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ax\Desktop\"/>
    </mc:Choice>
  </mc:AlternateContent>
  <xr:revisionPtr revIDLastSave="0" documentId="13_ncr:1_{0135E5F8-D9AE-4D1C-817A-41B92B74EFF7}"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9" i="1" l="1" a="1"/>
  <c r="X19" i="1" s="1"/>
  <c r="Y19" i="1" s="1"/>
  <c r="X20" i="1" a="1"/>
  <c r="X20" i="1" s="1"/>
  <c r="Y20" i="1" s="1"/>
  <c r="X21" i="1" a="1"/>
  <c r="X21" i="1" s="1"/>
  <c r="Y21" i="1" s="1"/>
  <c r="X22" i="1" a="1"/>
  <c r="X22" i="1" s="1"/>
  <c r="Y22" i="1" s="1"/>
  <c r="X23" i="1" a="1"/>
  <c r="X23" i="1" s="1"/>
  <c r="Y23" i="1" s="1"/>
  <c r="X24" i="1" a="1"/>
  <c r="X24" i="1" s="1"/>
  <c r="Y24" i="1" s="1"/>
  <c r="X25" i="1" a="1"/>
  <c r="X25" i="1" s="1"/>
  <c r="Y25" i="1" s="1"/>
  <c r="X18" i="1" a="1"/>
  <c r="X18" i="1" s="1"/>
  <c r="Y18" i="1" s="1"/>
  <c r="X11" i="1"/>
  <c r="X12" i="1"/>
  <c r="X13" i="1"/>
  <c r="X14" i="1"/>
  <c r="X15" i="1"/>
  <c r="X16" i="1"/>
  <c r="X4" i="1"/>
  <c r="X5" i="1"/>
  <c r="X6" i="1"/>
  <c r="X7" i="1"/>
  <c r="X8" i="1"/>
  <c r="X9" i="1"/>
  <c r="X10" i="1"/>
  <c r="X3" i="1"/>
  <c r="AE4" i="1"/>
  <c r="AE5" i="1"/>
  <c r="AE6" i="1"/>
  <c r="AE7" i="1"/>
  <c r="AE8" i="1"/>
  <c r="AE9" i="1"/>
  <c r="AE10" i="1"/>
  <c r="AE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futureMetadata>
  <cellMetadata count="1">
    <bk>
      <rc t="1" v="0"/>
    </bk>
  </cellMetadata>
  <valueMetadata count="8">
    <bk>
      <rc t="2" v="0"/>
    </bk>
    <bk>
      <rc t="2" v="1"/>
    </bk>
    <bk>
      <rc t="2" v="2"/>
    </bk>
    <bk>
      <rc t="2" v="3"/>
    </bk>
    <bk>
      <rc t="2" v="4"/>
    </bk>
    <bk>
      <rc t="2" v="5"/>
    </bk>
    <bk>
      <rc t="2" v="6"/>
    </bk>
    <bk>
      <rc t="2" v="7"/>
    </bk>
  </valueMetadata>
</metadata>
</file>

<file path=xl/sharedStrings.xml><?xml version="1.0" encoding="utf-8"?>
<sst xmlns="http://schemas.openxmlformats.org/spreadsheetml/2006/main" count="112" uniqueCount="89">
  <si>
    <t>Sold</t>
  </si>
  <si>
    <t>Ticker</t>
  </si>
  <si>
    <t>Buy Date</t>
  </si>
  <si>
    <t>Sell Date</t>
  </si>
  <si>
    <t>Gain%</t>
  </si>
  <si>
    <t>DE (Deere and Co)</t>
  </si>
  <si>
    <t>B Volume</t>
  </si>
  <si>
    <t>S Volume</t>
  </si>
  <si>
    <t>Beta (5Y monthly)</t>
  </si>
  <si>
    <t>1Y Target Est</t>
  </si>
  <si>
    <t>PE Ratio</t>
  </si>
  <si>
    <t>EPS</t>
  </si>
  <si>
    <t>Market Cap</t>
  </si>
  <si>
    <t>103.8 B</t>
  </si>
  <si>
    <t>Avg Volume</t>
  </si>
  <si>
    <t>CLX (Clorox Co)</t>
  </si>
  <si>
    <t>16.99 B</t>
  </si>
  <si>
    <t>ATO (Atmos Energy)</t>
  </si>
  <si>
    <t>17.60 B</t>
  </si>
  <si>
    <t>RSG (republic services)</t>
  </si>
  <si>
    <t>60.45 B</t>
  </si>
  <si>
    <t>AZO(autozone)</t>
  </si>
  <si>
    <t>s/b Vol</t>
  </si>
  <si>
    <t>ADBE (adobe)</t>
  </si>
  <si>
    <t>51 B</t>
  </si>
  <si>
    <t>Relevant News</t>
  </si>
  <si>
    <t>Earnings on June 13th, spike</t>
  </si>
  <si>
    <t>238.7 B</t>
  </si>
  <si>
    <t>CTLT (Catalent)</t>
  </si>
  <si>
    <t>&lt;1%</t>
  </si>
  <si>
    <t>N/A</t>
  </si>
  <si>
    <t>10.2 B</t>
  </si>
  <si>
    <t>ACN (Accenture)</t>
  </si>
  <si>
    <t>193 B</t>
  </si>
  <si>
    <t>Earnings on June 20th</t>
  </si>
  <si>
    <t>Losers</t>
  </si>
  <si>
    <t>FIVN (five9)</t>
  </si>
  <si>
    <t>Loss %</t>
  </si>
  <si>
    <t>3 B</t>
  </si>
  <si>
    <t>Bought on earnings</t>
  </si>
  <si>
    <t>67B</t>
  </si>
  <si>
    <t>TGT (Target)</t>
  </si>
  <si>
    <t>RSI Acc</t>
  </si>
  <si>
    <t>RSI (cos)</t>
  </si>
  <si>
    <t>days taken</t>
  </si>
  <si>
    <t>RSI (MSD)</t>
  </si>
  <si>
    <t>RSI Period</t>
  </si>
  <si>
    <t xml:space="preserve">RSI Turnover </t>
  </si>
  <si>
    <t>INTC</t>
  </si>
  <si>
    <t>EXC</t>
  </si>
  <si>
    <t>TTD</t>
  </si>
  <si>
    <t>CHTR</t>
  </si>
  <si>
    <t>DVN</t>
  </si>
  <si>
    <t>BK</t>
  </si>
  <si>
    <t>MS</t>
  </si>
  <si>
    <t>TAP</t>
  </si>
  <si>
    <t>VLTO</t>
  </si>
  <si>
    <t>AKAM</t>
  </si>
  <si>
    <t>RSI MSD</t>
  </si>
  <si>
    <t>RSI COS</t>
  </si>
  <si>
    <t>Current RSI</t>
  </si>
  <si>
    <t>JBL</t>
  </si>
  <si>
    <t>ELV</t>
  </si>
  <si>
    <t>PSX</t>
  </si>
  <si>
    <t>GS</t>
  </si>
  <si>
    <t>ODFL</t>
  </si>
  <si>
    <t>AMAT</t>
  </si>
  <si>
    <t>UNH</t>
  </si>
  <si>
    <t>TSLA</t>
  </si>
  <si>
    <t>DIS</t>
  </si>
  <si>
    <t>FDS</t>
  </si>
  <si>
    <t>BLK</t>
  </si>
  <si>
    <t>GFS</t>
  </si>
  <si>
    <t>MRO</t>
  </si>
  <si>
    <t>ZBRA</t>
  </si>
  <si>
    <t>FANG</t>
  </si>
  <si>
    <t>GE</t>
  </si>
  <si>
    <t>KMI</t>
  </si>
  <si>
    <t>VZ</t>
  </si>
  <si>
    <t>ETR</t>
  </si>
  <si>
    <t>CSGP</t>
  </si>
  <si>
    <t>RTX</t>
  </si>
  <si>
    <t>Holding</t>
  </si>
  <si>
    <t>Buy Price</t>
  </si>
  <si>
    <t>Current Price</t>
  </si>
  <si>
    <t>Gain change</t>
  </si>
  <si>
    <t>67.6 B</t>
  </si>
  <si>
    <t>38.97 B</t>
  </si>
  <si>
    <t>24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</si>
</sst>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_([$$-409]* #,##0.00_);_([$$-409]* \(#,##0.00\);_([$$-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9" fontId="0" fillId="0" borderId="0" xfId="0" applyNumberFormat="1"/>
    <xf numFmtId="10" fontId="0" fillId="0" borderId="0" xfId="0" applyNumberFormat="1"/>
    <xf numFmtId="0" fontId="0" fillId="0" borderId="0" xfId="0" applyAlignment="1">
      <alignment horizontal="center"/>
    </xf>
    <xf numFmtId="165" fontId="0" fillId="0" borderId="0" xfId="0" applyNumberFormat="1"/>
    <xf numFmtId="0" fontId="0" fillId="0" borderId="0" xfId="0" applyNumberFormat="1"/>
    <xf numFmtId="3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4">
  <rv s="0">
    <v>https://www.bing.com/financeapi/forcetrigger?t=a246z2&amp;q=XNYS%3aTGT&amp;form=skydnc</v>
    <v>Learn more on Bing</v>
  </rv>
  <rv s="1">
    <v>en-US</v>
    <v>a246z2</v>
    <v>268435456</v>
    <v>1</v>
    <v>Powered by Refinitiv</v>
    <v>0</v>
    <v>TARGET CORPORATION (XNYS:TGT)</v>
    <v>2</v>
    <v>3</v>
    <v>Finance</v>
    <v>4</v>
    <v>181.86</v>
    <v>102.93</v>
    <v>1.1857</v>
    <v>2.75</v>
    <v>0</v>
    <v>1.9179999999999999E-2</v>
    <v>0</v>
    <v>USD</v>
    <v>Target Corporation is a general merchandise retailer selling products to its guests through its stores and digital channels. The Company serves guests at nearly 2,000 stores and at Target.com. It offers to its customers, referred to as guests, everyday essentials and fashionable, differentiated merchandise at discounted prices. The majority of its stores offer a wide assortment of general merchandise and food. Its merchandise categories include apparel and accessories, beauty and household essentials, food and beverage, hardlines, and home furnishings and decor. Most of its stores larger than 170,000 square feet offer a variety of general merchandise and a full line of food items comparable to traditional supermarkets. Its digital channels include a wide merchandise and food assortment, including many items found in its stores, along with a complementary assortment sold by the Company and third parties. Its brands include A New Day, Ava &amp; Viv, Cloud Island, Favorite Day, and others.</v>
    <v>415000</v>
    <v>New York Stock Exchange</v>
    <v>XNYS</v>
    <v>XNYS</v>
    <v>1000 Nicollet Mall, MINNEAPOLIS, MN, 55403 US</v>
    <v>146.27000000000001</v>
    <v>Diversified Retail</v>
    <v>Stock</v>
    <v>45464.99642017344</v>
    <v>0</v>
    <v>143.99</v>
    <v>67605090000</v>
    <v>TARGET CORPORATION</v>
    <v>TARGET CORPORATION</v>
    <v>143.99</v>
    <v>16.382999999999999</v>
    <v>143.38</v>
    <v>146.13</v>
    <v>146.13</v>
    <v>462636600</v>
    <v>TGT</v>
    <v>TARGET CORPORATION (XNYS:TGT)</v>
    <v>5652005</v>
    <v>4870842</v>
    <v>1902</v>
  </rv>
  <rv s="2">
    <v>1</v>
  </rv>
  <rv s="0">
    <v>https://www.bing.com/financeapi/forcetrigger?t=a1x6m7&amp;q=XNAS%3aLULU&amp;form=skydnc</v>
    <v>Learn more on Bing</v>
  </rv>
  <rv s="1">
    <v>en-US</v>
    <v>a1x6m7</v>
    <v>268435456</v>
    <v>1</v>
    <v>Powered by Refinitiv</v>
    <v>0</v>
    <v>LULULEMON ATHLETICA INC. (XNAS:LULU)</v>
    <v>2</v>
    <v>3</v>
    <v>Finance</v>
    <v>4</v>
    <v>516.39</v>
    <v>293.03370000000001</v>
    <v>1.262</v>
    <v>1.05</v>
    <v>-2.63E-3</v>
    <v>3.3789999999999996E-3</v>
    <v>-0.82</v>
    <v>USD</v>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v>38000</v>
    <v>Nasdaq Stock Market</v>
    <v>XNAS</v>
    <v>XNAS</v>
    <v>1818 Cornwall Ave, 400 - 1818 CORNWALL AVENUE, VANCOUVER, BC, V6J 1C7 CA</v>
    <v>313.45</v>
    <v>Textiles &amp; Apparel</v>
    <v>Stock</v>
    <v>45464.999961041409</v>
    <v>3</v>
    <v>309.10000000000002</v>
    <v>37382980000</v>
    <v>LULULEMON ATHLETICA INC.</v>
    <v>LULULEMON ATHLETICA INC.</v>
    <v>311.27</v>
    <v>24.9876</v>
    <v>310.77</v>
    <v>311.82</v>
    <v>311</v>
    <v>119886400</v>
    <v>LULU</v>
    <v>LULULEMON ATHLETICA INC. (XNAS:LULU)</v>
    <v>3246862</v>
    <v>3333280</v>
    <v>2005</v>
  </rv>
  <rv s="2">
    <v>4</v>
  </rv>
  <rv s="0">
    <v>https://www.bing.com/financeapi/forcetrigger?t=a262jc&amp;q=XNYS%3aWST&amp;form=skydnc</v>
    <v>Learn more on Bing</v>
  </rv>
  <rv s="1">
    <v>en-US</v>
    <v>a262jc</v>
    <v>268435456</v>
    <v>1</v>
    <v>Powered by Refinitiv</v>
    <v>0</v>
    <v>WEST PHARMACEUTICAL SERVICES, INC. (XNYS:WST)</v>
    <v>2</v>
    <v>3</v>
    <v>Finance</v>
    <v>4</v>
    <v>415.73</v>
    <v>310</v>
    <v>0.99709999999999999</v>
    <v>4.12</v>
    <v>-1.683E-3</v>
    <v>1.2537E-2</v>
    <v>-0.56000000000000005</v>
    <v>USD</v>
    <v>West Pharmaceutical Services, Inc. is a global manufacturer that is engaged in the design and production of technologically advanced, integrated containment and delivery systems for injectable drugs and healthcare products. The Company operates through two segments: Proprietary Products and Contract-Manufactured Products. The Proprietary Products segment offers packaging, containment solutions, and drug delivery products, along with analytical lab services and other integrated services and solutions, primarily to biologic, generic and pharmaceutical drug customers. The Contract-Manufactured Products segment serves as a fully integrated business, focused on the design, manufacture, and automated assembly of complex devices, primarily for pharmaceutical, diagnostic, and medical device customers. This segment manufactures customer-owned components and devices used in surgical, diagnostic, ophthalmic, injectable, and other drug delivery systems, as well as consumer products.</v>
    <v>10600</v>
    <v>New York Stock Exchange</v>
    <v>XNYS</v>
    <v>XNYS</v>
    <v>530 Herman O. West Drive, EXTON, PA, 19341 US</v>
    <v>333.51</v>
    <v>Healthcare Equipment &amp; Supplies</v>
    <v>Stock</v>
    <v>45464.958333356248</v>
    <v>6</v>
    <v>323.85500000000002</v>
    <v>24239290000</v>
    <v>WEST PHARMACEUTICAL SERVICES, INC.</v>
    <v>WEST PHARMACEUTICAL SERVICES, INC.</v>
    <v>329.37</v>
    <v>43.870800000000003</v>
    <v>328.64</v>
    <v>332.76</v>
    <v>332.2</v>
    <v>72843160</v>
    <v>WST</v>
    <v>WEST PHARMACEUTICAL SERVICES, INC. (XNYS:WST)</v>
    <v>991519</v>
    <v>584644</v>
    <v>1923</v>
  </rv>
  <rv s="2">
    <v>7</v>
  </rv>
  <rv s="0">
    <v>https://www.bing.com/financeapi/forcetrigger?t=a1y7rw&amp;q=XNAS%3aVTRS&amp;form=skydnc</v>
    <v>Learn more on Bing</v>
  </rv>
  <rv s="1">
    <v>en-US</v>
    <v>a1y7rw</v>
    <v>268435456</v>
    <v>1</v>
    <v>Powered by Refinitiv</v>
    <v>0</v>
    <v>VIATRIS INC. (XNAS:VTRS)</v>
    <v>2</v>
    <v>3</v>
    <v>Finance</v>
    <v>4</v>
    <v>13.6175</v>
    <v>8.74</v>
    <v>0.9385</v>
    <v>0.21</v>
    <v>-5.7310000000000009E-3</v>
    <v>2.0468E-2</v>
    <v>-0.06</v>
    <v>USD</v>
    <v>Viatris Inc. is a global healthcare company. The Company's segments include Developed Markets, Greater China, JANZ, and Emerging Markets. The Developed Markets segment comprises its operations primarily in North America and Europe. The Greater China segment includes its operations in China, Taiwan and Hong Kong. The JANZ segment reflects its operations in Japan, Australia, and New Zealand. The Emerging Markets segment encompasses its presence in more than 125 countries with developing markets and emerging economies, including in Asia, Africa, Eastern Europe, Latin America, and the Middle East, as well as the Company’s ARV franchise. The Company’s portfolio comprises approved molecules across a range of key therapeutic areas, including globally recognized iconic and key brands and generics, including complex products. The Company operates approximately 30 manufacturing sites worldwide that produce oral solid doses, injectables and complex dosage forms.</v>
    <v>38000</v>
    <v>Nasdaq Stock Market</v>
    <v>XNAS</v>
    <v>XNAS</v>
    <v>1000 Mylan Boulevard, CANONSBURG, PA, 15317 US</v>
    <v>10.5</v>
    <v>Pharmaceuticals</v>
    <v>Stock</v>
    <v>45464.991492603905</v>
    <v>9</v>
    <v>10.17</v>
    <v>12466380000</v>
    <v>VIATRIS INC.</v>
    <v>VIATRIS INC.</v>
    <v>10.23</v>
    <v>0</v>
    <v>10.26</v>
    <v>10.47</v>
    <v>10.41</v>
    <v>1190676000</v>
    <v>VTRS</v>
    <v>VIATRIS INC. (XNAS:VTRS)</v>
    <v>29958573</v>
    <v>8065566</v>
    <v>2019</v>
  </rv>
  <rv s="2">
    <v>10</v>
  </rv>
  <rv s="0">
    <v>https://www.bing.com/financeapi/forcetrigger?t=a1x2ur&amp;q=XNYS%3aLOW&amp;form=skydnc</v>
    <v>Learn more on Bing</v>
  </rv>
  <rv s="1">
    <v>en-US</v>
    <v>a1x2ur</v>
    <v>268435456</v>
    <v>1</v>
    <v>Powered by Refinitiv</v>
    <v>0</v>
    <v>LOWE'S COMPANIES, INC. (XNYS:LOW)</v>
    <v>2</v>
    <v>3</v>
    <v>Finance</v>
    <v>4</v>
    <v>262.49</v>
    <v>181.85</v>
    <v>1.0721000000000001</v>
    <v>1.06</v>
    <v>-9.1869999999999994E-4</v>
    <v>4.6589999999999999E-3</v>
    <v>-0.21</v>
    <v>USD</v>
    <v>Lowe's Companies, Inc. is a home improvement company. The Company offers a complete line of products for construction, maintenance, repair, remodeling, and decorating. It offers home improvement products in various categories, including appliances, seasonal and outdoor living, lumber, lawn and garden, kitchens and bath, hardware, building materials, millwork, paint, rough plumbing, tools, electrical, flooring, and decor. It is focused on offering a wide selection of national brand-name merchandise complemented by its selection of private brands. Its services include installed sales and Lowe's Protection Plans and Repair Services. The Company offers installation services through independent contractors in many of its product categories. It offers extended protection plans for certain products within the appliances, kitchens and bath, decor, millwork, rough plumbing, electrical, seasonal and outdoor living, tools, and hardware categories. It operates over 1,700 home improvement stores.</v>
    <v>168000</v>
    <v>New York Stock Exchange</v>
    <v>XNYS</v>
    <v>XNYS</v>
    <v>1000 Lowes Blvd, MOORESVILLE, NC, 28117-8520 US</v>
    <v>230.1</v>
    <v>Specialty Retailers</v>
    <v>Stock</v>
    <v>45464.997811168752</v>
    <v>12</v>
    <v>226.55</v>
    <v>130258600000</v>
    <v>LOWE'S COMPANIES, INC.</v>
    <v>LOWE'S COMPANIES, INC.</v>
    <v>227.68</v>
    <v>18.356200000000001</v>
    <v>227.53</v>
    <v>228.59</v>
    <v>228.38</v>
    <v>569835300</v>
    <v>LOW</v>
    <v>LOWE'S COMPANIES, INC. (XNYS:LOW)</v>
    <v>3627458</v>
    <v>2502506</v>
    <v>1952</v>
  </rv>
  <rv s="2">
    <v>13</v>
  </rv>
  <rv s="0">
    <v>https://www.bing.com/financeapi/forcetrigger?t=a1mxkr&amp;q=XNYS%3aAEE&amp;form=skydnc</v>
    <v>Learn more on Bing</v>
  </rv>
  <rv s="1">
    <v>en-US</v>
    <v>a1mxkr</v>
    <v>268435456</v>
    <v>1</v>
    <v>Powered by Refinitiv</v>
    <v>0</v>
    <v>AMEREN CORPORATION (XNYS:AEE)</v>
    <v>2</v>
    <v>3</v>
    <v>Finance</v>
    <v>4</v>
    <v>88.72</v>
    <v>67.03</v>
    <v>0.44929999999999998</v>
    <v>-0.81</v>
    <v>0</v>
    <v>-1.1398999999999999E-2</v>
    <v>0</v>
    <v>USD</v>
    <v>Ameren Corporation is a public utility holding company. The Company operates through four segments: Ameren Missouri, Ameren Illinois Electric Distribution, Ameren Illinois Natural Gas, and Ameren Transmission. The Ameren Missouri segment includes all of the operations of Ameren Missouri. Ameren Missouri operates a rate-regulated electric generation, transmission, and distribution business and a rate-regulated natural gas distribution business in Missouri. The Ameren Illinois Electric Distribution segment consists of the electric distribution business of Ameren Illinois. The Ameren Illinois Natural Gas segment consists of the natural gas business of Ameren Illinois. The Ameren Transmission segment primarily consists of the aggregated electric transmission businesses of Ameren Illinois and Ameren Transmission Company of Illinois (ATXI). The Company owns an integrated transmission system that is composed of the transmission assets of Ameren Missouri, Ameren Illinois and ATXI.</v>
    <v>9372</v>
    <v>New York Stock Exchange</v>
    <v>XNYS</v>
    <v>XNYS</v>
    <v>1901 Chouteau Ave, ST. LOUIS, MO, 63103-3003 US</v>
    <v>71.75</v>
    <v>Multiline Utilities</v>
    <v>Stock</v>
    <v>45464.958333356248</v>
    <v>15</v>
    <v>70.12</v>
    <v>18733590000</v>
    <v>AMEREN CORPORATION</v>
    <v>AMEREN CORPORATION</v>
    <v>71.150000000000006</v>
    <v>16.139800000000001</v>
    <v>71.06</v>
    <v>70.25</v>
    <v>70.25</v>
    <v>266670400</v>
    <v>AEE</v>
    <v>AMEREN CORPORATION (XNYS:AEE)</v>
    <v>3325424</v>
    <v>1707104</v>
    <v>1995</v>
  </rv>
  <rv s="2">
    <v>16</v>
  </rv>
  <rv s="0">
    <v>https://www.bing.com/financeapi/forcetrigger?t=a1n7mw&amp;q=XNYS%3aAIZ&amp;form=skydnc</v>
    <v>Learn more on Bing</v>
  </rv>
  <rv s="1">
    <v>en-US</v>
    <v>a1n7mw</v>
    <v>268435456</v>
    <v>1</v>
    <v>Powered by Refinitiv</v>
    <v>0</v>
    <v>ASSURANT, INC. (XNYS:AIZ)</v>
    <v>2</v>
    <v>3</v>
    <v>Finance</v>
    <v>4</v>
    <v>189.48</v>
    <v>121.51</v>
    <v>0.54110000000000003</v>
    <v>-0.86</v>
    <v>-8.2970000000000006E-4</v>
    <v>-5.071E-3</v>
    <v>-0.14000000000000001</v>
    <v>USD</v>
    <v>Assurant, Inc. is a global business services company, which supports, protects, and connects consumer purchases. The Company operates in North America, Latin America, Europe, and Asia Pacific through two segments: Global Lifestyle and Global Housing. The Global Lifestyle segment consists of Connected Living, which provides mobile device solutions, extended service contracts and related services for consumer electronics and appliances, and credit and other insurance products, as well as iSmash, a provider of mobile device solutions, and Global Automotive, which offers vehicle protection services, commercial equipment services and other related services. Through its Global Housing segment, it provides lender-placed homeowners, manufactured housing and flood insurance, as well as voluntary manufactured housing, condominium and homeowners insurance (Homeowners), and renters insurance and other products (Renters and Other).</v>
    <v>13600</v>
    <v>New York Stock Exchange</v>
    <v>XNYS</v>
    <v>XNYS</v>
    <v>260 INTERSTATE NORTH CIRCLE S.E., ATLANTA, GA, 30339 US</v>
    <v>170.03</v>
    <v>Insurance</v>
    <v>Stock</v>
    <v>45464.958333378905</v>
    <v>18</v>
    <v>167.07</v>
    <v>8772085000</v>
    <v>ASSURANT, INC.</v>
    <v>ASSURANT, INC.</v>
    <v>169.99</v>
    <v>11.792</v>
    <v>169.6</v>
    <v>168.74</v>
    <v>168.6</v>
    <v>51985800</v>
    <v>AIZ</v>
    <v>ASSURANT, INC. (XNYS:AIZ)</v>
    <v>459115</v>
    <v>340350</v>
    <v>2003</v>
  </rv>
  <rv s="2">
    <v>19</v>
  </rv>
  <rv s="0">
    <v>https://www.bing.com/financeapi/forcetrigger?t=a1sqr7&amp;q=XNYS%3aFDX&amp;form=skydnc</v>
    <v>Learn more on Bing</v>
  </rv>
  <rv s="1">
    <v>en-US</v>
    <v>a1sqr7</v>
    <v>268435456</v>
    <v>1</v>
    <v>Powered by Refinitiv</v>
    <v>0</v>
    <v>FEDEX CORPORATION (XNYS:FDX)</v>
    <v>2</v>
    <v>3</v>
    <v>Finance</v>
    <v>4</v>
    <v>291.27</v>
    <v>224.69</v>
    <v>1.1674</v>
    <v>1.1399999999999999</v>
    <v>1.3009999999999999E-3</v>
    <v>4.5140000000000007E-3</v>
    <v>0.33</v>
    <v>USD</v>
    <v>FedEx Corporation (FedEx)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328000</v>
    <v>New York Stock Exchange</v>
    <v>XNYS</v>
    <v>XNYS</v>
    <v>942 South Shady Grove Road, MEMPHIS, TN, 38120-4117 US</v>
    <v>255.89</v>
    <v>Freight &amp; Logistics Services</v>
    <v>Stock</v>
    <v>45464.999636226559</v>
    <v>21</v>
    <v>251.61009999999999</v>
    <v>62420840000</v>
    <v>FEDEX CORPORATION</v>
    <v>FEDEX CORPORATION</v>
    <v>252.98</v>
    <v>14.601100000000001</v>
    <v>252.52</v>
    <v>253.66</v>
    <v>253.99</v>
    <v>246080700</v>
    <v>FDX</v>
    <v>FEDEX CORPORATION (XNYS:FDX)</v>
    <v>3145207</v>
    <v>1274842</v>
    <v>1997</v>
  </rv>
  <rv s="2">
    <v>22</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3"/>
  <sheetViews>
    <sheetView tabSelected="1" topLeftCell="O1" workbookViewId="0">
      <selection activeCell="AD21" sqref="AD21"/>
    </sheetView>
  </sheetViews>
  <sheetFormatPr defaultRowHeight="15" x14ac:dyDescent="0.25"/>
  <cols>
    <col min="2" max="2" width="14.85546875" customWidth="1"/>
    <col min="3" max="3" width="12.28515625" customWidth="1"/>
    <col min="4" max="4" width="12.5703125" customWidth="1"/>
    <col min="11" max="11" width="18.28515625" customWidth="1"/>
    <col min="12" max="13" width="9.7109375" bestFit="1" customWidth="1"/>
    <col min="21" max="21" width="22.5703125" customWidth="1"/>
    <col min="22" max="22" width="12.28515625" customWidth="1"/>
    <col min="23" max="23" width="12.5703125" customWidth="1"/>
  </cols>
  <sheetData>
    <row r="1" spans="1:38" x14ac:dyDescent="0.25">
      <c r="B1" s="4" t="s">
        <v>35</v>
      </c>
      <c r="C1" s="4"/>
      <c r="U1" s="4" t="s">
        <v>0</v>
      </c>
      <c r="V1" s="4"/>
    </row>
    <row r="2" spans="1:38" x14ac:dyDescent="0.25">
      <c r="B2" t="s">
        <v>1</v>
      </c>
      <c r="C2" t="s">
        <v>2</v>
      </c>
      <c r="D2" t="s">
        <v>37</v>
      </c>
      <c r="E2" t="s">
        <v>42</v>
      </c>
      <c r="F2" t="s">
        <v>6</v>
      </c>
      <c r="G2" t="s">
        <v>14</v>
      </c>
      <c r="H2" t="s">
        <v>8</v>
      </c>
      <c r="I2" t="s">
        <v>9</v>
      </c>
      <c r="J2" t="s">
        <v>10</v>
      </c>
      <c r="K2" t="s">
        <v>11</v>
      </c>
      <c r="L2" t="s">
        <v>12</v>
      </c>
      <c r="M2" t="s">
        <v>25</v>
      </c>
      <c r="U2" t="s">
        <v>1</v>
      </c>
      <c r="V2" t="s">
        <v>2</v>
      </c>
      <c r="W2" t="s">
        <v>3</v>
      </c>
      <c r="X2" t="s">
        <v>44</v>
      </c>
      <c r="Y2" t="s">
        <v>4</v>
      </c>
      <c r="Z2" t="s">
        <v>43</v>
      </c>
      <c r="AA2" t="s">
        <v>45</v>
      </c>
      <c r="AB2" t="s">
        <v>46</v>
      </c>
      <c r="AC2" t="s">
        <v>6</v>
      </c>
      <c r="AD2" t="s">
        <v>7</v>
      </c>
      <c r="AE2" t="s">
        <v>22</v>
      </c>
      <c r="AF2" t="s">
        <v>14</v>
      </c>
      <c r="AG2" t="s">
        <v>8</v>
      </c>
      <c r="AH2" t="s">
        <v>9</v>
      </c>
      <c r="AI2" t="s">
        <v>10</v>
      </c>
      <c r="AJ2" t="s">
        <v>11</v>
      </c>
      <c r="AK2" t="s">
        <v>12</v>
      </c>
      <c r="AL2" t="s">
        <v>25</v>
      </c>
    </row>
    <row r="3" spans="1:38" x14ac:dyDescent="0.25">
      <c r="B3" t="s">
        <v>36</v>
      </c>
      <c r="C3" s="1">
        <v>45351</v>
      </c>
      <c r="D3">
        <v>32</v>
      </c>
      <c r="E3">
        <v>0.46</v>
      </c>
      <c r="F3">
        <v>6.6</v>
      </c>
      <c r="G3">
        <v>1.2</v>
      </c>
      <c r="H3">
        <v>0.81</v>
      </c>
      <c r="I3" s="2">
        <v>0.36</v>
      </c>
      <c r="K3">
        <v>-0.85</v>
      </c>
      <c r="L3" t="s">
        <v>38</v>
      </c>
      <c r="U3" t="s">
        <v>5</v>
      </c>
      <c r="V3" s="1">
        <v>45447</v>
      </c>
      <c r="W3" s="1">
        <v>45461</v>
      </c>
      <c r="X3">
        <f>W3-V3</f>
        <v>14</v>
      </c>
      <c r="Y3">
        <v>5</v>
      </c>
      <c r="Z3">
        <v>0.27</v>
      </c>
      <c r="AA3">
        <v>0.43</v>
      </c>
      <c r="AB3">
        <v>139</v>
      </c>
      <c r="AC3">
        <v>1.33</v>
      </c>
      <c r="AD3">
        <v>1.2</v>
      </c>
      <c r="AE3">
        <f>AD3/AC3</f>
        <v>0.90225563909774431</v>
      </c>
      <c r="AF3">
        <v>1.37</v>
      </c>
      <c r="AG3">
        <v>0.99</v>
      </c>
      <c r="AH3" s="2">
        <v>0.16</v>
      </c>
      <c r="AI3">
        <v>11.36</v>
      </c>
      <c r="AJ3">
        <v>33.19</v>
      </c>
      <c r="AK3" t="s">
        <v>13</v>
      </c>
    </row>
    <row r="4" spans="1:38" x14ac:dyDescent="0.25">
      <c r="B4" t="s">
        <v>41</v>
      </c>
      <c r="C4" s="1">
        <v>45434</v>
      </c>
      <c r="D4">
        <v>0</v>
      </c>
      <c r="E4">
        <v>0.41</v>
      </c>
      <c r="F4">
        <v>18</v>
      </c>
      <c r="G4">
        <v>3.8</v>
      </c>
      <c r="H4">
        <v>1.2</v>
      </c>
      <c r="I4" s="2">
        <v>0.22</v>
      </c>
      <c r="J4">
        <v>16.3</v>
      </c>
      <c r="K4">
        <v>8.92</v>
      </c>
      <c r="L4" t="s">
        <v>40</v>
      </c>
      <c r="M4" t="s">
        <v>39</v>
      </c>
      <c r="U4" t="s">
        <v>15</v>
      </c>
      <c r="V4" s="1">
        <v>45443</v>
      </c>
      <c r="W4" s="1">
        <v>45461</v>
      </c>
      <c r="X4">
        <f t="shared" ref="X4:X32" si="0">W4-V4</f>
        <v>18</v>
      </c>
      <c r="Y4">
        <v>7.4</v>
      </c>
      <c r="Z4">
        <v>0.4</v>
      </c>
      <c r="AA4">
        <v>0.45</v>
      </c>
      <c r="AB4">
        <v>174</v>
      </c>
      <c r="AC4">
        <v>1.85</v>
      </c>
      <c r="AD4">
        <v>1.1499999999999999</v>
      </c>
      <c r="AE4">
        <f t="shared" ref="AE4:AE11" si="1">AD4/AC4</f>
        <v>0.62162162162162149</v>
      </c>
      <c r="AF4">
        <v>1.23</v>
      </c>
      <c r="AG4">
        <v>0.38</v>
      </c>
      <c r="AH4" s="3">
        <v>0.13700000000000001</v>
      </c>
      <c r="AI4">
        <v>70.52</v>
      </c>
      <c r="AJ4">
        <v>1.94</v>
      </c>
      <c r="AK4" t="s">
        <v>16</v>
      </c>
    </row>
    <row r="5" spans="1:38" x14ac:dyDescent="0.25">
      <c r="U5" t="s">
        <v>17</v>
      </c>
      <c r="V5" s="1">
        <v>45443</v>
      </c>
      <c r="W5" s="1">
        <v>45461</v>
      </c>
      <c r="X5">
        <f t="shared" si="0"/>
        <v>18</v>
      </c>
      <c r="Y5">
        <v>3.9</v>
      </c>
      <c r="Z5">
        <v>0.47</v>
      </c>
      <c r="AA5">
        <v>0.49</v>
      </c>
      <c r="AB5">
        <v>86</v>
      </c>
      <c r="AC5">
        <v>1.98</v>
      </c>
      <c r="AD5">
        <v>0.7</v>
      </c>
      <c r="AE5">
        <f t="shared" si="1"/>
        <v>0.35353535353535354</v>
      </c>
      <c r="AF5">
        <v>0.94</v>
      </c>
      <c r="AG5">
        <v>0.67</v>
      </c>
      <c r="AH5" s="2">
        <v>0.11</v>
      </c>
      <c r="AI5">
        <v>17.59</v>
      </c>
      <c r="AJ5">
        <v>6.63</v>
      </c>
      <c r="AK5" t="s">
        <v>18</v>
      </c>
    </row>
    <row r="6" spans="1:38" x14ac:dyDescent="0.25">
      <c r="U6" t="s">
        <v>19</v>
      </c>
      <c r="V6" s="1">
        <v>45443</v>
      </c>
      <c r="W6" s="1">
        <v>45461</v>
      </c>
      <c r="X6">
        <f t="shared" si="0"/>
        <v>18</v>
      </c>
      <c r="Y6">
        <v>5.4</v>
      </c>
      <c r="Z6">
        <v>0.28000000000000003</v>
      </c>
      <c r="AA6">
        <v>0.41</v>
      </c>
      <c r="AB6">
        <v>115</v>
      </c>
      <c r="AC6">
        <v>2.38</v>
      </c>
      <c r="AD6">
        <v>0.77</v>
      </c>
      <c r="AE6">
        <f t="shared" si="1"/>
        <v>0.3235294117647059</v>
      </c>
      <c r="AF6">
        <v>1.17</v>
      </c>
      <c r="AG6">
        <v>0.69</v>
      </c>
      <c r="AH6" s="3">
        <v>0.108</v>
      </c>
      <c r="AI6">
        <v>33.67</v>
      </c>
      <c r="AJ6">
        <v>5.7</v>
      </c>
      <c r="AK6" t="s">
        <v>20</v>
      </c>
    </row>
    <row r="7" spans="1:38" x14ac:dyDescent="0.25">
      <c r="U7" t="s">
        <v>21</v>
      </c>
      <c r="V7" s="1">
        <v>45447</v>
      </c>
      <c r="W7" s="1">
        <v>45461</v>
      </c>
      <c r="X7">
        <f t="shared" si="0"/>
        <v>14</v>
      </c>
      <c r="Y7">
        <v>8.6</v>
      </c>
      <c r="Z7">
        <v>0.23</v>
      </c>
      <c r="AA7">
        <v>0.4</v>
      </c>
      <c r="AB7">
        <v>100</v>
      </c>
      <c r="AC7">
        <v>0.2</v>
      </c>
      <c r="AD7">
        <v>0.12</v>
      </c>
      <c r="AE7">
        <f t="shared" si="1"/>
        <v>0.6</v>
      </c>
      <c r="AF7">
        <v>0.14000000000000001</v>
      </c>
      <c r="AG7">
        <v>0.71</v>
      </c>
      <c r="AH7" s="3">
        <v>8.5999999999999993E-2</v>
      </c>
      <c r="AI7">
        <v>20.7</v>
      </c>
      <c r="AJ7">
        <v>114.4</v>
      </c>
      <c r="AK7" t="s">
        <v>24</v>
      </c>
    </row>
    <row r="8" spans="1:38" x14ac:dyDescent="0.25">
      <c r="U8" t="s">
        <v>23</v>
      </c>
      <c r="V8" s="1">
        <v>45447</v>
      </c>
      <c r="W8" s="1">
        <v>45463</v>
      </c>
      <c r="X8">
        <f t="shared" si="0"/>
        <v>16</v>
      </c>
      <c r="Y8">
        <v>21.5</v>
      </c>
      <c r="Z8">
        <v>0.17</v>
      </c>
      <c r="AA8">
        <v>0.37</v>
      </c>
      <c r="AB8">
        <v>100</v>
      </c>
      <c r="AC8">
        <v>3.18</v>
      </c>
      <c r="AD8">
        <v>5.75</v>
      </c>
      <c r="AE8">
        <f t="shared" si="1"/>
        <v>1.8081761006289307</v>
      </c>
      <c r="AF8">
        <v>3.48</v>
      </c>
      <c r="AG8">
        <v>1.27</v>
      </c>
      <c r="AH8" s="2">
        <v>0.14000000000000001</v>
      </c>
      <c r="AI8">
        <v>48.1</v>
      </c>
      <c r="AJ8">
        <v>11.08</v>
      </c>
      <c r="AK8" t="s">
        <v>27</v>
      </c>
      <c r="AL8" t="s">
        <v>26</v>
      </c>
    </row>
    <row r="9" spans="1:38" x14ac:dyDescent="0.25">
      <c r="U9" t="s">
        <v>28</v>
      </c>
      <c r="V9" s="1">
        <v>45443</v>
      </c>
      <c r="W9" s="1">
        <v>45464</v>
      </c>
      <c r="X9">
        <f t="shared" si="0"/>
        <v>21</v>
      </c>
      <c r="Y9">
        <v>5.6</v>
      </c>
      <c r="Z9">
        <v>-0.05</v>
      </c>
      <c r="AA9">
        <v>0.34</v>
      </c>
      <c r="AB9">
        <v>114</v>
      </c>
      <c r="AC9">
        <v>3.4</v>
      </c>
      <c r="AD9">
        <v>3.9</v>
      </c>
      <c r="AE9">
        <f t="shared" si="1"/>
        <v>1.1470588235294117</v>
      </c>
      <c r="AF9">
        <v>1.5</v>
      </c>
      <c r="AG9">
        <v>1.2</v>
      </c>
      <c r="AH9" t="s">
        <v>29</v>
      </c>
      <c r="AI9" t="s">
        <v>30</v>
      </c>
      <c r="AJ9">
        <v>-6.48</v>
      </c>
      <c r="AK9" t="s">
        <v>31</v>
      </c>
    </row>
    <row r="10" spans="1:38" x14ac:dyDescent="0.25">
      <c r="U10" t="s">
        <v>32</v>
      </c>
      <c r="V10" s="1">
        <v>45447</v>
      </c>
      <c r="W10" s="1">
        <v>45464</v>
      </c>
      <c r="X10">
        <f t="shared" si="0"/>
        <v>17</v>
      </c>
      <c r="Y10">
        <v>9.8000000000000007</v>
      </c>
      <c r="Z10">
        <v>0.37</v>
      </c>
      <c r="AA10">
        <v>0.44</v>
      </c>
      <c r="AB10">
        <v>99</v>
      </c>
      <c r="AC10">
        <v>3.5</v>
      </c>
      <c r="AD10">
        <v>4.07</v>
      </c>
      <c r="AE10">
        <f t="shared" si="1"/>
        <v>1.162857142857143</v>
      </c>
      <c r="AF10">
        <v>3.3</v>
      </c>
      <c r="AH10" s="2">
        <v>0.14000000000000001</v>
      </c>
      <c r="AI10">
        <v>28.28</v>
      </c>
      <c r="AJ10">
        <v>10.93</v>
      </c>
      <c r="AK10" t="s">
        <v>33</v>
      </c>
      <c r="AL10" t="s">
        <v>34</v>
      </c>
    </row>
    <row r="11" spans="1:38" x14ac:dyDescent="0.25">
      <c r="X11">
        <f t="shared" si="0"/>
        <v>0</v>
      </c>
    </row>
    <row r="12" spans="1:38" x14ac:dyDescent="0.25">
      <c r="B12" t="s">
        <v>47</v>
      </c>
      <c r="C12" t="s">
        <v>58</v>
      </c>
      <c r="D12" t="s">
        <v>59</v>
      </c>
      <c r="E12" t="s">
        <v>60</v>
      </c>
      <c r="X12">
        <f t="shared" si="0"/>
        <v>0</v>
      </c>
    </row>
    <row r="13" spans="1:38" x14ac:dyDescent="0.25">
      <c r="A13" t="s">
        <v>48</v>
      </c>
      <c r="B13">
        <v>60</v>
      </c>
      <c r="C13">
        <v>0.41</v>
      </c>
      <c r="D13">
        <v>0.28000000000000003</v>
      </c>
      <c r="E13">
        <v>53</v>
      </c>
      <c r="X13">
        <f t="shared" si="0"/>
        <v>0</v>
      </c>
    </row>
    <row r="14" spans="1:38" x14ac:dyDescent="0.25">
      <c r="A14" t="s">
        <v>49</v>
      </c>
      <c r="B14">
        <v>65</v>
      </c>
      <c r="C14">
        <v>0.42</v>
      </c>
      <c r="D14">
        <v>0.28999999999999998</v>
      </c>
      <c r="E14">
        <v>21</v>
      </c>
      <c r="X14">
        <f t="shared" si="0"/>
        <v>0</v>
      </c>
    </row>
    <row r="15" spans="1:38" x14ac:dyDescent="0.25">
      <c r="A15" t="s">
        <v>61</v>
      </c>
      <c r="B15">
        <v>69</v>
      </c>
      <c r="C15">
        <v>0.33</v>
      </c>
      <c r="D15">
        <v>-0.02</v>
      </c>
      <c r="E15">
        <v>43</v>
      </c>
      <c r="X15">
        <f t="shared" si="0"/>
        <v>0</v>
      </c>
    </row>
    <row r="16" spans="1:38" x14ac:dyDescent="0.25">
      <c r="A16" t="s">
        <v>50</v>
      </c>
      <c r="B16">
        <v>71</v>
      </c>
      <c r="C16">
        <v>0.42</v>
      </c>
      <c r="D16">
        <v>0.3</v>
      </c>
      <c r="E16">
        <v>61</v>
      </c>
      <c r="U16" t="s">
        <v>82</v>
      </c>
      <c r="X16">
        <f t="shared" si="0"/>
        <v>0</v>
      </c>
    </row>
    <row r="17" spans="1:38" x14ac:dyDescent="0.25">
      <c r="A17" t="s">
        <v>51</v>
      </c>
      <c r="B17">
        <v>71</v>
      </c>
      <c r="C17">
        <v>0.41</v>
      </c>
      <c r="D17">
        <v>0.27</v>
      </c>
      <c r="E17">
        <v>53</v>
      </c>
      <c r="U17" t="s">
        <v>1</v>
      </c>
      <c r="V17" t="s">
        <v>2</v>
      </c>
      <c r="W17" t="s">
        <v>83</v>
      </c>
      <c r="X17" t="s">
        <v>84</v>
      </c>
      <c r="Y17" t="s">
        <v>85</v>
      </c>
      <c r="Z17" t="s">
        <v>43</v>
      </c>
      <c r="AA17" t="s">
        <v>45</v>
      </c>
      <c r="AB17" t="s">
        <v>46</v>
      </c>
      <c r="AC17" t="s">
        <v>6</v>
      </c>
      <c r="AF17" t="s">
        <v>14</v>
      </c>
      <c r="AG17" t="s">
        <v>8</v>
      </c>
      <c r="AH17" t="s">
        <v>9</v>
      </c>
      <c r="AI17" t="s">
        <v>10</v>
      </c>
      <c r="AJ17" t="s">
        <v>11</v>
      </c>
      <c r="AK17" t="s">
        <v>12</v>
      </c>
      <c r="AL17" t="s">
        <v>25</v>
      </c>
    </row>
    <row r="18" spans="1:38" x14ac:dyDescent="0.25">
      <c r="A18" t="s">
        <v>52</v>
      </c>
      <c r="B18">
        <v>72</v>
      </c>
      <c r="C18">
        <v>0.39</v>
      </c>
      <c r="D18">
        <v>0.22</v>
      </c>
      <c r="E18">
        <v>21</v>
      </c>
      <c r="U18" t="e" vm="1">
        <v>#VALUE!</v>
      </c>
      <c r="V18" s="1">
        <v>45434</v>
      </c>
      <c r="W18" s="6">
        <v>143.66</v>
      </c>
      <c r="X18" s="5" cm="1">
        <f t="array" ref="X18">_FV(U18,"Price")</f>
        <v>146.13</v>
      </c>
      <c r="Y18" s="7">
        <f>(X18-W18)/W18 *100</f>
        <v>1.7193373242377827</v>
      </c>
      <c r="Z18">
        <v>0.3</v>
      </c>
      <c r="AA18">
        <v>0.41</v>
      </c>
      <c r="AB18">
        <v>242</v>
      </c>
      <c r="AC18">
        <v>18.7</v>
      </c>
      <c r="AF18">
        <v>3.87</v>
      </c>
      <c r="AG18">
        <v>1.2</v>
      </c>
      <c r="AH18" s="2">
        <v>0.2</v>
      </c>
      <c r="AI18">
        <v>16.399999999999999</v>
      </c>
      <c r="AJ18">
        <v>8.91</v>
      </c>
      <c r="AK18" t="s">
        <v>86</v>
      </c>
    </row>
    <row r="19" spans="1:38" x14ac:dyDescent="0.25">
      <c r="A19" t="s">
        <v>62</v>
      </c>
      <c r="B19">
        <v>72</v>
      </c>
      <c r="C19">
        <v>0.48</v>
      </c>
      <c r="D19">
        <v>0.47</v>
      </c>
      <c r="E19">
        <v>47</v>
      </c>
      <c r="U19" t="e" vm="2">
        <v>#VALUE!</v>
      </c>
      <c r="V19" s="1">
        <v>45436</v>
      </c>
      <c r="W19" s="6">
        <v>286.60000000000002</v>
      </c>
      <c r="X19" s="5" cm="1">
        <f t="array" ref="X19">_FV(U19,"Price")</f>
        <v>311.82</v>
      </c>
      <c r="Y19" s="7">
        <f t="shared" ref="Y19:Y25" si="2">(X19-W19)/W19 *100</f>
        <v>8.7997208653175054</v>
      </c>
      <c r="Z19">
        <v>0.2</v>
      </c>
      <c r="AA19">
        <v>0.39</v>
      </c>
      <c r="AB19">
        <v>96</v>
      </c>
      <c r="AC19">
        <v>2.2000000000000002</v>
      </c>
      <c r="AF19">
        <v>2.5</v>
      </c>
      <c r="AG19">
        <v>1.27</v>
      </c>
      <c r="AH19" s="2">
        <v>0.28000000000000003</v>
      </c>
      <c r="AI19">
        <v>25.07</v>
      </c>
      <c r="AJ19">
        <v>12.44</v>
      </c>
      <c r="AK19" t="s">
        <v>87</v>
      </c>
    </row>
    <row r="20" spans="1:38" x14ac:dyDescent="0.25">
      <c r="A20" t="s">
        <v>53</v>
      </c>
      <c r="B20">
        <v>74</v>
      </c>
      <c r="C20">
        <v>0.43</v>
      </c>
      <c r="D20">
        <v>0.35</v>
      </c>
      <c r="E20">
        <v>44</v>
      </c>
      <c r="U20" t="e" vm="3">
        <v>#VALUE!</v>
      </c>
      <c r="V20" s="1">
        <v>45436</v>
      </c>
      <c r="W20" s="6">
        <v>328</v>
      </c>
      <c r="X20" s="5" cm="1">
        <f t="array" ref="X20">_FV(U20,"Price")</f>
        <v>332.76</v>
      </c>
      <c r="Y20" s="7">
        <f t="shared" si="2"/>
        <v>1.4512195121951192</v>
      </c>
      <c r="Z20">
        <v>0.2</v>
      </c>
      <c r="AA20">
        <v>0.38</v>
      </c>
      <c r="AB20">
        <v>118</v>
      </c>
      <c r="AC20">
        <v>0.38500000000000001</v>
      </c>
      <c r="AF20">
        <v>0.5</v>
      </c>
      <c r="AG20">
        <v>1.01</v>
      </c>
      <c r="AH20" s="2">
        <v>0.22</v>
      </c>
      <c r="AI20">
        <v>43.84</v>
      </c>
      <c r="AJ20">
        <v>7.6</v>
      </c>
      <c r="AK20" t="s">
        <v>88</v>
      </c>
    </row>
    <row r="21" spans="1:38" x14ac:dyDescent="0.25">
      <c r="A21" t="s">
        <v>54</v>
      </c>
      <c r="B21">
        <v>74</v>
      </c>
      <c r="C21">
        <v>0.45</v>
      </c>
      <c r="D21">
        <v>0.37</v>
      </c>
      <c r="E21">
        <v>39</v>
      </c>
      <c r="U21" t="e" vm="4">
        <v>#VALUE!</v>
      </c>
      <c r="V21" s="1">
        <v>45437</v>
      </c>
      <c r="W21" s="6">
        <v>10</v>
      </c>
      <c r="X21" s="5" cm="1">
        <f t="array" ref="X21">_FV(U21,"Price")</f>
        <v>10.47</v>
      </c>
      <c r="Y21" s="7">
        <f t="shared" si="2"/>
        <v>4.7000000000000064</v>
      </c>
      <c r="Z21">
        <v>0.33</v>
      </c>
      <c r="AA21">
        <v>0.43</v>
      </c>
      <c r="AB21">
        <v>127</v>
      </c>
    </row>
    <row r="22" spans="1:38" x14ac:dyDescent="0.25">
      <c r="A22" t="s">
        <v>55</v>
      </c>
      <c r="B22">
        <v>76</v>
      </c>
      <c r="C22">
        <v>0.42</v>
      </c>
      <c r="D22">
        <v>0.33</v>
      </c>
      <c r="E22">
        <v>24</v>
      </c>
      <c r="U22" t="e" vm="5">
        <v>#VALUE!</v>
      </c>
      <c r="V22" s="1">
        <v>45437</v>
      </c>
      <c r="W22" s="6">
        <v>215</v>
      </c>
      <c r="X22" s="5" cm="1">
        <f t="array" ref="X22">_FV(U22,"Price")</f>
        <v>228.59</v>
      </c>
      <c r="Y22" s="7">
        <f t="shared" si="2"/>
        <v>6.3209302325581422</v>
      </c>
      <c r="Z22">
        <v>0.31</v>
      </c>
      <c r="AA22">
        <v>0.43</v>
      </c>
      <c r="AB22">
        <v>114</v>
      </c>
    </row>
    <row r="23" spans="1:38" x14ac:dyDescent="0.25">
      <c r="A23" t="s">
        <v>56</v>
      </c>
      <c r="B23">
        <v>76</v>
      </c>
      <c r="C23">
        <v>0.45</v>
      </c>
      <c r="D23">
        <v>0.4</v>
      </c>
      <c r="E23">
        <v>52</v>
      </c>
      <c r="U23" t="e" vm="6">
        <v>#VALUE!</v>
      </c>
      <c r="V23" s="1">
        <v>45437</v>
      </c>
      <c r="W23" s="6">
        <v>71</v>
      </c>
      <c r="X23" s="5" cm="1">
        <f t="array" ref="X23">_FV(U23,"Price")</f>
        <v>70.25</v>
      </c>
      <c r="Y23" s="7">
        <f t="shared" si="2"/>
        <v>-1.056338028169014</v>
      </c>
      <c r="Z23">
        <v>0.33</v>
      </c>
      <c r="AA23">
        <v>0.43</v>
      </c>
      <c r="AB23">
        <v>98</v>
      </c>
    </row>
    <row r="24" spans="1:38" x14ac:dyDescent="0.25">
      <c r="A24" t="s">
        <v>57</v>
      </c>
      <c r="B24">
        <v>77</v>
      </c>
      <c r="C24">
        <v>0.41</v>
      </c>
      <c r="D24">
        <v>0.3</v>
      </c>
      <c r="E24">
        <v>32</v>
      </c>
      <c r="U24" t="e" vm="7">
        <v>#VALUE!</v>
      </c>
      <c r="V24" s="1">
        <v>45437</v>
      </c>
      <c r="W24" s="6">
        <v>167</v>
      </c>
      <c r="X24" s="5" cm="1">
        <f t="array" ref="X24">_FV(U24,"Price")</f>
        <v>168.74</v>
      </c>
      <c r="Y24" s="7">
        <f t="shared" si="2"/>
        <v>1.041916167664676</v>
      </c>
      <c r="Z24">
        <v>0.16</v>
      </c>
      <c r="AA24">
        <v>0.38</v>
      </c>
      <c r="AB24">
        <v>128</v>
      </c>
    </row>
    <row r="25" spans="1:38" x14ac:dyDescent="0.25">
      <c r="A25" t="s">
        <v>63</v>
      </c>
      <c r="B25">
        <v>77</v>
      </c>
      <c r="C25">
        <v>0.38</v>
      </c>
      <c r="D25">
        <v>0.16</v>
      </c>
      <c r="E25">
        <v>37</v>
      </c>
      <c r="U25" t="e" vm="8">
        <v>#VALUE!</v>
      </c>
      <c r="V25" s="1">
        <v>45437</v>
      </c>
      <c r="W25" s="6">
        <v>247</v>
      </c>
      <c r="X25" s="5" cm="1">
        <f t="array" ref="X25">_FV(U25,"Price")</f>
        <v>253.66</v>
      </c>
      <c r="Y25" s="7">
        <f t="shared" si="2"/>
        <v>2.6963562753036423</v>
      </c>
      <c r="Z25">
        <v>0.14000000000000001</v>
      </c>
      <c r="AA25">
        <v>0.36</v>
      </c>
      <c r="AB25">
        <v>116</v>
      </c>
    </row>
    <row r="26" spans="1:38" x14ac:dyDescent="0.25">
      <c r="A26" t="s">
        <v>64</v>
      </c>
      <c r="B26">
        <v>78</v>
      </c>
      <c r="C26">
        <v>0.44</v>
      </c>
      <c r="D26">
        <v>0.35</v>
      </c>
      <c r="E26">
        <v>44</v>
      </c>
    </row>
    <row r="27" spans="1:38" x14ac:dyDescent="0.25">
      <c r="A27" t="s">
        <v>65</v>
      </c>
      <c r="B27">
        <v>79</v>
      </c>
      <c r="C27">
        <v>0.39</v>
      </c>
      <c r="D27">
        <v>0.2</v>
      </c>
      <c r="E27">
        <v>49</v>
      </c>
    </row>
    <row r="28" spans="1:38" x14ac:dyDescent="0.25">
      <c r="A28" t="s">
        <v>66</v>
      </c>
      <c r="B28">
        <v>79</v>
      </c>
      <c r="C28">
        <v>0.41</v>
      </c>
      <c r="D28">
        <v>0.28000000000000003</v>
      </c>
      <c r="E28">
        <v>38</v>
      </c>
    </row>
    <row r="29" spans="1:38" x14ac:dyDescent="0.25">
      <c r="A29" t="s">
        <v>67</v>
      </c>
      <c r="B29">
        <v>79</v>
      </c>
      <c r="C29">
        <v>0.5</v>
      </c>
      <c r="D29">
        <v>0.51</v>
      </c>
      <c r="E29">
        <v>41</v>
      </c>
    </row>
    <row r="30" spans="1:38" x14ac:dyDescent="0.25">
      <c r="A30" t="s">
        <v>68</v>
      </c>
      <c r="B30">
        <v>80</v>
      </c>
      <c r="C30">
        <v>0.43</v>
      </c>
      <c r="D30">
        <v>0.34</v>
      </c>
      <c r="E30">
        <v>55</v>
      </c>
    </row>
    <row r="31" spans="1:38" x14ac:dyDescent="0.25">
      <c r="A31" t="s">
        <v>69</v>
      </c>
      <c r="B31">
        <v>80</v>
      </c>
      <c r="C31">
        <v>0.44</v>
      </c>
      <c r="D31">
        <v>0.36</v>
      </c>
      <c r="E31">
        <v>42</v>
      </c>
    </row>
    <row r="32" spans="1:38" x14ac:dyDescent="0.25">
      <c r="A32" t="s">
        <v>70</v>
      </c>
      <c r="B32">
        <v>81</v>
      </c>
      <c r="C32">
        <v>0.49</v>
      </c>
      <c r="D32">
        <v>0.47</v>
      </c>
      <c r="E32">
        <v>67</v>
      </c>
    </row>
    <row r="33" spans="1:5" x14ac:dyDescent="0.25">
      <c r="A33" t="s">
        <v>71</v>
      </c>
      <c r="B33">
        <v>81</v>
      </c>
      <c r="C33">
        <v>0.43</v>
      </c>
      <c r="D33">
        <v>0.34</v>
      </c>
      <c r="E33">
        <v>64</v>
      </c>
    </row>
    <row r="34" spans="1:5" x14ac:dyDescent="0.25">
      <c r="A34" t="s">
        <v>72</v>
      </c>
      <c r="B34">
        <v>82</v>
      </c>
      <c r="C34">
        <v>0.47</v>
      </c>
      <c r="D34">
        <v>0.39</v>
      </c>
      <c r="E34">
        <v>62</v>
      </c>
    </row>
    <row r="35" spans="1:5" x14ac:dyDescent="0.25">
      <c r="A35" t="s">
        <v>73</v>
      </c>
      <c r="B35">
        <v>82</v>
      </c>
      <c r="C35">
        <v>0.45</v>
      </c>
      <c r="D35">
        <v>0.38</v>
      </c>
      <c r="E35">
        <v>32</v>
      </c>
    </row>
    <row r="36" spans="1:5" x14ac:dyDescent="0.25">
      <c r="A36" t="s">
        <v>74</v>
      </c>
      <c r="B36">
        <v>82</v>
      </c>
      <c r="C36">
        <v>0.44</v>
      </c>
      <c r="D36">
        <v>0.36</v>
      </c>
      <c r="E36">
        <v>38</v>
      </c>
    </row>
    <row r="37" spans="1:5" x14ac:dyDescent="0.25">
      <c r="A37" t="s">
        <v>75</v>
      </c>
      <c r="B37">
        <v>82</v>
      </c>
      <c r="C37">
        <v>0.41</v>
      </c>
      <c r="D37">
        <v>0.27</v>
      </c>
      <c r="E37">
        <v>37</v>
      </c>
    </row>
    <row r="38" spans="1:5" x14ac:dyDescent="0.25">
      <c r="A38" t="s">
        <v>76</v>
      </c>
      <c r="B38">
        <v>82</v>
      </c>
      <c r="C38">
        <v>0.36</v>
      </c>
      <c r="D38">
        <v>0.12</v>
      </c>
      <c r="E38">
        <v>48</v>
      </c>
    </row>
    <row r="39" spans="1:5" x14ac:dyDescent="0.25">
      <c r="A39" t="s">
        <v>77</v>
      </c>
      <c r="B39">
        <v>83</v>
      </c>
      <c r="C39">
        <v>0.51</v>
      </c>
      <c r="D39">
        <v>0.52</v>
      </c>
      <c r="E39">
        <v>58</v>
      </c>
    </row>
    <row r="40" spans="1:5" x14ac:dyDescent="0.25">
      <c r="A40" t="s">
        <v>78</v>
      </c>
      <c r="B40">
        <v>84</v>
      </c>
      <c r="C40">
        <v>0.4</v>
      </c>
      <c r="D40">
        <v>0.21</v>
      </c>
      <c r="E40">
        <v>38</v>
      </c>
    </row>
    <row r="41" spans="1:5" x14ac:dyDescent="0.25">
      <c r="A41" t="s">
        <v>79</v>
      </c>
      <c r="B41">
        <v>85</v>
      </c>
      <c r="C41">
        <v>0.44</v>
      </c>
      <c r="D41">
        <v>0.38</v>
      </c>
      <c r="E41">
        <v>5</v>
      </c>
    </row>
    <row r="42" spans="1:5" x14ac:dyDescent="0.25">
      <c r="A42" t="s">
        <v>80</v>
      </c>
      <c r="B42">
        <v>85</v>
      </c>
      <c r="C42">
        <v>0.43</v>
      </c>
      <c r="D42">
        <v>0.3</v>
      </c>
      <c r="E42">
        <v>30</v>
      </c>
    </row>
    <row r="43" spans="1:5" x14ac:dyDescent="0.25">
      <c r="A43" t="s">
        <v>81</v>
      </c>
      <c r="B43">
        <v>85</v>
      </c>
      <c r="C43">
        <v>0.44</v>
      </c>
      <c r="D43">
        <v>0.38</v>
      </c>
      <c r="E43">
        <v>35</v>
      </c>
    </row>
  </sheetData>
  <mergeCells count="2">
    <mergeCell ref="B1:C1"/>
    <mergeCell ref="U1: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Maximillian May</cp:lastModifiedBy>
  <dcterms:created xsi:type="dcterms:W3CDTF">2015-06-05T18:17:20Z</dcterms:created>
  <dcterms:modified xsi:type="dcterms:W3CDTF">2024-06-23T23:58:48Z</dcterms:modified>
</cp:coreProperties>
</file>