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cci\projects\lora\continental\"/>
    </mc:Choice>
  </mc:AlternateContent>
  <xr:revisionPtr revIDLastSave="0" documentId="8_{04B47041-76F4-4D01-9E65-EF8D408B2D79}" xr6:coauthVersionLast="31" xr6:coauthVersionMax="31" xr10:uidLastSave="{00000000-0000-0000-0000-000000000000}"/>
  <bookViews>
    <workbookView xWindow="0" yWindow="0" windowWidth="20505" windowHeight="8700" activeTab="1"/>
  </bookViews>
  <sheets>
    <sheet name="Main List" sheetId="1" r:id="rId1"/>
    <sheet name="Flattened" sheetId="5" r:id="rId2"/>
    <sheet name="Pivot" sheetId="6" r:id="rId3"/>
    <sheet name="Sheet2" sheetId="2" r:id="rId4"/>
    <sheet name="Sheet3" sheetId="3" r:id="rId5"/>
  </sheets>
  <definedNames>
    <definedName name="_xlnm._FilterDatabase" localSheetId="1" hidden="1">Flattened!$A$1:$P$168</definedName>
    <definedName name="Registers" localSheetId="1">Flattened!$A$1:$P$168</definedName>
    <definedName name="Registers">'Main List'!$A$4:$G$208</definedName>
  </definedNames>
  <calcPr calcId="179017"/>
  <pivotCaches>
    <pivotCache cacheId="0" r:id="rId6"/>
  </pivotCaches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2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2" i="5"/>
  <c r="G2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3" i="5"/>
  <c r="G3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3" i="5"/>
  <c r="K3" i="5"/>
  <c r="I62" i="5"/>
  <c r="J62" i="5"/>
  <c r="K62" i="5"/>
  <c r="I63" i="5"/>
  <c r="J63" i="5"/>
  <c r="K63" i="5"/>
  <c r="I64" i="5"/>
  <c r="J64" i="5"/>
  <c r="K64" i="5"/>
  <c r="I65" i="5"/>
  <c r="J65" i="5"/>
  <c r="K65" i="5"/>
  <c r="I66" i="5"/>
  <c r="J66" i="5"/>
  <c r="K66" i="5"/>
  <c r="I67" i="5"/>
  <c r="J67" i="5"/>
  <c r="K67" i="5"/>
  <c r="I68" i="5"/>
  <c r="J68" i="5"/>
  <c r="K68" i="5"/>
  <c r="I69" i="5"/>
  <c r="J69" i="5"/>
  <c r="K69" i="5"/>
  <c r="I70" i="5"/>
  <c r="J70" i="5"/>
  <c r="K70" i="5"/>
  <c r="I71" i="5"/>
  <c r="J71" i="5"/>
  <c r="K71" i="5"/>
  <c r="I72" i="5"/>
  <c r="J72" i="5"/>
  <c r="K72" i="5"/>
  <c r="I73" i="5"/>
  <c r="J73" i="5"/>
  <c r="K73" i="5"/>
  <c r="I74" i="5"/>
  <c r="J74" i="5"/>
  <c r="K74" i="5"/>
  <c r="I75" i="5"/>
  <c r="J75" i="5"/>
  <c r="K75" i="5"/>
  <c r="I76" i="5"/>
  <c r="J76" i="5"/>
  <c r="K76" i="5"/>
  <c r="I77" i="5"/>
  <c r="J77" i="5"/>
  <c r="K77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I85" i="5"/>
  <c r="J85" i="5"/>
  <c r="K85" i="5"/>
  <c r="I86" i="5"/>
  <c r="J86" i="5"/>
  <c r="K86" i="5"/>
  <c r="I87" i="5"/>
  <c r="J87" i="5"/>
  <c r="K87" i="5"/>
  <c r="I88" i="5"/>
  <c r="J88" i="5"/>
  <c r="K88" i="5"/>
  <c r="I89" i="5"/>
  <c r="J89" i="5"/>
  <c r="K89" i="5"/>
  <c r="I90" i="5"/>
  <c r="J90" i="5"/>
  <c r="K90" i="5"/>
  <c r="I91" i="5"/>
  <c r="J91" i="5"/>
  <c r="K91" i="5"/>
  <c r="I92" i="5"/>
  <c r="J92" i="5"/>
  <c r="K92" i="5"/>
  <c r="I93" i="5"/>
  <c r="J93" i="5"/>
  <c r="K93" i="5"/>
  <c r="I94" i="5"/>
  <c r="J94" i="5"/>
  <c r="K94" i="5"/>
  <c r="I95" i="5"/>
  <c r="J95" i="5"/>
  <c r="K95" i="5"/>
  <c r="I96" i="5"/>
  <c r="J96" i="5"/>
  <c r="K96" i="5"/>
  <c r="I97" i="5"/>
  <c r="J97" i="5"/>
  <c r="K97" i="5"/>
  <c r="I98" i="5"/>
  <c r="J98" i="5"/>
  <c r="K98" i="5"/>
  <c r="I99" i="5"/>
  <c r="J99" i="5"/>
  <c r="K99" i="5"/>
  <c r="I100" i="5"/>
  <c r="J100" i="5"/>
  <c r="K100" i="5"/>
  <c r="I101" i="5"/>
  <c r="J101" i="5"/>
  <c r="K101" i="5"/>
  <c r="I102" i="5"/>
  <c r="J102" i="5"/>
  <c r="K102" i="5"/>
  <c r="I103" i="5"/>
  <c r="J103" i="5"/>
  <c r="K103" i="5"/>
  <c r="I104" i="5"/>
  <c r="J104" i="5"/>
  <c r="K104" i="5"/>
  <c r="I105" i="5"/>
  <c r="J105" i="5"/>
  <c r="K105" i="5"/>
  <c r="I106" i="5"/>
  <c r="J106" i="5"/>
  <c r="K106" i="5"/>
  <c r="I107" i="5"/>
  <c r="J107" i="5"/>
  <c r="K107" i="5"/>
  <c r="I108" i="5"/>
  <c r="J108" i="5"/>
  <c r="K108" i="5"/>
  <c r="I109" i="5"/>
  <c r="J109" i="5"/>
  <c r="K109" i="5"/>
  <c r="I110" i="5"/>
  <c r="J110" i="5"/>
  <c r="K110" i="5"/>
  <c r="I111" i="5"/>
  <c r="J111" i="5"/>
  <c r="K111" i="5"/>
  <c r="I112" i="5"/>
  <c r="J112" i="5"/>
  <c r="K112" i="5"/>
  <c r="I113" i="5"/>
  <c r="J113" i="5"/>
  <c r="K113" i="5"/>
  <c r="I114" i="5"/>
  <c r="J114" i="5"/>
  <c r="K114" i="5"/>
  <c r="I115" i="5"/>
  <c r="J115" i="5"/>
  <c r="K115" i="5"/>
  <c r="I116" i="5"/>
  <c r="J116" i="5"/>
  <c r="K116" i="5"/>
  <c r="I117" i="5"/>
  <c r="J117" i="5"/>
  <c r="K117" i="5"/>
  <c r="I118" i="5"/>
  <c r="J118" i="5"/>
  <c r="K118" i="5"/>
  <c r="I119" i="5"/>
  <c r="J119" i="5"/>
  <c r="K119" i="5"/>
  <c r="I120" i="5"/>
  <c r="J120" i="5"/>
  <c r="K120" i="5"/>
  <c r="I121" i="5"/>
  <c r="J121" i="5"/>
  <c r="K121" i="5"/>
  <c r="I122" i="5"/>
  <c r="J122" i="5"/>
  <c r="K122" i="5"/>
  <c r="I123" i="5"/>
  <c r="J123" i="5"/>
  <c r="K123" i="5"/>
  <c r="I124" i="5"/>
  <c r="J124" i="5"/>
  <c r="K124" i="5"/>
  <c r="I125" i="5"/>
  <c r="J125" i="5"/>
  <c r="K125" i="5"/>
  <c r="I126" i="5"/>
  <c r="J126" i="5"/>
  <c r="K126" i="5"/>
  <c r="I127" i="5"/>
  <c r="J127" i="5"/>
  <c r="K127" i="5"/>
  <c r="I128" i="5"/>
  <c r="J128" i="5"/>
  <c r="K128" i="5"/>
  <c r="I129" i="5"/>
  <c r="J129" i="5"/>
  <c r="K129" i="5"/>
  <c r="I130" i="5"/>
  <c r="J130" i="5"/>
  <c r="K130" i="5"/>
  <c r="I131" i="5"/>
  <c r="J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J136" i="5"/>
  <c r="K136" i="5"/>
  <c r="I137" i="5"/>
  <c r="J137" i="5"/>
  <c r="K137" i="5"/>
  <c r="I138" i="5"/>
  <c r="J138" i="5"/>
  <c r="K138" i="5"/>
  <c r="I139" i="5"/>
  <c r="J139" i="5"/>
  <c r="K139" i="5"/>
  <c r="I140" i="5"/>
  <c r="J140" i="5"/>
  <c r="K140" i="5"/>
  <c r="I141" i="5"/>
  <c r="J141" i="5"/>
  <c r="K141" i="5"/>
  <c r="I142" i="5"/>
  <c r="J142" i="5"/>
  <c r="K142" i="5"/>
  <c r="I143" i="5"/>
  <c r="J143" i="5"/>
  <c r="K143" i="5"/>
  <c r="I144" i="5"/>
  <c r="J144" i="5"/>
  <c r="K144" i="5"/>
  <c r="I145" i="5"/>
  <c r="J145" i="5"/>
  <c r="K145" i="5"/>
  <c r="I146" i="5"/>
  <c r="J146" i="5"/>
  <c r="K146" i="5"/>
  <c r="I147" i="5"/>
  <c r="J147" i="5"/>
  <c r="K147" i="5"/>
  <c r="I148" i="5"/>
  <c r="J148" i="5"/>
  <c r="K148" i="5"/>
  <c r="I2" i="5"/>
  <c r="J2" i="5"/>
  <c r="K2" i="5"/>
  <c r="I149" i="5"/>
  <c r="J149" i="5"/>
  <c r="K149" i="5"/>
  <c r="I150" i="5"/>
  <c r="J150" i="5"/>
  <c r="K150" i="5"/>
  <c r="I151" i="5"/>
  <c r="J151" i="5"/>
  <c r="K151" i="5"/>
  <c r="I152" i="5"/>
  <c r="J152" i="5"/>
  <c r="K152" i="5"/>
  <c r="I153" i="5"/>
  <c r="J153" i="5"/>
  <c r="K153" i="5"/>
  <c r="I154" i="5"/>
  <c r="J154" i="5"/>
  <c r="K154" i="5"/>
  <c r="I155" i="5"/>
  <c r="J155" i="5"/>
  <c r="K155" i="5"/>
  <c r="I156" i="5"/>
  <c r="J156" i="5"/>
  <c r="K156" i="5"/>
  <c r="I157" i="5"/>
  <c r="J157" i="5"/>
  <c r="K157" i="5"/>
  <c r="I158" i="5"/>
  <c r="J158" i="5"/>
  <c r="K158" i="5"/>
  <c r="I159" i="5"/>
  <c r="J159" i="5"/>
  <c r="K159" i="5"/>
  <c r="I160" i="5"/>
  <c r="J160" i="5"/>
  <c r="K160" i="5"/>
  <c r="I161" i="5"/>
  <c r="J161" i="5"/>
  <c r="K161" i="5"/>
  <c r="I162" i="5"/>
  <c r="J162" i="5"/>
  <c r="K162" i="5"/>
  <c r="I163" i="5"/>
  <c r="J163" i="5"/>
  <c r="K163" i="5"/>
  <c r="I164" i="5"/>
  <c r="J164" i="5"/>
  <c r="K164" i="5"/>
  <c r="I165" i="5"/>
  <c r="J165" i="5"/>
  <c r="K165" i="5"/>
  <c r="I166" i="5"/>
  <c r="J166" i="5"/>
  <c r="K166" i="5"/>
  <c r="I167" i="5"/>
  <c r="J167" i="5"/>
  <c r="K167" i="5"/>
  <c r="I168" i="5"/>
  <c r="J168" i="5"/>
  <c r="K168" i="5"/>
  <c r="I61" i="5"/>
  <c r="J61" i="5"/>
  <c r="K61" i="5"/>
</calcChain>
</file>

<file path=xl/comments1.xml><?xml version="1.0" encoding="utf-8"?>
<comments xmlns="http://schemas.openxmlformats.org/spreadsheetml/2006/main">
  <authors>
    <author>Nick Jancewicz</author>
  </authors>
  <commentList>
    <comment ref="E7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8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31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32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55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56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57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58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59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60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61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63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64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65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66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67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68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69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70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71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72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73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B97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B98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B99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E104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05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06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07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08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09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10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12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13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14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15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16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17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18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19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20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21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22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B146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B147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B148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B149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E149" authorId="0" shapeId="0">
      <text>
        <r>
          <rPr>
            <sz val="9"/>
            <color indexed="81"/>
            <rFont val="Tahoma"/>
            <family val="2"/>
          </rPr>
          <t xml:space="preserve">Can only be written when the IO pin is configured as an output (in modes 3 to 8)
</t>
        </r>
      </text>
    </comment>
    <comment ref="B150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E155" authorId="0" shapeId="0">
      <text>
        <r>
          <rPr>
            <sz val="9"/>
            <color indexed="81"/>
            <rFont val="Tahoma"/>
            <family val="2"/>
          </rPr>
          <t>On version 16, this assigns the same value to all 3 per-phase CtAmps registers when written. It reads zero unless all three per-phase CtAmps registers are the same, in which case it reads back that value.</t>
        </r>
      </text>
    </comment>
    <comment ref="F156" authorId="0" shapeId="0">
      <text>
        <r>
          <rPr>
            <sz val="9"/>
            <color indexed="81"/>
            <rFont val="Tahoma"/>
            <family val="2"/>
          </rPr>
          <t>Before version 16, this defaulted to zero.</t>
        </r>
      </text>
    </comment>
    <comment ref="F157" authorId="0" shapeId="0">
      <text>
        <r>
          <rPr>
            <sz val="9"/>
            <color indexed="81"/>
            <rFont val="Tahoma"/>
            <family val="2"/>
          </rPr>
          <t>Before version 16, this defaulted to zero.</t>
        </r>
      </text>
    </comment>
    <comment ref="F158" authorId="0" shapeId="0">
      <text>
        <r>
          <rPr>
            <sz val="9"/>
            <color indexed="81"/>
            <rFont val="Tahoma"/>
            <family val="2"/>
          </rPr>
          <t>Before version 16, this defaulted to zero.</t>
        </r>
      </text>
    </comment>
    <comment ref="G171" authorId="0" shapeId="0">
      <text>
        <r>
          <rPr>
            <sz val="9"/>
            <color indexed="81"/>
            <rFont val="Tahoma"/>
            <family val="2"/>
          </rPr>
          <t>Before version 16 only 0, 120 and 180 were allowed.</t>
        </r>
      </text>
    </comment>
    <comment ref="B174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B175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B184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</commentList>
</comments>
</file>

<file path=xl/comments2.xml><?xml version="1.0" encoding="utf-8"?>
<comments xmlns="http://schemas.openxmlformats.org/spreadsheetml/2006/main">
  <authors>
    <author>Nick Jancewicz</author>
  </authors>
  <commentList>
    <comment ref="N3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4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20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21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22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23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24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25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26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28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29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30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31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32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33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34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35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36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37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38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58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E59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E60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N61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62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78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79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80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81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82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83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84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86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87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88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89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90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91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92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93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94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95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N96" authorId="0" shapeId="0">
      <text>
        <r>
          <rPr>
            <sz val="9"/>
            <color indexed="81"/>
            <rFont val="Tahoma"/>
            <family val="2"/>
          </rPr>
          <t xml:space="preserve">Before version 16, this was Read-Only
</t>
        </r>
      </text>
    </comment>
    <comment ref="E116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E117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E118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E119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N119" authorId="0" shapeId="0">
      <text>
        <r>
          <rPr>
            <sz val="9"/>
            <color indexed="81"/>
            <rFont val="Tahoma"/>
            <family val="2"/>
          </rPr>
          <t xml:space="preserve">Can only be written when the IO pin is configured as an output (in modes 3 to 8)
</t>
        </r>
      </text>
    </comment>
    <comment ref="E120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N122" authorId="0" shapeId="0">
      <text>
        <r>
          <rPr>
            <sz val="9"/>
            <color indexed="81"/>
            <rFont val="Tahoma"/>
            <family val="2"/>
          </rPr>
          <t>On version 16, this assigns the same value to all 3 per-phase CtAmps registers when written. It reads zero unless all three per-phase CtAmps registers are the same, in which case it reads back that value.</t>
        </r>
      </text>
    </comment>
    <comment ref="O123" authorId="0" shapeId="0">
      <text>
        <r>
          <rPr>
            <sz val="9"/>
            <color indexed="81"/>
            <rFont val="Tahoma"/>
            <family val="2"/>
          </rPr>
          <t>Before version 16, this defaulted to zero.</t>
        </r>
      </text>
    </comment>
    <comment ref="O124" authorId="0" shapeId="0">
      <text>
        <r>
          <rPr>
            <sz val="9"/>
            <color indexed="81"/>
            <rFont val="Tahoma"/>
            <family val="2"/>
          </rPr>
          <t>Before version 16, this defaulted to zero.</t>
        </r>
      </text>
    </comment>
    <comment ref="O125" authorId="0" shapeId="0">
      <text>
        <r>
          <rPr>
            <sz val="9"/>
            <color indexed="81"/>
            <rFont val="Tahoma"/>
            <family val="2"/>
          </rPr>
          <t>Before version 16, this defaulted to zero.</t>
        </r>
      </text>
    </comment>
    <comment ref="P138" authorId="0" shapeId="0">
      <text>
        <r>
          <rPr>
            <sz val="9"/>
            <color indexed="81"/>
            <rFont val="Tahoma"/>
            <family val="2"/>
          </rPr>
          <t>Before version 16 only 0, 120 and 180 were allowed.</t>
        </r>
      </text>
    </comment>
    <comment ref="E141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E142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  <comment ref="E148" authorId="0" shapeId="0">
      <text>
        <r>
          <rPr>
            <sz val="9"/>
            <color indexed="81"/>
            <rFont val="Tahoma"/>
            <family val="2"/>
          </rPr>
          <t>Register added on version 16</t>
        </r>
      </text>
    </comment>
  </commentList>
</comments>
</file>

<file path=xl/sharedStrings.xml><?xml version="1.0" encoding="utf-8"?>
<sst xmlns="http://schemas.openxmlformats.org/spreadsheetml/2006/main" count="1990" uniqueCount="543">
  <si>
    <t>Registers</t>
  </si>
  <si>
    <t>Name</t>
  </si>
  <si>
    <t>Units</t>
  </si>
  <si>
    <t>Description</t>
  </si>
  <si>
    <t>Energy Registers</t>
  </si>
  <si>
    <t>1001, 1002</t>
  </si>
  <si>
    <t>EnergySum</t>
  </si>
  <si>
    <t>kWh</t>
  </si>
  <si>
    <t>Total net (bidirectional) energy</t>
  </si>
  <si>
    <t>1003, 1004</t>
  </si>
  <si>
    <t>EnergyPosSum</t>
  </si>
  <si>
    <t>Total positive energy</t>
  </si>
  <si>
    <t>1005, 1006</t>
  </si>
  <si>
    <t>EnergySumNR</t>
  </si>
  <si>
    <t>Total net (bidirectional) energy - non resettable</t>
  </si>
  <si>
    <t>1007, 1008</t>
  </si>
  <si>
    <t>EnergyPosSumNR</t>
  </si>
  <si>
    <t>Total positive energy - non resettable</t>
  </si>
  <si>
    <t>Power Registers</t>
  </si>
  <si>
    <t>1009, 1010</t>
  </si>
  <si>
    <t>PowerSum</t>
  </si>
  <si>
    <t>W</t>
  </si>
  <si>
    <t>Real power, sum of active phases</t>
  </si>
  <si>
    <t>1011, 1012</t>
  </si>
  <si>
    <t>PowerA</t>
  </si>
  <si>
    <t>Real power, phase A</t>
  </si>
  <si>
    <t>1013, 1014</t>
  </si>
  <si>
    <t>PowerB</t>
  </si>
  <si>
    <t>Real power, phase B</t>
  </si>
  <si>
    <t>1015, 1016</t>
  </si>
  <si>
    <t>PowerC</t>
  </si>
  <si>
    <t>Real power, phase C</t>
  </si>
  <si>
    <t>Voltage Registers</t>
  </si>
  <si>
    <t>1017, 1018</t>
  </si>
  <si>
    <t>VoltAvgLN</t>
  </si>
  <si>
    <t>V</t>
  </si>
  <si>
    <t>Average phase-to-neutral voltage</t>
  </si>
  <si>
    <t>1019, 1020</t>
  </si>
  <si>
    <t>VoltA</t>
  </si>
  <si>
    <t>RMS voltage, phase A to neutral</t>
  </si>
  <si>
    <t>1021, 1022</t>
  </si>
  <si>
    <t>VoltB</t>
  </si>
  <si>
    <t>RMS voltage, phase B to neutral</t>
  </si>
  <si>
    <t>1023, 1024</t>
  </si>
  <si>
    <t>VoltC</t>
  </si>
  <si>
    <t>RMS voltage, phase C to neutral</t>
  </si>
  <si>
    <t>1025, 1026</t>
  </si>
  <si>
    <t>VoltAvgLL</t>
  </si>
  <si>
    <t>Average line-to-line voltage</t>
  </si>
  <si>
    <t>1027, 1028</t>
  </si>
  <si>
    <t>VoltAB</t>
  </si>
  <si>
    <t>RMS voltage, line-to-line, phase A to B</t>
  </si>
  <si>
    <t>1029, 1030</t>
  </si>
  <si>
    <t>VoltBC</t>
  </si>
  <si>
    <t>RMS voltage, line-to-line, phase B to C</t>
  </si>
  <si>
    <t>1031, 1032</t>
  </si>
  <si>
    <t>VoltAC</t>
  </si>
  <si>
    <t>RMS voltage, line-to-line, phase A to C</t>
  </si>
  <si>
    <t>Frequency Register</t>
  </si>
  <si>
    <t>1033, 1034</t>
  </si>
  <si>
    <t>Freq</t>
  </si>
  <si>
    <t>Hz</t>
  </si>
  <si>
    <t>Power line frequency</t>
  </si>
  <si>
    <t>1201, 1202</t>
  </si>
  <si>
    <t>0.1 kWh</t>
  </si>
  <si>
    <t>1203, 1204</t>
  </si>
  <si>
    <t>1205, 1206</t>
  </si>
  <si>
    <t>1207, 1208</t>
  </si>
  <si>
    <t>PowerIntScale</t>
  </si>
  <si>
    <t>0.1 V</t>
  </si>
  <si>
    <t>0.1 Hz</t>
  </si>
  <si>
    <t>Advanced Registers - Floating Point</t>
  </si>
  <si>
    <t>Basic Registers - Integer</t>
  </si>
  <si>
    <t>Basic Registers - Floating Point</t>
  </si>
  <si>
    <t>1101, 1102</t>
  </si>
  <si>
    <t>EnergyA</t>
  </si>
  <si>
    <t>Net (bidirectional) energy, phase A</t>
  </si>
  <si>
    <t>1103, 1104</t>
  </si>
  <si>
    <t>EnerygB</t>
  </si>
  <si>
    <t>Net (bidirectional) energy, phase B</t>
  </si>
  <si>
    <t>1105, 1106</t>
  </si>
  <si>
    <t>EnergyC</t>
  </si>
  <si>
    <t>Net (bidirectional) energy, phase C</t>
  </si>
  <si>
    <t>1107, 1108</t>
  </si>
  <si>
    <t>EnergyPosA</t>
  </si>
  <si>
    <t>Positive energy, phase A</t>
  </si>
  <si>
    <t>1109, 1110</t>
  </si>
  <si>
    <t>EnergyPosB</t>
  </si>
  <si>
    <t>Positive energy, phase B</t>
  </si>
  <si>
    <t>1111, 1112</t>
  </si>
  <si>
    <t>EnergyPosC</t>
  </si>
  <si>
    <t>Positive energy, phase C</t>
  </si>
  <si>
    <t>1113, 1114</t>
  </si>
  <si>
    <t>EnergyNegSum</t>
  </si>
  <si>
    <t>Negative energy, sum of active phases</t>
  </si>
  <si>
    <t>1115, 1116</t>
  </si>
  <si>
    <t>EnergyNegSumNR</t>
  </si>
  <si>
    <t>Negative energy, sum of active phases - non resettable</t>
  </si>
  <si>
    <t>1117, 1118</t>
  </si>
  <si>
    <t>EnergyNegA</t>
  </si>
  <si>
    <t>Negative energy, phase A</t>
  </si>
  <si>
    <t>1119, 1120</t>
  </si>
  <si>
    <t>EnergyNegB</t>
  </si>
  <si>
    <t>Negative energy, phase B</t>
  </si>
  <si>
    <t>1121, 1122</t>
  </si>
  <si>
    <t>EnergyNegC</t>
  </si>
  <si>
    <t>Negative energy, phase C</t>
  </si>
  <si>
    <t>1123, 1124</t>
  </si>
  <si>
    <t>EnergyReacSum</t>
  </si>
  <si>
    <t>Reactive energy, sum of active phases</t>
  </si>
  <si>
    <t>1125, 1126</t>
  </si>
  <si>
    <t>EnergyReacA</t>
  </si>
  <si>
    <t>Net reactive energy, phase A</t>
  </si>
  <si>
    <t>1127, 1128</t>
  </si>
  <si>
    <t>EnergyReacB</t>
  </si>
  <si>
    <t>Net reactive energy, phase B</t>
  </si>
  <si>
    <t>1129, 1130</t>
  </si>
  <si>
    <t>EnergyReacC</t>
  </si>
  <si>
    <t>Net reactive energy, phase C</t>
  </si>
  <si>
    <t>1131, 1132</t>
  </si>
  <si>
    <t>EnergyAppSum</t>
  </si>
  <si>
    <t>Apparent energy, sum of active phases</t>
  </si>
  <si>
    <t>1133, 1134</t>
  </si>
  <si>
    <t>EnergyAppA</t>
  </si>
  <si>
    <t>Apparent energy, phase A</t>
  </si>
  <si>
    <t>1135, 1136</t>
  </si>
  <si>
    <t>EnergyAppB</t>
  </si>
  <si>
    <t>Apparent energy, phase B</t>
  </si>
  <si>
    <t>1137, 1138</t>
  </si>
  <si>
    <t>EnergyAppC</t>
  </si>
  <si>
    <t>Apparent energy, phase C</t>
  </si>
  <si>
    <t>Power Factor Registers</t>
  </si>
  <si>
    <t>1139, 1140</t>
  </si>
  <si>
    <t>PowerFactorAvg</t>
  </si>
  <si>
    <t>Power factor, average of active phases</t>
  </si>
  <si>
    <t>1141, 1142</t>
  </si>
  <si>
    <t>PowerFactorA</t>
  </si>
  <si>
    <t>Power factor, phase A</t>
  </si>
  <si>
    <t>1143, 1144</t>
  </si>
  <si>
    <t>PowerFactorB</t>
  </si>
  <si>
    <t>Power factor, phase B</t>
  </si>
  <si>
    <t>1145, 1146</t>
  </si>
  <si>
    <t>PowerFactorC</t>
  </si>
  <si>
    <t>Power factor, phase C</t>
  </si>
  <si>
    <t>Reactive and Apparent Power Registers</t>
  </si>
  <si>
    <t>1147, 1148</t>
  </si>
  <si>
    <t>PowerReacSum</t>
  </si>
  <si>
    <t>VAR</t>
  </si>
  <si>
    <t>Reactive power, sum of active phases</t>
  </si>
  <si>
    <t>1149, 1150</t>
  </si>
  <si>
    <t>PowerReacA</t>
  </si>
  <si>
    <t>Reactive power, phase A</t>
  </si>
  <si>
    <t>1151, 1152</t>
  </si>
  <si>
    <t>PowerReacB</t>
  </si>
  <si>
    <t>Reactive power, phase B</t>
  </si>
  <si>
    <t>1153, 1154</t>
  </si>
  <si>
    <t>PowerReacC</t>
  </si>
  <si>
    <t>Reactive power, phase C</t>
  </si>
  <si>
    <t>1155, 1156</t>
  </si>
  <si>
    <t>PowerAppSum</t>
  </si>
  <si>
    <t>VA</t>
  </si>
  <si>
    <t>Apparent power, sum of active phases</t>
  </si>
  <si>
    <t>1157, 1158</t>
  </si>
  <si>
    <t>PowerAppA</t>
  </si>
  <si>
    <t>Apparent power, phase A</t>
  </si>
  <si>
    <t>1159, 1160</t>
  </si>
  <si>
    <t>PowerAppB</t>
  </si>
  <si>
    <t>Apparent power, phase B</t>
  </si>
  <si>
    <t>1161, 1162</t>
  </si>
  <si>
    <t>PowerAppC</t>
  </si>
  <si>
    <t>Apparent power, phase C</t>
  </si>
  <si>
    <t>Current Registers</t>
  </si>
  <si>
    <t>1163, 1164</t>
  </si>
  <si>
    <t>CurrentA</t>
  </si>
  <si>
    <t>A</t>
  </si>
  <si>
    <t>RMS current, phase A</t>
  </si>
  <si>
    <t>1165, 1166</t>
  </si>
  <si>
    <t>CurrentB</t>
  </si>
  <si>
    <t>RMS current, phase B</t>
  </si>
  <si>
    <t>1167, 1168</t>
  </si>
  <si>
    <t>CurrentC</t>
  </si>
  <si>
    <t>RMS current, phase C</t>
  </si>
  <si>
    <t>Demand Registers</t>
  </si>
  <si>
    <t>1169, 1170</t>
  </si>
  <si>
    <t>Demand</t>
  </si>
  <si>
    <t>Real power demand averaged over the demand period</t>
  </si>
  <si>
    <t>1171, 1172</t>
  </si>
  <si>
    <t>DemandMin</t>
  </si>
  <si>
    <t>Minimum power demand</t>
  </si>
  <si>
    <t>1173, 1174</t>
  </si>
  <si>
    <t>DemandMax</t>
  </si>
  <si>
    <t>Maximum power demand</t>
  </si>
  <si>
    <t>1175, 1176</t>
  </si>
  <si>
    <t>DemandApp</t>
  </si>
  <si>
    <t>Apparent power demand</t>
  </si>
  <si>
    <t>Advanced Registers - Integer</t>
  </si>
  <si>
    <t>1301, 1302</t>
  </si>
  <si>
    <t>Net energy, phase A</t>
  </si>
  <si>
    <t>1303, 1304</t>
  </si>
  <si>
    <t>Net energy, phase B</t>
  </si>
  <si>
    <t>1305, 1306</t>
  </si>
  <si>
    <t>Net energy, phase C</t>
  </si>
  <si>
    <t>1307, 1308</t>
  </si>
  <si>
    <t>1309, 1310</t>
  </si>
  <si>
    <t>1311, 1312</t>
  </si>
  <si>
    <t>1313, 1314</t>
  </si>
  <si>
    <t>1315, 1316</t>
  </si>
  <si>
    <t>1317, 1318</t>
  </si>
  <si>
    <t>1319, 1320</t>
  </si>
  <si>
    <t>1321, 1322</t>
  </si>
  <si>
    <t>1323, 1324</t>
  </si>
  <si>
    <t>1325, 1326</t>
  </si>
  <si>
    <t>1327, 1328</t>
  </si>
  <si>
    <t>1329, 1330</t>
  </si>
  <si>
    <t>1331, 1332</t>
  </si>
  <si>
    <t>1333, 1334</t>
  </si>
  <si>
    <t>1335, 1336</t>
  </si>
  <si>
    <t>1337, 1338</t>
  </si>
  <si>
    <t>Reactive power VAR, sum of active phases</t>
  </si>
  <si>
    <t>Reactive power VAR, phase A</t>
  </si>
  <si>
    <t>Reactive power VAR, phase B</t>
  </si>
  <si>
    <t>Reactive power VAR, phase C</t>
  </si>
  <si>
    <t>Apparent power VA, sum of active phases</t>
  </si>
  <si>
    <t>Apparent power VA, phase A</t>
  </si>
  <si>
    <t>Apparent power VA, phase B</t>
  </si>
  <si>
    <t>Apparent power VA, phase C</t>
  </si>
  <si>
    <t>CurrentIntScale</t>
  </si>
  <si>
    <t>Configuration Registers - Integer</t>
  </si>
  <si>
    <t>Default</t>
  </si>
  <si>
    <t>1601, 1602</t>
  </si>
  <si>
    <t>ConfigPasscode</t>
  </si>
  <si>
    <t>Optional passcode to prevent unauthorized changes to configuration</t>
  </si>
  <si>
    <t>CtAmps</t>
  </si>
  <si>
    <t>Current transformer rated current</t>
  </si>
  <si>
    <t>CtAmpsA</t>
  </si>
  <si>
    <t>Optional CT rated current override for phase A</t>
  </si>
  <si>
    <t>CtAmpsB</t>
  </si>
  <si>
    <t>Optional CT rated current override for phase B</t>
  </si>
  <si>
    <t>CtAmpsC</t>
  </si>
  <si>
    <t>Optional CT rated current override for phase C</t>
  </si>
  <si>
    <t>CtDirections</t>
  </si>
  <si>
    <t>Optionally invert CT orientations</t>
  </si>
  <si>
    <t>Averaging</t>
  </si>
  <si>
    <t>1 (fast)</t>
  </si>
  <si>
    <t>Configure measurement averaging</t>
  </si>
  <si>
    <t>1 W</t>
  </si>
  <si>
    <t>0 (auto)</t>
  </si>
  <si>
    <t>Scale factor for integer power registers</t>
  </si>
  <si>
    <t>DemPerMins</t>
  </si>
  <si>
    <t>1 minute</t>
  </si>
  <si>
    <t>Demand period</t>
  </si>
  <si>
    <t>DemSubints</t>
  </si>
  <si>
    <t>Number of demand subintervals</t>
  </si>
  <si>
    <t>GainAdjustA</t>
  </si>
  <si>
    <t>1/10000th</t>
  </si>
  <si>
    <t>Optional power/energy adjustment for phase A</t>
  </si>
  <si>
    <t>GainAdjustB</t>
  </si>
  <si>
    <t>Optional power/energy adjustment for phase B</t>
  </si>
  <si>
    <t>GainAdjustC</t>
  </si>
  <si>
    <t>Optional power/energy adjustment for phase C</t>
  </si>
  <si>
    <t>PhaseAdjustA</t>
  </si>
  <si>
    <t>0.001 deg</t>
  </si>
  <si>
    <t>Optional CT phase angle adjust for phase A</t>
  </si>
  <si>
    <t>PhaseAdjustB</t>
  </si>
  <si>
    <t>Optional CT phase angle adjust for phase B</t>
  </si>
  <si>
    <t>PhaseAdjustC</t>
  </si>
  <si>
    <t>Optional CT phase angle adjust for phase C</t>
  </si>
  <si>
    <t>CreepLimit</t>
  </si>
  <si>
    <t>Configure minimum power for a non-zero reading</t>
  </si>
  <si>
    <t>PhaseOffset</t>
  </si>
  <si>
    <t>1 degree</t>
  </si>
  <si>
    <t>ZeroEnergy</t>
  </si>
  <si>
    <t>-</t>
  </si>
  <si>
    <t>Write 1 to zero all resettable energy registers</t>
  </si>
  <si>
    <t>ZeroDemand</t>
  </si>
  <si>
    <t>Write 1 to zero all demand values</t>
  </si>
  <si>
    <t>Customer Diagnostic Registers - Integer</t>
  </si>
  <si>
    <t>1701, 1702</t>
  </si>
  <si>
    <t>SerialNumber</t>
  </si>
  <si>
    <t>The unique WattNode serial number</t>
  </si>
  <si>
    <t>1703, 1704</t>
  </si>
  <si>
    <t>UptimeSecs</t>
  </si>
  <si>
    <t>Seconds</t>
  </si>
  <si>
    <t>Time in seconds since last power on</t>
  </si>
  <si>
    <t>1705, 1706</t>
  </si>
  <si>
    <t>TotalSecs</t>
  </si>
  <si>
    <t>Total seconds of operation</t>
  </si>
  <si>
    <t>Model</t>
  </si>
  <si>
    <t>Encoded WattNode model</t>
  </si>
  <si>
    <t>Version</t>
  </si>
  <si>
    <t>Firmware version</t>
  </si>
  <si>
    <t>Options</t>
  </si>
  <si>
    <t>WattNode options</t>
  </si>
  <si>
    <t>ErrorStatus</t>
  </si>
  <si>
    <t>n.a.</t>
  </si>
  <si>
    <t>List of recent errors and events</t>
  </si>
  <si>
    <t>PowerFailCount</t>
  </si>
  <si>
    <t>Power failure count</t>
  </si>
  <si>
    <t>CrcErrorCount</t>
  </si>
  <si>
    <t>Count of MODBUS CRC communication errors</t>
  </si>
  <si>
    <t>FrameErrorCount</t>
  </si>
  <si>
    <t>Count of MODBUS framing errors</t>
  </si>
  <si>
    <t>PacketErrorCount</t>
  </si>
  <si>
    <t>Count of bad MODBUS packets</t>
  </si>
  <si>
    <t>OverrunCount</t>
  </si>
  <si>
    <t>Count of MODBUS buffer overruns</t>
  </si>
  <si>
    <t>ErrorStatus1</t>
  </si>
  <si>
    <t>Newest error or event (0 = no errors)</t>
  </si>
  <si>
    <t>ErrorStatus2</t>
  </si>
  <si>
    <t>Next oldest error or event</t>
  </si>
  <si>
    <t>ErrorStatus3</t>
  </si>
  <si>
    <t>ErrorStatus4</t>
  </si>
  <si>
    <t>ErrorStatus5</t>
  </si>
  <si>
    <t>ErrorStatus6</t>
  </si>
  <si>
    <t>ErrorStatus7</t>
  </si>
  <si>
    <t>ErrorStatus8</t>
  </si>
  <si>
    <t>Oldest error or event</t>
  </si>
  <si>
    <t>WattNode MODBUS Register List</t>
  </si>
  <si>
    <t>1 A</t>
  </si>
  <si>
    <t>Read-Only</t>
  </si>
  <si>
    <t>Access</t>
  </si>
  <si>
    <t>Read/Write</t>
  </si>
  <si>
    <t>Communication Registers</t>
  </si>
  <si>
    <t>ApplyComConfig</t>
  </si>
  <si>
    <t>Address</t>
  </si>
  <si>
    <t>BaudRate</t>
  </si>
  <si>
    <t>ParityMode</t>
  </si>
  <si>
    <t>ModbusMode</t>
  </si>
  <si>
    <t>Writing 1234 applies the configuration settings below. Reads 1 if changes not applied yet.</t>
  </si>
  <si>
    <t>MODBUS address (if non-zero, overrides DIP switches)</t>
  </si>
  <si>
    <t>0 = DIP Switch Assigned
4 = 9600 baud
5 = 19200 baud
6 = 38400 baud</t>
  </si>
  <si>
    <t>0 = N81 (no parity, one stop bit)
1 = E81 (even parity, one stop bit)</t>
  </si>
  <si>
    <t>0=RTU
1=TCP-RTU</t>
  </si>
  <si>
    <t>0001, 0002</t>
  </si>
  <si>
    <t>DummyReg</t>
  </si>
  <si>
    <t>Dummy register; always returns zero; can be
used to scan for active MODBUS addresses</t>
  </si>
  <si>
    <t>ReplyDelay</t>
  </si>
  <si>
    <t>IoPinMode</t>
  </si>
  <si>
    <t>Scale factor for integer current registers</t>
  </si>
  <si>
    <t>Nominal angle between primary voltage phases (0, 60, 90, 120, or 180)</t>
  </si>
  <si>
    <t>0 = IO feature disabled
1 = Falling edge pulse counter and digital input
2 = Rising edge pulse counter and digital input
3 = Open-drain output restores state at power-up
4 = Open-drain output goes low at power-up
5 = Open-drain output goes high at power-up
6 = Push-pull output restores state at power-up
7 = Push-pull output goes low at power-up
8 = Push-pull output goes high at power-up</t>
  </si>
  <si>
    <t>1177, 1178</t>
  </si>
  <si>
    <t>DemandA</t>
  </si>
  <si>
    <t>Real power demand, phase A</t>
  </si>
  <si>
    <t>1179, 1180</t>
  </si>
  <si>
    <t>1181, 1182</t>
  </si>
  <si>
    <t>DemandB</t>
  </si>
  <si>
    <t>DemandC</t>
  </si>
  <si>
    <t>Real power demand, phase B</t>
  </si>
  <si>
    <t>Real power demand, phase C</t>
  </si>
  <si>
    <t>IoPinState</t>
  </si>
  <si>
    <t>IO pin digital input or output state</t>
  </si>
  <si>
    <t>PulseCount</t>
  </si>
  <si>
    <t>IO pin pulse count</t>
  </si>
  <si>
    <t>Changes since ver. 12 are highlighted green</t>
  </si>
  <si>
    <t>Minimum Modbus reply delay. 5 to 180 ms</t>
  </si>
  <si>
    <t>1362, 1363</t>
  </si>
  <si>
    <t>0.1 kVARh</t>
  </si>
  <si>
    <t>0.1 kVAh</t>
  </si>
  <si>
    <t>kVARh</t>
  </si>
  <si>
    <t>kVAh</t>
  </si>
  <si>
    <t>Firmware Version: 18</t>
  </si>
  <si>
    <t>Date: 2011-11-30</t>
  </si>
  <si>
    <t>Type</t>
  </si>
  <si>
    <t>Size</t>
  </si>
  <si>
    <t>IoPin</t>
  </si>
  <si>
    <t>Group</t>
  </si>
  <si>
    <t>Subgroup</t>
  </si>
  <si>
    <t>Base (hex)</t>
  </si>
  <si>
    <t>Base (dec, origin-1)</t>
  </si>
  <si>
    <t>Grand Total</t>
  </si>
  <si>
    <t>Total</t>
  </si>
  <si>
    <t>C++ name</t>
  </si>
  <si>
    <t>Address_i16</t>
  </si>
  <si>
    <t>ApplyComConfig_i16</t>
  </si>
  <si>
    <t>Averaging_i16</t>
  </si>
  <si>
    <t>BaudRate_i16</t>
  </si>
  <si>
    <t>ConfigPasscode_i32</t>
  </si>
  <si>
    <t>CrcErrorCount_i16</t>
  </si>
  <si>
    <t>CreepLimit_i16</t>
  </si>
  <si>
    <t>CtAmps_i16</t>
  </si>
  <si>
    <t>CtAmpsA_i16</t>
  </si>
  <si>
    <t>CtAmpsB_i16</t>
  </si>
  <si>
    <t>CtAmpsC_i16</t>
  </si>
  <si>
    <t>CtDirections_i16</t>
  </si>
  <si>
    <t>CurrentA_f32</t>
  </si>
  <si>
    <t>CurrentA_i16</t>
  </si>
  <si>
    <t>CurrentB_f32</t>
  </si>
  <si>
    <t>CurrentB_i16</t>
  </si>
  <si>
    <t>CurrentC_f32</t>
  </si>
  <si>
    <t>CurrentC_i16</t>
  </si>
  <si>
    <t>CurrentIntScale_i16</t>
  </si>
  <si>
    <t>Demand_f32</t>
  </si>
  <si>
    <t>Demand_i16</t>
  </si>
  <si>
    <t>DemandA_f32</t>
  </si>
  <si>
    <t>DemandA_i16</t>
  </si>
  <si>
    <t>DemandApp_f32</t>
  </si>
  <si>
    <t>DemandApp_i16</t>
  </si>
  <si>
    <t>DemandB_f32</t>
  </si>
  <si>
    <t>DemandB_i16</t>
  </si>
  <si>
    <t>DemandC_f32</t>
  </si>
  <si>
    <t>DemandC_i16</t>
  </si>
  <si>
    <t>DemandMax_f32</t>
  </si>
  <si>
    <t>DemandMax_i16</t>
  </si>
  <si>
    <t>DemandMin_f32</t>
  </si>
  <si>
    <t>DemandMin_i16</t>
  </si>
  <si>
    <t>DemPerMins_i16</t>
  </si>
  <si>
    <t>DemSubints_i16</t>
  </si>
  <si>
    <t>DummyReg_i32</t>
  </si>
  <si>
    <t>EnergyA_f32</t>
  </si>
  <si>
    <t>EnergyA_i32</t>
  </si>
  <si>
    <t>EnergyAppA_f32</t>
  </si>
  <si>
    <t>EnergyAppA_i32</t>
  </si>
  <si>
    <t>EnergyAppB_f32</t>
  </si>
  <si>
    <t>EnergyAppB_i32</t>
  </si>
  <si>
    <t>EnergyAppC_f32</t>
  </si>
  <si>
    <t>EnergyAppC_i32</t>
  </si>
  <si>
    <t>EnergyAppSum_f32</t>
  </si>
  <si>
    <t>EnergyAppSum_i32</t>
  </si>
  <si>
    <t>EnergyC_f32</t>
  </si>
  <si>
    <t>EnergyC_i32</t>
  </si>
  <si>
    <t>EnergyNegA_f32</t>
  </si>
  <si>
    <t>EnergyNegA_i32</t>
  </si>
  <si>
    <t>EnergyNegB_f32</t>
  </si>
  <si>
    <t>EnergyNegB_i32</t>
  </si>
  <si>
    <t>EnergyNegC_f32</t>
  </si>
  <si>
    <t>EnergyNegC_i32</t>
  </si>
  <si>
    <t>EnergyNegSum_f32</t>
  </si>
  <si>
    <t>EnergyNegSum_i32</t>
  </si>
  <si>
    <t>EnergyNegSumNR_f32</t>
  </si>
  <si>
    <t>EnergyNegSumNR_i32</t>
  </si>
  <si>
    <t>EnergyPosA_f32</t>
  </si>
  <si>
    <t>EnergyPosA_i32</t>
  </si>
  <si>
    <t>EnergyPosB_f32</t>
  </si>
  <si>
    <t>EnergyPosB_i32</t>
  </si>
  <si>
    <t>EnergyPosC_f32</t>
  </si>
  <si>
    <t>EnergyPosC_i32</t>
  </si>
  <si>
    <t>EnergyPosSum_f32</t>
  </si>
  <si>
    <t>EnergyPosSum_i32</t>
  </si>
  <si>
    <t>EnergyPosSumNR_f32</t>
  </si>
  <si>
    <t>EnergyPosSumNR_i32</t>
  </si>
  <si>
    <t>EnergyReacA_f32</t>
  </si>
  <si>
    <t>EnergyReacA_i32</t>
  </si>
  <si>
    <t>EnergyReacB_f32</t>
  </si>
  <si>
    <t>EnergyReacB_i32</t>
  </si>
  <si>
    <t>EnergyReacC_f32</t>
  </si>
  <si>
    <t>EnergyReacC_i32</t>
  </si>
  <si>
    <t>EnergyReacSum_f32</t>
  </si>
  <si>
    <t>EnergyReacSum_i32</t>
  </si>
  <si>
    <t>EnergySum_f32</t>
  </si>
  <si>
    <t>EnergySum_i32</t>
  </si>
  <si>
    <t>EnergySumNR_f32</t>
  </si>
  <si>
    <t>EnergySumNR_i32</t>
  </si>
  <si>
    <t>EnerygB_f32</t>
  </si>
  <si>
    <t>EnerygB_i32</t>
  </si>
  <si>
    <t>ErrorStatus_i16</t>
  </si>
  <si>
    <t>ErrorStatus1_i16</t>
  </si>
  <si>
    <t>ErrorStatus2_i16</t>
  </si>
  <si>
    <t>ErrorStatus3_i16</t>
  </si>
  <si>
    <t>ErrorStatus4_i16</t>
  </si>
  <si>
    <t>ErrorStatus5_i16</t>
  </si>
  <si>
    <t>ErrorStatus6_i16</t>
  </si>
  <si>
    <t>ErrorStatus7_i16</t>
  </si>
  <si>
    <t>ErrorStatus8_i16</t>
  </si>
  <si>
    <t>FrameErrorCount_i16</t>
  </si>
  <si>
    <t>Freq_f32</t>
  </si>
  <si>
    <t>Freq_i16</t>
  </si>
  <si>
    <t>GainAdjustA_i16</t>
  </si>
  <si>
    <t>GainAdjustB_i16</t>
  </si>
  <si>
    <t>GainAdjustC_i16</t>
  </si>
  <si>
    <t>IoPinMode_i16</t>
  </si>
  <si>
    <t>IoPinState_i16</t>
  </si>
  <si>
    <t>ModbusMode_i16</t>
  </si>
  <si>
    <t>Model_i16</t>
  </si>
  <si>
    <t>Options_i16</t>
  </si>
  <si>
    <t>OverrunCount_i16</t>
  </si>
  <si>
    <t>PacketErrorCount_i16</t>
  </si>
  <si>
    <t>ParityMode_i16</t>
  </si>
  <si>
    <t>PhaseAdjustA_i16</t>
  </si>
  <si>
    <t>PhaseAdjustB_i16</t>
  </si>
  <si>
    <t>PhaseAdjustC_i16</t>
  </si>
  <si>
    <t>PhaseOffset_i16</t>
  </si>
  <si>
    <t>PowerA_f32</t>
  </si>
  <si>
    <t>PowerA_i16</t>
  </si>
  <si>
    <t>PowerAppA_f32</t>
  </si>
  <si>
    <t>PowerAppA_i16</t>
  </si>
  <si>
    <t>PowerAppB_f32</t>
  </si>
  <si>
    <t>PowerAppB_i16</t>
  </si>
  <si>
    <t>PowerAppC_f32</t>
  </si>
  <si>
    <t>PowerAppC_i16</t>
  </si>
  <si>
    <t>PowerAppSum_f32</t>
  </si>
  <si>
    <t>PowerAppSum_i16</t>
  </si>
  <si>
    <t>PowerB_f32</t>
  </si>
  <si>
    <t>PowerB_i16</t>
  </si>
  <si>
    <t>PowerC_f32</t>
  </si>
  <si>
    <t>PowerC_i16</t>
  </si>
  <si>
    <t>PowerFactorA_f32</t>
  </si>
  <si>
    <t>PowerFactorA_i16</t>
  </si>
  <si>
    <t>PowerFactorAvg_f32</t>
  </si>
  <si>
    <t>PowerFactorAvg_i16</t>
  </si>
  <si>
    <t>PowerFactorB_f32</t>
  </si>
  <si>
    <t>PowerFactorB_i16</t>
  </si>
  <si>
    <t>PowerFactorC_f32</t>
  </si>
  <si>
    <t>PowerFactorC_i16</t>
  </si>
  <si>
    <t>PowerFailCount_i16</t>
  </si>
  <si>
    <t>PowerIntScale_i16</t>
  </si>
  <si>
    <t>PowerReacA_f32</t>
  </si>
  <si>
    <t>PowerReacA_i16</t>
  </si>
  <si>
    <t>PowerReacB_f32</t>
  </si>
  <si>
    <t>PowerReacB_i16</t>
  </si>
  <si>
    <t>PowerReacC_f32</t>
  </si>
  <si>
    <t>PowerReacC_i16</t>
  </si>
  <si>
    <t>PowerReacSum_f32</t>
  </si>
  <si>
    <t>PowerReacSum_i16</t>
  </si>
  <si>
    <t>PowerSum_f32</t>
  </si>
  <si>
    <t>PowerSum_i16</t>
  </si>
  <si>
    <t>PulseCount_i32</t>
  </si>
  <si>
    <t>ReplyDelay_i16</t>
  </si>
  <si>
    <t>SerialNumber_i32</t>
  </si>
  <si>
    <t>TotalSecs_i32</t>
  </si>
  <si>
    <t>UptimeSecs_i32</t>
  </si>
  <si>
    <t>Version_i16</t>
  </si>
  <si>
    <t>VoltA_f32</t>
  </si>
  <si>
    <t>VoltA_i16</t>
  </si>
  <si>
    <t>VoltAB_f32</t>
  </si>
  <si>
    <t>VoltAB_i16</t>
  </si>
  <si>
    <t>VoltAC_f32</t>
  </si>
  <si>
    <t>VoltAC_i16</t>
  </si>
  <si>
    <t>VoltAvgLL_f32</t>
  </si>
  <si>
    <t>VoltAvgLL_i16</t>
  </si>
  <si>
    <t>VoltAvgLN_f32</t>
  </si>
  <si>
    <t>VoltAvgLN_i16</t>
  </si>
  <si>
    <t>VoltB_f32</t>
  </si>
  <si>
    <t>VoltB_i16</t>
  </si>
  <si>
    <t>VoltBC_f32</t>
  </si>
  <si>
    <t>VoltBC_i16</t>
  </si>
  <si>
    <t>VoltC_f32</t>
  </si>
  <si>
    <t>VoltC_i16</t>
  </si>
  <si>
    <t>ZeroDemand_i16</t>
  </si>
  <si>
    <t>ZeroEnergy_i16</t>
  </si>
  <si>
    <t>Count of C++ name</t>
  </si>
  <si>
    <t>index</t>
  </si>
  <si>
    <t>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</si>
</sst>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4">
    <xf numFmtId="0" fontId="0" fillId="0" borderId="0"/>
    <xf numFmtId="0" fontId="2" fillId="0" borderId="1">
      <alignment horizontal="center" vertical="center"/>
    </xf>
    <xf numFmtId="0" fontId="3" fillId="2" borderId="2">
      <alignment vertical="center"/>
    </xf>
    <xf numFmtId="0" fontId="2" fillId="0" borderId="3" applyNumberFormat="0" applyFont="0" applyFill="0" applyAlignment="0" applyProtection="0">
      <alignment horizontal="center" vertical="center"/>
    </xf>
  </cellStyleXfs>
  <cellXfs count="13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wrapText="1"/>
    </xf>
    <xf numFmtId="0" fontId="3" fillId="2" borderId="6" xfId="2" applyBorder="1">
      <alignment vertical="center"/>
    </xf>
    <xf numFmtId="0" fontId="3" fillId="2" borderId="2" xfId="2" applyBorder="1">
      <alignment vertical="center"/>
    </xf>
    <xf numFmtId="0" fontId="3" fillId="2" borderId="7" xfId="2" applyBorder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left" wrapText="1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horizontal="left" wrapText="1"/>
    </xf>
    <xf numFmtId="0" fontId="3" fillId="0" borderId="9" xfId="0" applyFont="1" applyBorder="1" applyAlignment="1">
      <alignment horizontal="left" vertical="center"/>
    </xf>
    <xf numFmtId="0" fontId="2" fillId="0" borderId="1" xfId="1">
      <alignment horizontal="center" vertical="center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2" fillId="0" borderId="3" xfId="3" applyFont="1" applyAlignment="1">
      <alignment horizontal="center" vertical="center"/>
    </xf>
    <xf numFmtId="0" fontId="2" fillId="0" borderId="3" xfId="3" applyFont="1" applyAlignment="1">
      <alignment horizontal="left" vertical="center"/>
    </xf>
    <xf numFmtId="0" fontId="3" fillId="0" borderId="3" xfId="3" applyFont="1" applyAlignment="1">
      <alignment horizontal="center" vertical="center"/>
    </xf>
    <xf numFmtId="0" fontId="3" fillId="0" borderId="3" xfId="3" applyFont="1" applyAlignment="1">
      <alignment vertical="center"/>
    </xf>
    <xf numFmtId="0" fontId="3" fillId="0" borderId="13" xfId="3" applyFont="1" applyBorder="1" applyAlignment="1">
      <alignment horizontal="center" vertical="center"/>
    </xf>
    <xf numFmtId="0" fontId="3" fillId="0" borderId="13" xfId="3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9" xfId="0" applyFont="1" applyBorder="1" applyAlignment="1">
      <alignment wrapText="1"/>
    </xf>
    <xf numFmtId="0" fontId="3" fillId="0" borderId="18" xfId="0" applyFont="1" applyBorder="1" applyAlignment="1">
      <alignment vertical="center"/>
    </xf>
    <xf numFmtId="0" fontId="3" fillId="0" borderId="19" xfId="3" applyFont="1" applyBorder="1" applyAlignment="1">
      <alignment horizontal="center" vertical="center"/>
    </xf>
    <xf numFmtId="0" fontId="3" fillId="0" borderId="19" xfId="3" applyFont="1" applyBorder="1" applyAlignment="1">
      <alignment vertical="center"/>
    </xf>
    <xf numFmtId="0" fontId="3" fillId="0" borderId="20" xfId="0" applyFont="1" applyBorder="1" applyAlignment="1">
      <alignment horizontal="left" wrapText="1"/>
    </xf>
    <xf numFmtId="0" fontId="3" fillId="0" borderId="21" xfId="0" applyFont="1" applyBorder="1" applyAlignment="1">
      <alignment vertical="center"/>
    </xf>
    <xf numFmtId="0" fontId="3" fillId="0" borderId="22" xfId="3" applyFont="1" applyBorder="1" applyAlignment="1">
      <alignment horizontal="center" vertical="center"/>
    </xf>
    <xf numFmtId="0" fontId="3" fillId="0" borderId="22" xfId="3" applyFont="1" applyBorder="1" applyAlignment="1">
      <alignment vertical="center"/>
    </xf>
    <xf numFmtId="0" fontId="3" fillId="0" borderId="23" xfId="0" applyFont="1" applyBorder="1" applyAlignment="1">
      <alignment horizontal="left" wrapText="1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horizontal="left" wrapText="1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horizontal="left" wrapText="1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wrapText="1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wrapText="1"/>
    </xf>
    <xf numFmtId="0" fontId="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horizontal="left" wrapText="1"/>
    </xf>
    <xf numFmtId="0" fontId="3" fillId="0" borderId="30" xfId="0" applyFont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horizontal="left" wrapText="1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left" wrapText="1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left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8" fontId="3" fillId="0" borderId="26" xfId="0" quotePrefix="1" applyNumberFormat="1" applyFont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0" xfId="0" applyFont="1" applyFill="1" applyAlignment="1">
      <alignment wrapText="1"/>
    </xf>
    <xf numFmtId="18" fontId="3" fillId="0" borderId="30" xfId="0" quotePrefix="1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wrapText="1"/>
    </xf>
    <xf numFmtId="18" fontId="3" fillId="0" borderId="30" xfId="0" applyNumberFormat="1" applyFont="1" applyBorder="1" applyAlignment="1">
      <alignment horizontal="center" vertical="center"/>
    </xf>
    <xf numFmtId="0" fontId="3" fillId="3" borderId="27" xfId="0" applyFont="1" applyFill="1" applyBorder="1" applyAlignment="1">
      <alignment wrapText="1"/>
    </xf>
    <xf numFmtId="0" fontId="3" fillId="3" borderId="3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wrapText="1"/>
    </xf>
    <xf numFmtId="0" fontId="3" fillId="3" borderId="29" xfId="0" applyFont="1" applyFill="1" applyBorder="1" applyAlignment="1">
      <alignment horizontal="left" wrapText="1"/>
    </xf>
    <xf numFmtId="0" fontId="3" fillId="3" borderId="30" xfId="0" applyFont="1" applyFill="1" applyBorder="1" applyAlignment="1">
      <alignment horizontal="center" vertical="center"/>
    </xf>
    <xf numFmtId="18" fontId="3" fillId="3" borderId="26" xfId="0" quotePrefix="1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vertical="center" wrapText="1"/>
    </xf>
    <xf numFmtId="0" fontId="0" fillId="0" borderId="36" xfId="0" applyBorder="1"/>
    <xf numFmtId="0" fontId="2" fillId="0" borderId="0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3" xfId="3" applyFont="1" applyBorder="1" applyAlignment="1">
      <alignment horizontal="center" vertical="center"/>
    </xf>
    <xf numFmtId="0" fontId="2" fillId="0" borderId="3" xfId="3" applyFont="1" applyAlignment="1">
      <alignment horizontal="center" vertical="center" wrapText="1"/>
    </xf>
    <xf numFmtId="0" fontId="0" fillId="0" borderId="36" xfId="0" pivotButton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NumberFormat="1" applyBorder="1"/>
    <xf numFmtId="0" fontId="0" fillId="0" borderId="43" xfId="0" applyNumberFormat="1" applyBorder="1"/>
    <xf numFmtId="0" fontId="0" fillId="0" borderId="45" xfId="0" applyNumberFormat="1" applyBorder="1"/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2" borderId="37" xfId="2" applyBorder="1">
      <alignment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vertical="center"/>
    </xf>
    <xf numFmtId="0" fontId="3" fillId="0" borderId="24" xfId="3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3" fillId="0" borderId="24" xfId="3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8" fontId="3" fillId="0" borderId="28" xfId="0" quotePrefix="1" applyNumberFormat="1" applyFont="1" applyBorder="1" applyAlignment="1">
      <alignment horizontal="center" vertical="center"/>
    </xf>
    <xf numFmtId="18" fontId="3" fillId="0" borderId="28" xfId="0" applyNumberFormat="1" applyFont="1" applyBorder="1" applyAlignment="1">
      <alignment horizontal="center" vertical="center"/>
    </xf>
    <xf numFmtId="0" fontId="3" fillId="3" borderId="24" xfId="3" applyFont="1" applyFill="1" applyBorder="1" applyAlignment="1">
      <alignment horizontal="center" vertical="center"/>
    </xf>
    <xf numFmtId="0" fontId="3" fillId="3" borderId="26" xfId="3" applyFont="1" applyFill="1" applyBorder="1" applyAlignment="1">
      <alignment horizontal="center" vertical="center"/>
    </xf>
    <xf numFmtId="0" fontId="3" fillId="3" borderId="16" xfId="3" applyFont="1" applyFill="1" applyBorder="1" applyAlignment="1">
      <alignment horizontal="center" vertical="center"/>
    </xf>
    <xf numFmtId="0" fontId="3" fillId="3" borderId="22" xfId="3" applyFont="1" applyFill="1" applyBorder="1" applyAlignment="1">
      <alignment horizontal="center" vertical="center"/>
    </xf>
    <xf numFmtId="0" fontId="3" fillId="3" borderId="14" xfId="3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3" borderId="25" xfId="0" applyFont="1" applyFill="1" applyBorder="1" applyAlignment="1">
      <alignment wrapText="1"/>
    </xf>
    <xf numFmtId="0" fontId="3" fillId="0" borderId="29" xfId="0" applyFont="1" applyBorder="1" applyAlignment="1">
      <alignment wrapText="1"/>
    </xf>
    <xf numFmtId="0" fontId="3" fillId="3" borderId="25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horizontal="left" wrapText="1"/>
    </xf>
    <xf numFmtId="0" fontId="3" fillId="3" borderId="31" xfId="0" applyFont="1" applyFill="1" applyBorder="1" applyAlignment="1">
      <alignment horizontal="left" wrapText="1"/>
    </xf>
    <xf numFmtId="0" fontId="6" fillId="0" borderId="3" xfId="3" applyFont="1" applyAlignment="1">
      <alignment horizontal="left" vertical="center"/>
    </xf>
    <xf numFmtId="0" fontId="6" fillId="0" borderId="19" xfId="3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4">
    <cellStyle name="Normal" xfId="0" builtinId="0"/>
    <cellStyle name="RegHeading" xfId="1"/>
    <cellStyle name="RegType" xfId="2"/>
    <cellStyle name="RightBorder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ry Moore" refreshedDate="43212.538800462964" createdVersion="1" refreshedVersion="4" recordCount="167" upgradeOnRefresh="1">
  <cacheSource type="worksheet">
    <worksheetSource ref="C1:P168" sheet="Flattened"/>
  </cacheSource>
  <cacheFields count="13">
    <cacheField name="Group" numFmtId="0">
      <sharedItems/>
    </cacheField>
    <cacheField name="Subgroup" numFmtId="0">
      <sharedItems containsBlank="1"/>
    </cacheField>
    <cacheField name="Registers" numFmtId="0">
      <sharedItems containsMixedTypes="1" containsNumber="1" containsInteger="1" minValue="1209" maxValue="1723"/>
    </cacheField>
    <cacheField name="Base (hex)" numFmtId="0">
      <sharedItems/>
    </cacheField>
    <cacheField name="Base (dec, origin-1)" numFmtId="0">
      <sharedItems containsSemiMixedTypes="0" containsString="0" containsNumber="1" containsInteger="1" minValue="1" maxValue="1723"/>
    </cacheField>
    <cacheField name="Name" numFmtId="0">
      <sharedItems count="109">
        <s v="EnergySum"/>
        <s v="EnergyPosSum"/>
        <s v="EnergySumNR"/>
        <s v="EnergyPosSumNR"/>
        <s v="PowerSum"/>
        <s v="PowerA"/>
        <s v="PowerB"/>
        <s v="PowerC"/>
        <s v="VoltAvgLN"/>
        <s v="VoltA"/>
        <s v="VoltB"/>
        <s v="VoltC"/>
        <s v="VoltAvgLL"/>
        <s v="VoltAB"/>
        <s v="VoltBC"/>
        <s v="VoltAC"/>
        <s v="Freq"/>
        <s v="EnergyA"/>
        <s v="EnerygB"/>
        <s v="EnergyC"/>
        <s v="EnergyPosA"/>
        <s v="EnergyPosB"/>
        <s v="EnergyPosC"/>
        <s v="EnergyNegSum"/>
        <s v="EnergyNegSumNR"/>
        <s v="EnergyNegA"/>
        <s v="EnergyNegB"/>
        <s v="EnergyNegC"/>
        <s v="EnergyReacSum"/>
        <s v="EnergyReacA"/>
        <s v="EnergyReacB"/>
        <s v="EnergyReacC"/>
        <s v="EnergyAppSum"/>
        <s v="EnergyAppA"/>
        <s v="EnergyAppB"/>
        <s v="EnergyAppC"/>
        <s v="PowerFactorAvg"/>
        <s v="PowerFactorA"/>
        <s v="PowerFactorB"/>
        <s v="PowerFactorC"/>
        <s v="PowerReacSum"/>
        <s v="PowerReacA"/>
        <s v="PowerReacB"/>
        <s v="PowerReacC"/>
        <s v="PowerAppSum"/>
        <s v="PowerAppA"/>
        <s v="PowerAppB"/>
        <s v="PowerAppC"/>
        <s v="CurrentA"/>
        <s v="CurrentB"/>
        <s v="CurrentC"/>
        <s v="Demand"/>
        <s v="DemandMin"/>
        <s v="DemandMax"/>
        <s v="DemandApp"/>
        <s v="DemandA"/>
        <s v="DemandB"/>
        <s v="DemandC"/>
        <s v="IoPinState"/>
        <s v="PulseCount"/>
        <s v="ConfigPasscode"/>
        <s v="CtAmps"/>
        <s v="CtAmpsA"/>
        <s v="CtAmpsB"/>
        <s v="CtAmpsC"/>
        <s v="CtDirections"/>
        <s v="Averaging"/>
        <s v="PowerIntScale"/>
        <s v="DemPerMins"/>
        <s v="DemSubints"/>
        <s v="GainAdjustA"/>
        <s v="GainAdjustB"/>
        <s v="GainAdjustC"/>
        <s v="PhaseAdjustA"/>
        <s v="PhaseAdjustB"/>
        <s v="PhaseAdjustC"/>
        <s v="CreepLimit"/>
        <s v="PhaseOffset"/>
        <s v="ZeroEnergy"/>
        <s v="ZeroDemand"/>
        <s v="CurrentIntScale"/>
        <s v="IoPinMode"/>
        <s v="ApplyComConfig"/>
        <s v="Address"/>
        <s v="BaudRate"/>
        <s v="ParityMode"/>
        <s v="ModbusMode"/>
        <s v="ReplyDelay"/>
        <s v="DummyReg"/>
        <s v="SerialNumber"/>
        <s v="UptimeSecs"/>
        <s v="TotalSecs"/>
        <s v="Model"/>
        <s v="Version"/>
        <s v="Options"/>
        <s v="ErrorStatus"/>
        <s v="PowerFailCount"/>
        <s v="CrcErrorCount"/>
        <s v="FrameErrorCount"/>
        <s v="PacketErrorCount"/>
        <s v="OverrunCount"/>
        <s v="ErrorStatus1"/>
        <s v="ErrorStatus2"/>
        <s v="ErrorStatus3"/>
        <s v="ErrorStatus4"/>
        <s v="ErrorStatus5"/>
        <s v="ErrorStatus6"/>
        <s v="ErrorStatus7"/>
        <s v="ErrorStatus8"/>
      </sharedItems>
    </cacheField>
    <cacheField name="Size" numFmtId="0">
      <sharedItems containsSemiMixedTypes="0" containsString="0" containsNumber="1" containsInteger="1" minValue="1" maxValue="2"/>
    </cacheField>
    <cacheField name="Type" numFmtId="0">
      <sharedItems/>
    </cacheField>
    <cacheField name="C++ name" numFmtId="0">
      <sharedItems count="167">
        <s v="EnergySum_f32"/>
        <s v="EnergyPosSum_f32"/>
        <s v="EnergySumNR_f32"/>
        <s v="EnergyPosSumNR_f32"/>
        <s v="PowerSum_f32"/>
        <s v="PowerA_f32"/>
        <s v="PowerB_f32"/>
        <s v="PowerC_f32"/>
        <s v="VoltAvgLN_f32"/>
        <s v="VoltA_f32"/>
        <s v="VoltB_f32"/>
        <s v="VoltC_f32"/>
        <s v="VoltAvgLL_f32"/>
        <s v="VoltAB_f32"/>
        <s v="VoltBC_f32"/>
        <s v="VoltAC_f32"/>
        <s v="Freq_f32"/>
        <s v="EnergySum_i32"/>
        <s v="EnergyPosSum_i32"/>
        <s v="EnergySumNR_i32"/>
        <s v="EnergyPosSumNR_i32"/>
        <s v="PowerSum_i16"/>
        <s v="PowerA_i16"/>
        <s v="PowerB_i16"/>
        <s v="PowerC_i16"/>
        <s v="VoltAvgLN_i16"/>
        <s v="VoltA_i16"/>
        <s v="VoltB_i16"/>
        <s v="VoltC_i16"/>
        <s v="VoltAvgLL_i16"/>
        <s v="VoltAB_i16"/>
        <s v="VoltBC_i16"/>
        <s v="VoltAC_i16"/>
        <s v="Freq_i16"/>
        <s v="EnergyA_f32"/>
        <s v="EnerygB_f32"/>
        <s v="EnergyC_f32"/>
        <s v="EnergyPosA_f32"/>
        <s v="EnergyPosB_f32"/>
        <s v="EnergyPosC_f32"/>
        <s v="EnergyNegSum_f32"/>
        <s v="EnergyNegSumNR_f32"/>
        <s v="EnergyNegA_f32"/>
        <s v="EnergyNegB_f32"/>
        <s v="EnergyNegC_f32"/>
        <s v="EnergyReacSum_f32"/>
        <s v="EnergyReacA_f32"/>
        <s v="EnergyReacB_f32"/>
        <s v="EnergyReacC_f32"/>
        <s v="EnergyAppSum_f32"/>
        <s v="EnergyAppA_f32"/>
        <s v="EnergyAppB_f32"/>
        <s v="EnergyAppC_f32"/>
        <s v="PowerFactorAvg_f32"/>
        <s v="PowerFactorA_f32"/>
        <s v="PowerFactorB_f32"/>
        <s v="PowerFactorC_f32"/>
        <s v="PowerReacSum_f32"/>
        <s v="PowerReacA_f32"/>
        <s v="PowerReacB_f32"/>
        <s v="PowerReacC_f32"/>
        <s v="PowerAppSum_f32"/>
        <s v="PowerAppA_f32"/>
        <s v="PowerAppB_f32"/>
        <s v="PowerAppC_f32"/>
        <s v="CurrentA_f32"/>
        <s v="CurrentB_f32"/>
        <s v="CurrentC_f32"/>
        <s v="Demand_f32"/>
        <s v="DemandMin_f32"/>
        <s v="DemandMax_f32"/>
        <s v="DemandApp_f32"/>
        <s v="DemandA_f32"/>
        <s v="DemandB_f32"/>
        <s v="DemandC_f32"/>
        <s v="EnergyA_i32"/>
        <s v="EnerygB_i32"/>
        <s v="EnergyC_i32"/>
        <s v="EnergyPosA_i32"/>
        <s v="EnergyPosB_i32"/>
        <s v="EnergyPosC_i32"/>
        <s v="EnergyNegSum_i32"/>
        <s v="EnergyNegSumNR_i32"/>
        <s v="EnergyNegA_i32"/>
        <s v="EnergyNegB_i32"/>
        <s v="EnergyNegC_i32"/>
        <s v="EnergyReacSum_i32"/>
        <s v="EnergyReacA_i32"/>
        <s v="EnergyReacB_i32"/>
        <s v="EnergyReacC_i32"/>
        <s v="EnergyAppSum_i32"/>
        <s v="EnergyAppA_i32"/>
        <s v="EnergyAppB_i32"/>
        <s v="EnergyAppC_i32"/>
        <s v="PowerFactorAvg_i16"/>
        <s v="PowerFactorA_i16"/>
        <s v="PowerFactorB_i16"/>
        <s v="PowerFactorC_i16"/>
        <s v="PowerReacSum_i16"/>
        <s v="PowerReacA_i16"/>
        <s v="PowerReacB_i16"/>
        <s v="PowerReacC_i16"/>
        <s v="PowerAppSum_i16"/>
        <s v="PowerAppA_i16"/>
        <s v="PowerAppB_i16"/>
        <s v="PowerAppC_i16"/>
        <s v="CurrentA_i16"/>
        <s v="CurrentB_i16"/>
        <s v="CurrentC_i16"/>
        <s v="Demand_i16"/>
        <s v="DemandMin_i16"/>
        <s v="DemandMax_i16"/>
        <s v="DemandApp_i16"/>
        <s v="DemandA_i16"/>
        <s v="DemandB_i16"/>
        <s v="DemandC_i16"/>
        <s v="IoPinState_i16"/>
        <s v="PulseCount_i32"/>
        <s v="ConfigPasscode_i32"/>
        <s v="CtAmps_i16"/>
        <s v="CtAmpsA_i16"/>
        <s v="CtAmpsB_i16"/>
        <s v="CtAmpsC_i16"/>
        <s v="CtDirections_i16"/>
        <s v="Averaging_i16"/>
        <s v="PowerIntScale_i16"/>
        <s v="DemPerMins_i16"/>
        <s v="DemSubints_i16"/>
        <s v="GainAdjustA_i16"/>
        <s v="GainAdjustB_i16"/>
        <s v="GainAdjustC_i16"/>
        <s v="PhaseAdjustA_i16"/>
        <s v="PhaseAdjustB_i16"/>
        <s v="PhaseAdjustC_i16"/>
        <s v="CreepLimit_i16"/>
        <s v="PhaseOffset_i16"/>
        <s v="ZeroEnergy_i16"/>
        <s v="ZeroDemand_i16"/>
        <s v="CurrentIntScale_i16"/>
        <s v="IoPinMode_i16"/>
        <s v="ApplyComConfig_i16"/>
        <s v="Address_i16"/>
        <s v="BaudRate_i16"/>
        <s v="ParityMode_i16"/>
        <s v="ModbusMode_i16"/>
        <s v="ReplyDelay_i16"/>
        <s v="DummyReg_i32"/>
        <s v="SerialNumber_i32"/>
        <s v="UptimeSecs_i32"/>
        <s v="TotalSecs_i32"/>
        <s v="Model_i16"/>
        <s v="Version_i16"/>
        <s v="Options_i16"/>
        <s v="ErrorStatus_i16"/>
        <s v="PowerFailCount_i16"/>
        <s v="CrcErrorCount_i16"/>
        <s v="FrameErrorCount_i16"/>
        <s v="PacketErrorCount_i16"/>
        <s v="OverrunCount_i16"/>
        <s v="ErrorStatus1_i16"/>
        <s v="ErrorStatus2_i16"/>
        <s v="ErrorStatus3_i16"/>
        <s v="ErrorStatus4_i16"/>
        <s v="ErrorStatus5_i16"/>
        <s v="ErrorStatus6_i16"/>
        <s v="ErrorStatus7_i16"/>
        <s v="ErrorStatus8_i16"/>
      </sharedItems>
    </cacheField>
    <cacheField name="Units" numFmtId="0">
      <sharedItems containsBlank="1" containsMixedTypes="1" containsNumber="1" minValue="0.01" maxValue="0.01"/>
    </cacheField>
    <cacheField name="Access" numFmtId="0">
      <sharedItems/>
    </cacheField>
    <cacheField name="Default" numFmtId="0">
      <sharedItems containsBlank="1" containsMixedTypes="1" containsNumber="1" containsInteger="1" minValue="-1000" maxValue="20000"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s v="Basic Registers - Floating Point"/>
    <s v="Energy Registers"/>
    <s v="1001, 1002"/>
    <s v="3E8"/>
    <n v="1001"/>
    <x v="0"/>
    <n v="2"/>
    <s v="float"/>
    <x v="0"/>
    <s v="kWh"/>
    <s v="Read/Write"/>
    <m/>
    <s v="Total net (bidirectional) energy"/>
  </r>
  <r>
    <s v="Basic Registers - Floating Point"/>
    <s v="Energy Registers"/>
    <s v="1003, 1004"/>
    <s v="3EA"/>
    <n v="1003"/>
    <x v="1"/>
    <n v="2"/>
    <s v="float"/>
    <x v="1"/>
    <s v="kWh"/>
    <s v="Read/Write"/>
    <m/>
    <s v="Total positive energy"/>
  </r>
  <r>
    <s v="Basic Registers - Floating Point"/>
    <s v="Energy Registers"/>
    <s v="1005, 1006"/>
    <s v="3EC"/>
    <n v="1005"/>
    <x v="2"/>
    <n v="2"/>
    <s v="float"/>
    <x v="2"/>
    <s v="kWh"/>
    <s v="Read-Only"/>
    <m/>
    <s v="Total net (bidirectional) energy - non resettable"/>
  </r>
  <r>
    <s v="Basic Registers - Floating Point"/>
    <s v="Energy Registers"/>
    <s v="1007, 1008"/>
    <s v="3EE"/>
    <n v="1007"/>
    <x v="3"/>
    <n v="2"/>
    <s v="float"/>
    <x v="3"/>
    <s v="kWh"/>
    <s v="Read-Only"/>
    <m/>
    <s v="Total positive energy - non resettable"/>
  </r>
  <r>
    <s v="Basic Registers - Floating Point"/>
    <s v="Power Registers"/>
    <s v="1009, 1010"/>
    <s v="3F0"/>
    <n v="1009"/>
    <x v="4"/>
    <n v="2"/>
    <s v="float"/>
    <x v="4"/>
    <s v="W"/>
    <s v="Read-Only"/>
    <m/>
    <s v="Real power, sum of active phases"/>
  </r>
  <r>
    <s v="Basic Registers - Floating Point"/>
    <s v="Power Registers"/>
    <s v="1011, 1012"/>
    <s v="3F2"/>
    <n v="1011"/>
    <x v="5"/>
    <n v="2"/>
    <s v="float"/>
    <x v="5"/>
    <s v="W"/>
    <s v="Read-Only"/>
    <m/>
    <s v="Real power, phase A"/>
  </r>
  <r>
    <s v="Basic Registers - Floating Point"/>
    <s v="Power Registers"/>
    <s v="1013, 1014"/>
    <s v="3F4"/>
    <n v="1013"/>
    <x v="6"/>
    <n v="2"/>
    <s v="float"/>
    <x v="6"/>
    <s v="W"/>
    <s v="Read-Only"/>
    <m/>
    <s v="Real power, phase B"/>
  </r>
  <r>
    <s v="Basic Registers - Floating Point"/>
    <s v="Power Registers"/>
    <s v="1015, 1016"/>
    <s v="3F6"/>
    <n v="1015"/>
    <x v="7"/>
    <n v="2"/>
    <s v="float"/>
    <x v="7"/>
    <s v="W"/>
    <s v="Read-Only"/>
    <m/>
    <s v="Real power, phase C"/>
  </r>
  <r>
    <s v="Basic Registers - Floating Point"/>
    <s v="Voltage Registers"/>
    <s v="1017, 1018"/>
    <s v="3F8"/>
    <n v="1017"/>
    <x v="8"/>
    <n v="2"/>
    <s v="float"/>
    <x v="8"/>
    <s v="V"/>
    <s v="Read-Only"/>
    <m/>
    <s v="Average phase-to-neutral voltage"/>
  </r>
  <r>
    <s v="Basic Registers - Floating Point"/>
    <s v="Voltage Registers"/>
    <s v="1019, 1020"/>
    <s v="3FA"/>
    <n v="1019"/>
    <x v="9"/>
    <n v="2"/>
    <s v="float"/>
    <x v="9"/>
    <s v="V"/>
    <s v="Read-Only"/>
    <m/>
    <s v="RMS voltage, phase A to neutral"/>
  </r>
  <r>
    <s v="Basic Registers - Floating Point"/>
    <s v="Voltage Registers"/>
    <s v="1021, 1022"/>
    <s v="3FC"/>
    <n v="1021"/>
    <x v="10"/>
    <n v="2"/>
    <s v="float"/>
    <x v="10"/>
    <s v="V"/>
    <s v="Read-Only"/>
    <m/>
    <s v="RMS voltage, phase B to neutral"/>
  </r>
  <r>
    <s v="Basic Registers - Floating Point"/>
    <s v="Voltage Registers"/>
    <s v="1023, 1024"/>
    <s v="3FE"/>
    <n v="1023"/>
    <x v="11"/>
    <n v="2"/>
    <s v="float"/>
    <x v="11"/>
    <s v="V"/>
    <s v="Read-Only"/>
    <m/>
    <s v="RMS voltage, phase C to neutral"/>
  </r>
  <r>
    <s v="Basic Registers - Floating Point"/>
    <s v="Voltage Registers"/>
    <s v="1025, 1026"/>
    <s v="400"/>
    <n v="1025"/>
    <x v="12"/>
    <n v="2"/>
    <s v="float"/>
    <x v="12"/>
    <s v="V"/>
    <s v="Read-Only"/>
    <m/>
    <s v="Average line-to-line voltage"/>
  </r>
  <r>
    <s v="Basic Registers - Floating Point"/>
    <s v="Voltage Registers"/>
    <s v="1027, 1028"/>
    <s v="402"/>
    <n v="1027"/>
    <x v="13"/>
    <n v="2"/>
    <s v="float"/>
    <x v="13"/>
    <s v="V"/>
    <s v="Read-Only"/>
    <m/>
    <s v="RMS voltage, line-to-line, phase A to B"/>
  </r>
  <r>
    <s v="Basic Registers - Floating Point"/>
    <s v="Voltage Registers"/>
    <s v="1029, 1030"/>
    <s v="404"/>
    <n v="1029"/>
    <x v="14"/>
    <n v="2"/>
    <s v="float"/>
    <x v="14"/>
    <s v="V"/>
    <s v="Read-Only"/>
    <m/>
    <s v="RMS voltage, line-to-line, phase B to C"/>
  </r>
  <r>
    <s v="Basic Registers - Floating Point"/>
    <s v="Voltage Registers"/>
    <s v="1031, 1032"/>
    <s v="406"/>
    <n v="1031"/>
    <x v="15"/>
    <n v="2"/>
    <s v="float"/>
    <x v="15"/>
    <s v="V"/>
    <s v="Read-Only"/>
    <m/>
    <s v="RMS voltage, line-to-line, phase A to C"/>
  </r>
  <r>
    <s v="Basic Registers - Floating Point"/>
    <s v="Frequency Register"/>
    <s v="1033, 1034"/>
    <s v="408"/>
    <n v="1033"/>
    <x v="16"/>
    <n v="2"/>
    <s v="float"/>
    <x v="16"/>
    <s v="Hz"/>
    <s v="Read-Only"/>
    <m/>
    <s v="Power line frequency"/>
  </r>
  <r>
    <s v="Basic Registers - Integer"/>
    <s v="Energy Registers"/>
    <s v="1201, 1202"/>
    <s v="4B0"/>
    <n v="1201"/>
    <x v="0"/>
    <n v="2"/>
    <s v="int32_t"/>
    <x v="17"/>
    <s v="0.1 kWh"/>
    <s v="Read/Write"/>
    <m/>
    <s v="Total net (bidirectional) energy"/>
  </r>
  <r>
    <s v="Basic Registers - Integer"/>
    <s v="Energy Registers"/>
    <s v="1203, 1204"/>
    <s v="4B2"/>
    <n v="1203"/>
    <x v="1"/>
    <n v="2"/>
    <s v="int32_t"/>
    <x v="18"/>
    <s v="0.1 kWh"/>
    <s v="Read/Write"/>
    <m/>
    <s v="Total positive energy"/>
  </r>
  <r>
    <s v="Basic Registers - Integer"/>
    <s v="Energy Registers"/>
    <s v="1205, 1206"/>
    <s v="4B4"/>
    <n v="1205"/>
    <x v="2"/>
    <n v="2"/>
    <s v="int32_t"/>
    <x v="19"/>
    <s v="0.1 kWh"/>
    <s v="Read-Only"/>
    <m/>
    <s v="Total net (bidirectional) energy - non resettable"/>
  </r>
  <r>
    <s v="Basic Registers - Integer"/>
    <s v="Energy Registers"/>
    <s v="1207, 1208"/>
    <s v="4B6"/>
    <n v="1207"/>
    <x v="3"/>
    <n v="2"/>
    <s v="int32_t"/>
    <x v="20"/>
    <s v="0.1 kWh"/>
    <s v="Read-Only"/>
    <m/>
    <s v="Total positive energy - non resettable"/>
  </r>
  <r>
    <s v="Basic Registers - Integer"/>
    <s v="Power Registers"/>
    <n v="1209"/>
    <s v="4B8"/>
    <n v="1209"/>
    <x v="4"/>
    <n v="1"/>
    <s v="int16_t"/>
    <x v="21"/>
    <s v="PowerIntScale"/>
    <s v="Read-Only"/>
    <m/>
    <s v="Real power, sum of active phases"/>
  </r>
  <r>
    <s v="Basic Registers - Integer"/>
    <s v="Power Registers"/>
    <n v="1210"/>
    <s v="4B9"/>
    <n v="1210"/>
    <x v="5"/>
    <n v="1"/>
    <s v="int16_t"/>
    <x v="22"/>
    <s v="PowerIntScale"/>
    <s v="Read-Only"/>
    <m/>
    <s v="Real power, phase A"/>
  </r>
  <r>
    <s v="Basic Registers - Integer"/>
    <s v="Power Registers"/>
    <n v="1211"/>
    <s v="4BA"/>
    <n v="1211"/>
    <x v="6"/>
    <n v="1"/>
    <s v="int16_t"/>
    <x v="23"/>
    <s v="PowerIntScale"/>
    <s v="Read-Only"/>
    <m/>
    <s v="Real power, phase B"/>
  </r>
  <r>
    <s v="Basic Registers - Integer"/>
    <s v="Power Registers"/>
    <n v="1212"/>
    <s v="4BB"/>
    <n v="1212"/>
    <x v="7"/>
    <n v="1"/>
    <s v="int16_t"/>
    <x v="24"/>
    <s v="PowerIntScale"/>
    <s v="Read-Only"/>
    <m/>
    <s v="Real power, phase C"/>
  </r>
  <r>
    <s v="Basic Registers - Integer"/>
    <s v="Voltage Registers"/>
    <n v="1213"/>
    <s v="4BC"/>
    <n v="1213"/>
    <x v="8"/>
    <n v="1"/>
    <s v="int16_t"/>
    <x v="25"/>
    <s v="0.1 V"/>
    <s v="Read-Only"/>
    <m/>
    <s v="Average phase-to-neutral voltage"/>
  </r>
  <r>
    <s v="Basic Registers - Integer"/>
    <s v="Voltage Registers"/>
    <n v="1214"/>
    <s v="4BD"/>
    <n v="1214"/>
    <x v="9"/>
    <n v="1"/>
    <s v="int16_t"/>
    <x v="26"/>
    <s v="0.1 V"/>
    <s v="Read-Only"/>
    <m/>
    <s v="RMS voltage, phase A to neutral"/>
  </r>
  <r>
    <s v="Basic Registers - Integer"/>
    <s v="Voltage Registers"/>
    <n v="1215"/>
    <s v="4BE"/>
    <n v="1215"/>
    <x v="10"/>
    <n v="1"/>
    <s v="int16_t"/>
    <x v="27"/>
    <s v="0.1 V"/>
    <s v="Read-Only"/>
    <m/>
    <s v="RMS voltage, phase B to neutral"/>
  </r>
  <r>
    <s v="Basic Registers - Integer"/>
    <s v="Voltage Registers"/>
    <n v="1216"/>
    <s v="4BF"/>
    <n v="1216"/>
    <x v="11"/>
    <n v="1"/>
    <s v="int16_t"/>
    <x v="28"/>
    <s v="0.1 V"/>
    <s v="Read-Only"/>
    <m/>
    <s v="RMS voltage, phase C to neutral"/>
  </r>
  <r>
    <s v="Basic Registers - Integer"/>
    <s v="Voltage Registers"/>
    <n v="1217"/>
    <s v="4C0"/>
    <n v="1217"/>
    <x v="12"/>
    <n v="1"/>
    <s v="int16_t"/>
    <x v="29"/>
    <s v="0.1 V"/>
    <s v="Read-Only"/>
    <m/>
    <s v="Average line-to-line voltage"/>
  </r>
  <r>
    <s v="Basic Registers - Integer"/>
    <s v="Voltage Registers"/>
    <n v="1218"/>
    <s v="4C1"/>
    <n v="1218"/>
    <x v="13"/>
    <n v="1"/>
    <s v="int16_t"/>
    <x v="30"/>
    <s v="0.1 V"/>
    <s v="Read-Only"/>
    <m/>
    <s v="RMS voltage, line-to-line, phase A to B"/>
  </r>
  <r>
    <s v="Basic Registers - Integer"/>
    <s v="Voltage Registers"/>
    <n v="1219"/>
    <s v="4C2"/>
    <n v="1219"/>
    <x v="14"/>
    <n v="1"/>
    <s v="int16_t"/>
    <x v="31"/>
    <s v="0.1 V"/>
    <s v="Read-Only"/>
    <m/>
    <s v="RMS voltage, line-to-line, phase B to C"/>
  </r>
  <r>
    <s v="Basic Registers - Integer"/>
    <s v="Voltage Registers"/>
    <n v="1220"/>
    <s v="4C3"/>
    <n v="1220"/>
    <x v="15"/>
    <n v="1"/>
    <s v="int16_t"/>
    <x v="32"/>
    <s v="0.1 V"/>
    <s v="Read-Only"/>
    <m/>
    <s v="RMS voltage, line-to-line, phase A to C"/>
  </r>
  <r>
    <s v="Basic Registers - Integer"/>
    <s v="Frequency Register"/>
    <n v="1221"/>
    <s v="4C4"/>
    <n v="1221"/>
    <x v="16"/>
    <n v="1"/>
    <s v="int16_t"/>
    <x v="33"/>
    <s v="0.1 Hz"/>
    <s v="Read-Only"/>
    <m/>
    <s v="Power line frequency"/>
  </r>
  <r>
    <s v="Advanced Registers - Floating Point"/>
    <s v="Energy Registers"/>
    <s v="1101, 1102"/>
    <s v="44C"/>
    <n v="1101"/>
    <x v="17"/>
    <n v="2"/>
    <s v="float"/>
    <x v="34"/>
    <s v="kWh"/>
    <s v="Read/Write"/>
    <m/>
    <s v="Net (bidirectional) energy, phase A"/>
  </r>
  <r>
    <s v="Advanced Registers - Floating Point"/>
    <s v="Energy Registers"/>
    <s v="1103, 1104"/>
    <s v="44E"/>
    <n v="1103"/>
    <x v="18"/>
    <n v="2"/>
    <s v="float"/>
    <x v="35"/>
    <s v="kWh"/>
    <s v="Read/Write"/>
    <m/>
    <s v="Net (bidirectional) energy, phase B"/>
  </r>
  <r>
    <s v="Advanced Registers - Floating Point"/>
    <s v="Energy Registers"/>
    <s v="1105, 1106"/>
    <s v="450"/>
    <n v="1105"/>
    <x v="19"/>
    <n v="2"/>
    <s v="float"/>
    <x v="36"/>
    <s v="kWh"/>
    <s v="Read/Write"/>
    <m/>
    <s v="Net (bidirectional) energy, phase C"/>
  </r>
  <r>
    <s v="Advanced Registers - Floating Point"/>
    <s v="Energy Registers"/>
    <s v="1107, 1108"/>
    <s v="452"/>
    <n v="1107"/>
    <x v="20"/>
    <n v="2"/>
    <s v="float"/>
    <x v="37"/>
    <s v="kWh"/>
    <s v="Read/Write"/>
    <m/>
    <s v="Positive energy, phase A"/>
  </r>
  <r>
    <s v="Advanced Registers - Floating Point"/>
    <s v="Energy Registers"/>
    <s v="1109, 1110"/>
    <s v="454"/>
    <n v="1109"/>
    <x v="21"/>
    <n v="2"/>
    <s v="float"/>
    <x v="38"/>
    <s v="kWh"/>
    <s v="Read/Write"/>
    <m/>
    <s v="Positive energy, phase B"/>
  </r>
  <r>
    <s v="Advanced Registers - Floating Point"/>
    <s v="Energy Registers"/>
    <s v="1111, 1112"/>
    <s v="456"/>
    <n v="1111"/>
    <x v="22"/>
    <n v="2"/>
    <s v="float"/>
    <x v="39"/>
    <s v="kWh"/>
    <s v="Read/Write"/>
    <m/>
    <s v="Positive energy, phase C"/>
  </r>
  <r>
    <s v="Advanced Registers - Floating Point"/>
    <s v="Energy Registers"/>
    <s v="1113, 1114"/>
    <s v="458"/>
    <n v="1113"/>
    <x v="23"/>
    <n v="2"/>
    <s v="float"/>
    <x v="40"/>
    <s v="kWh"/>
    <s v="Read/Write"/>
    <m/>
    <s v="Negative energy, sum of active phases"/>
  </r>
  <r>
    <s v="Advanced Registers - Floating Point"/>
    <s v="Energy Registers"/>
    <s v="1115, 1116"/>
    <s v="45A"/>
    <n v="1115"/>
    <x v="24"/>
    <n v="2"/>
    <s v="float"/>
    <x v="41"/>
    <s v="kWh"/>
    <s v="Read-Only"/>
    <m/>
    <s v="Negative energy, sum of active phases - non resettable"/>
  </r>
  <r>
    <s v="Advanced Registers - Floating Point"/>
    <s v="Energy Registers"/>
    <s v="1117, 1118"/>
    <s v="45C"/>
    <n v="1117"/>
    <x v="25"/>
    <n v="2"/>
    <s v="float"/>
    <x v="42"/>
    <s v="kWh"/>
    <s v="Read/Write"/>
    <m/>
    <s v="Negative energy, phase A"/>
  </r>
  <r>
    <s v="Advanced Registers - Floating Point"/>
    <s v="Energy Registers"/>
    <s v="1119, 1120"/>
    <s v="45E"/>
    <n v="1119"/>
    <x v="26"/>
    <n v="2"/>
    <s v="float"/>
    <x v="43"/>
    <s v="kWh"/>
    <s v="Read/Write"/>
    <m/>
    <s v="Negative energy, phase B"/>
  </r>
  <r>
    <s v="Advanced Registers - Floating Point"/>
    <s v="Energy Registers"/>
    <s v="1121, 1122"/>
    <s v="460"/>
    <n v="1121"/>
    <x v="27"/>
    <n v="2"/>
    <s v="float"/>
    <x v="44"/>
    <s v="kWh"/>
    <s v="Read/Write"/>
    <m/>
    <s v="Negative energy, phase C"/>
  </r>
  <r>
    <s v="Advanced Registers - Floating Point"/>
    <s v="Energy Registers"/>
    <s v="1123, 1124"/>
    <s v="462"/>
    <n v="1123"/>
    <x v="28"/>
    <n v="2"/>
    <s v="float"/>
    <x v="45"/>
    <s v="kVARh"/>
    <s v="Read/Write"/>
    <m/>
    <s v="Reactive energy, sum of active phases"/>
  </r>
  <r>
    <s v="Advanced Registers - Floating Point"/>
    <s v="Energy Registers"/>
    <s v="1125, 1126"/>
    <s v="464"/>
    <n v="1125"/>
    <x v="29"/>
    <n v="2"/>
    <s v="float"/>
    <x v="46"/>
    <s v="kVARh"/>
    <s v="Read/Write"/>
    <m/>
    <s v="Net reactive energy, phase A"/>
  </r>
  <r>
    <s v="Advanced Registers - Floating Point"/>
    <s v="Energy Registers"/>
    <s v="1127, 1128"/>
    <s v="466"/>
    <n v="1127"/>
    <x v="30"/>
    <n v="2"/>
    <s v="float"/>
    <x v="47"/>
    <s v="kVARh"/>
    <s v="Read/Write"/>
    <m/>
    <s v="Net reactive energy, phase B"/>
  </r>
  <r>
    <s v="Advanced Registers - Floating Point"/>
    <s v="Energy Registers"/>
    <s v="1129, 1130"/>
    <s v="468"/>
    <n v="1129"/>
    <x v="31"/>
    <n v="2"/>
    <s v="float"/>
    <x v="48"/>
    <s v="kVARh"/>
    <s v="Read/Write"/>
    <m/>
    <s v="Net reactive energy, phase C"/>
  </r>
  <r>
    <s v="Advanced Registers - Floating Point"/>
    <s v="Energy Registers"/>
    <s v="1131, 1132"/>
    <s v="46A"/>
    <n v="1131"/>
    <x v="32"/>
    <n v="2"/>
    <s v="float"/>
    <x v="49"/>
    <s v="kVAh"/>
    <s v="Read/Write"/>
    <m/>
    <s v="Apparent energy, sum of active phases"/>
  </r>
  <r>
    <s v="Advanced Registers - Floating Point"/>
    <s v="Energy Registers"/>
    <s v="1133, 1134"/>
    <s v="46C"/>
    <n v="1133"/>
    <x v="33"/>
    <n v="2"/>
    <s v="float"/>
    <x v="50"/>
    <s v="kVAh"/>
    <s v="Read/Write"/>
    <m/>
    <s v="Apparent energy, phase A"/>
  </r>
  <r>
    <s v="Advanced Registers - Floating Point"/>
    <s v="Energy Registers"/>
    <s v="1135, 1136"/>
    <s v="46E"/>
    <n v="1135"/>
    <x v="34"/>
    <n v="2"/>
    <s v="float"/>
    <x v="51"/>
    <s v="kVAh"/>
    <s v="Read/Write"/>
    <m/>
    <s v="Apparent energy, phase B"/>
  </r>
  <r>
    <s v="Advanced Registers - Floating Point"/>
    <s v="Energy Registers"/>
    <s v="1137, 1138"/>
    <s v="470"/>
    <n v="1137"/>
    <x v="35"/>
    <n v="2"/>
    <s v="float"/>
    <x v="52"/>
    <s v="kVAh"/>
    <s v="Read/Write"/>
    <m/>
    <s v="Apparent energy, phase C"/>
  </r>
  <r>
    <s v="Advanced Registers - Floating Point"/>
    <s v="Power Factor Registers"/>
    <s v="1139, 1140"/>
    <s v="472"/>
    <n v="1139"/>
    <x v="36"/>
    <n v="2"/>
    <s v="float"/>
    <x v="53"/>
    <m/>
    <s v="Read-Only"/>
    <m/>
    <s v="Power factor, average of active phases"/>
  </r>
  <r>
    <s v="Advanced Registers - Floating Point"/>
    <s v="Power Factor Registers"/>
    <s v="1141, 1142"/>
    <s v="474"/>
    <n v="1141"/>
    <x v="37"/>
    <n v="2"/>
    <s v="float"/>
    <x v="54"/>
    <m/>
    <s v="Read-Only"/>
    <m/>
    <s v="Power factor, phase A"/>
  </r>
  <r>
    <s v="Advanced Registers - Floating Point"/>
    <s v="Power Factor Registers"/>
    <s v="1143, 1144"/>
    <s v="476"/>
    <n v="1143"/>
    <x v="38"/>
    <n v="2"/>
    <s v="float"/>
    <x v="55"/>
    <m/>
    <s v="Read-Only"/>
    <m/>
    <s v="Power factor, phase B"/>
  </r>
  <r>
    <s v="Advanced Registers - Floating Point"/>
    <s v="Power Factor Registers"/>
    <s v="1145, 1146"/>
    <s v="478"/>
    <n v="1145"/>
    <x v="39"/>
    <n v="2"/>
    <s v="float"/>
    <x v="56"/>
    <m/>
    <s v="Read-Only"/>
    <m/>
    <s v="Power factor, phase C"/>
  </r>
  <r>
    <s v="Advanced Registers - Floating Point"/>
    <s v="Reactive and Apparent Power Registers"/>
    <s v="1147, 1148"/>
    <s v="47A"/>
    <n v="1147"/>
    <x v="40"/>
    <n v="2"/>
    <s v="float"/>
    <x v="57"/>
    <s v="VAR"/>
    <s v="Read-Only"/>
    <m/>
    <s v="Reactive power, sum of active phases"/>
  </r>
  <r>
    <s v="Advanced Registers - Floating Point"/>
    <s v="Reactive and Apparent Power Registers"/>
    <s v="1149, 1150"/>
    <s v="47C"/>
    <n v="1149"/>
    <x v="41"/>
    <n v="2"/>
    <s v="float"/>
    <x v="58"/>
    <s v="VAR"/>
    <s v="Read-Only"/>
    <m/>
    <s v="Reactive power, phase A"/>
  </r>
  <r>
    <s v="Advanced Registers - Floating Point"/>
    <s v="Reactive and Apparent Power Registers"/>
    <s v="1151, 1152"/>
    <s v="47E"/>
    <n v="1151"/>
    <x v="42"/>
    <n v="2"/>
    <s v="float"/>
    <x v="59"/>
    <s v="VAR"/>
    <s v="Read-Only"/>
    <m/>
    <s v="Reactive power, phase B"/>
  </r>
  <r>
    <s v="Advanced Registers - Floating Point"/>
    <s v="Reactive and Apparent Power Registers"/>
    <s v="1153, 1154"/>
    <s v="480"/>
    <n v="1153"/>
    <x v="43"/>
    <n v="2"/>
    <s v="float"/>
    <x v="60"/>
    <s v="VAR"/>
    <s v="Read-Only"/>
    <m/>
    <s v="Reactive power, phase C"/>
  </r>
  <r>
    <s v="Advanced Registers - Floating Point"/>
    <s v="Reactive and Apparent Power Registers"/>
    <s v="1155, 1156"/>
    <s v="482"/>
    <n v="1155"/>
    <x v="44"/>
    <n v="2"/>
    <s v="float"/>
    <x v="61"/>
    <s v="VA"/>
    <s v="Read-Only"/>
    <m/>
    <s v="Apparent power, sum of active phases"/>
  </r>
  <r>
    <s v="Advanced Registers - Floating Point"/>
    <s v="Reactive and Apparent Power Registers"/>
    <s v="1157, 1158"/>
    <s v="484"/>
    <n v="1157"/>
    <x v="45"/>
    <n v="2"/>
    <s v="float"/>
    <x v="62"/>
    <s v="VA"/>
    <s v="Read-Only"/>
    <m/>
    <s v="Apparent power, phase A"/>
  </r>
  <r>
    <s v="Advanced Registers - Floating Point"/>
    <s v="Reactive and Apparent Power Registers"/>
    <s v="1159, 1160"/>
    <s v="486"/>
    <n v="1159"/>
    <x v="46"/>
    <n v="2"/>
    <s v="float"/>
    <x v="63"/>
    <s v="VA"/>
    <s v="Read-Only"/>
    <m/>
    <s v="Apparent power, phase B"/>
  </r>
  <r>
    <s v="Advanced Registers - Floating Point"/>
    <s v="Reactive and Apparent Power Registers"/>
    <s v="1161, 1162"/>
    <s v="488"/>
    <n v="1161"/>
    <x v="47"/>
    <n v="2"/>
    <s v="float"/>
    <x v="64"/>
    <s v="VA"/>
    <s v="Read-Only"/>
    <m/>
    <s v="Apparent power, phase C"/>
  </r>
  <r>
    <s v="Advanced Registers - Floating Point"/>
    <s v="Current Registers"/>
    <s v="1163, 1164"/>
    <s v="48A"/>
    <n v="1163"/>
    <x v="48"/>
    <n v="2"/>
    <s v="float"/>
    <x v="65"/>
    <s v="A"/>
    <s v="Read-Only"/>
    <m/>
    <s v="RMS current, phase A"/>
  </r>
  <r>
    <s v="Advanced Registers - Floating Point"/>
    <s v="Current Registers"/>
    <s v="1165, 1166"/>
    <s v="48C"/>
    <n v="1165"/>
    <x v="49"/>
    <n v="2"/>
    <s v="float"/>
    <x v="66"/>
    <s v="A"/>
    <s v="Read-Only"/>
    <m/>
    <s v="RMS current, phase B"/>
  </r>
  <r>
    <s v="Advanced Registers - Floating Point"/>
    <s v="Current Registers"/>
    <s v="1167, 1168"/>
    <s v="48E"/>
    <n v="1167"/>
    <x v="50"/>
    <n v="2"/>
    <s v="float"/>
    <x v="67"/>
    <s v="A"/>
    <s v="Read-Only"/>
    <m/>
    <s v="RMS current, phase C"/>
  </r>
  <r>
    <s v="Advanced Registers - Floating Point"/>
    <s v="Demand Registers"/>
    <s v="1169, 1170"/>
    <s v="490"/>
    <n v="1169"/>
    <x v="51"/>
    <n v="2"/>
    <s v="float"/>
    <x v="68"/>
    <s v="W"/>
    <s v="Read-Only"/>
    <m/>
    <s v="Real power demand averaged over the demand period"/>
  </r>
  <r>
    <s v="Advanced Registers - Floating Point"/>
    <s v="Demand Registers"/>
    <s v="1171, 1172"/>
    <s v="492"/>
    <n v="1171"/>
    <x v="52"/>
    <n v="2"/>
    <s v="float"/>
    <x v="69"/>
    <s v="W"/>
    <s v="Read-Only"/>
    <m/>
    <s v="Minimum power demand"/>
  </r>
  <r>
    <s v="Advanced Registers - Floating Point"/>
    <s v="Demand Registers"/>
    <s v="1173, 1174"/>
    <s v="494"/>
    <n v="1173"/>
    <x v="53"/>
    <n v="2"/>
    <s v="float"/>
    <x v="70"/>
    <s v="W"/>
    <s v="Read-Only"/>
    <m/>
    <s v="Maximum power demand"/>
  </r>
  <r>
    <s v="Advanced Registers - Floating Point"/>
    <s v="Demand Registers"/>
    <s v="1175, 1176"/>
    <s v="496"/>
    <n v="1175"/>
    <x v="54"/>
    <n v="2"/>
    <s v="float"/>
    <x v="71"/>
    <s v="W"/>
    <s v="Read-Only"/>
    <m/>
    <s v="Apparent power demand"/>
  </r>
  <r>
    <s v="Advanced Registers - Floating Point"/>
    <s v="Demand Registers"/>
    <s v="1177, 1178"/>
    <s v="498"/>
    <n v="1177"/>
    <x v="55"/>
    <n v="2"/>
    <s v="float"/>
    <x v="72"/>
    <s v="W"/>
    <s v="Read-Only"/>
    <m/>
    <s v="Real power demand, phase A"/>
  </r>
  <r>
    <s v="Advanced Registers - Floating Point"/>
    <s v="Demand Registers"/>
    <s v="1179, 1180"/>
    <s v="49A"/>
    <n v="1179"/>
    <x v="56"/>
    <n v="2"/>
    <s v="float"/>
    <x v="73"/>
    <s v="W"/>
    <s v="Read-Only"/>
    <m/>
    <s v="Real power demand, phase B"/>
  </r>
  <r>
    <s v="Advanced Registers - Floating Point"/>
    <s v="Demand Registers"/>
    <s v="1181, 1182"/>
    <s v="49C"/>
    <n v="1181"/>
    <x v="57"/>
    <n v="2"/>
    <s v="float"/>
    <x v="74"/>
    <s v="W"/>
    <s v="Read-Only"/>
    <m/>
    <s v="Real power demand, phase C"/>
  </r>
  <r>
    <s v="Advanced Registers - Integer"/>
    <s v="Energy Registers"/>
    <s v="1301, 1302"/>
    <s v="514"/>
    <n v="1301"/>
    <x v="17"/>
    <n v="2"/>
    <s v="int32_t"/>
    <x v="75"/>
    <s v="0.1 kWh"/>
    <s v="Read/Write"/>
    <m/>
    <s v="Net energy, phase A"/>
  </r>
  <r>
    <s v="Advanced Registers - Integer"/>
    <s v="Energy Registers"/>
    <s v="1303, 1304"/>
    <s v="516"/>
    <n v="1303"/>
    <x v="18"/>
    <n v="2"/>
    <s v="int32_t"/>
    <x v="76"/>
    <s v="0.1 kWh"/>
    <s v="Read/Write"/>
    <m/>
    <s v="Net energy, phase B"/>
  </r>
  <r>
    <s v="Advanced Registers - Integer"/>
    <s v="Energy Registers"/>
    <s v="1305, 1306"/>
    <s v="518"/>
    <n v="1305"/>
    <x v="19"/>
    <n v="2"/>
    <s v="int32_t"/>
    <x v="77"/>
    <s v="0.1 kWh"/>
    <s v="Read/Write"/>
    <m/>
    <s v="Net energy, phase C"/>
  </r>
  <r>
    <s v="Advanced Registers - Integer"/>
    <s v="Energy Registers"/>
    <s v="1307, 1308"/>
    <s v="51A"/>
    <n v="1307"/>
    <x v="20"/>
    <n v="2"/>
    <s v="int32_t"/>
    <x v="78"/>
    <s v="0.1 kWh"/>
    <s v="Read/Write"/>
    <m/>
    <s v="Positive energy, phase A"/>
  </r>
  <r>
    <s v="Advanced Registers - Integer"/>
    <s v="Energy Registers"/>
    <s v="1309, 1310"/>
    <s v="51C"/>
    <n v="1309"/>
    <x v="21"/>
    <n v="2"/>
    <s v="int32_t"/>
    <x v="79"/>
    <s v="0.1 kWh"/>
    <s v="Read/Write"/>
    <m/>
    <s v="Positive energy, phase B"/>
  </r>
  <r>
    <s v="Advanced Registers - Integer"/>
    <s v="Energy Registers"/>
    <s v="1311, 1312"/>
    <s v="51E"/>
    <n v="1311"/>
    <x v="22"/>
    <n v="2"/>
    <s v="int32_t"/>
    <x v="80"/>
    <s v="0.1 kWh"/>
    <s v="Read/Write"/>
    <m/>
    <s v="Positive energy, phase C"/>
  </r>
  <r>
    <s v="Advanced Registers - Integer"/>
    <s v="Energy Registers"/>
    <s v="1313, 1314"/>
    <s v="520"/>
    <n v="1313"/>
    <x v="23"/>
    <n v="2"/>
    <s v="int32_t"/>
    <x v="81"/>
    <s v="0.1 kWh"/>
    <s v="Read/Write"/>
    <m/>
    <s v="Negative energy, sum of active phases"/>
  </r>
  <r>
    <s v="Advanced Registers - Integer"/>
    <s v="Energy Registers"/>
    <s v="1315, 1316"/>
    <s v="522"/>
    <n v="1315"/>
    <x v="24"/>
    <n v="2"/>
    <s v="int32_t"/>
    <x v="82"/>
    <s v="0.1 kWh"/>
    <s v="Read-Only"/>
    <m/>
    <s v="Negative energy, sum of active phases - non resettable"/>
  </r>
  <r>
    <s v="Advanced Registers - Integer"/>
    <s v="Energy Registers"/>
    <s v="1317, 1318"/>
    <s v="524"/>
    <n v="1317"/>
    <x v="25"/>
    <n v="2"/>
    <s v="int32_t"/>
    <x v="83"/>
    <s v="0.1 kWh"/>
    <s v="Read/Write"/>
    <m/>
    <s v="Negative energy, phase A"/>
  </r>
  <r>
    <s v="Advanced Registers - Integer"/>
    <s v="Energy Registers"/>
    <s v="1319, 1320"/>
    <s v="526"/>
    <n v="1319"/>
    <x v="26"/>
    <n v="2"/>
    <s v="int32_t"/>
    <x v="84"/>
    <s v="0.1 kWh"/>
    <s v="Read/Write"/>
    <m/>
    <s v="Negative energy, phase B"/>
  </r>
  <r>
    <s v="Advanced Registers - Integer"/>
    <s v="Energy Registers"/>
    <s v="1321, 1322"/>
    <s v="528"/>
    <n v="1321"/>
    <x v="27"/>
    <n v="2"/>
    <s v="int32_t"/>
    <x v="85"/>
    <s v="0.1 kWh"/>
    <s v="Read/Write"/>
    <m/>
    <s v="Negative energy, phase C"/>
  </r>
  <r>
    <s v="Advanced Registers - Integer"/>
    <s v="Energy Registers"/>
    <s v="1323, 1324"/>
    <s v="52A"/>
    <n v="1323"/>
    <x v="28"/>
    <n v="2"/>
    <s v="int32_t"/>
    <x v="86"/>
    <s v="0.1 kVARh"/>
    <s v="Read/Write"/>
    <m/>
    <s v="Reactive energy, sum of active phases"/>
  </r>
  <r>
    <s v="Advanced Registers - Integer"/>
    <s v="Energy Registers"/>
    <s v="1325, 1326"/>
    <s v="52C"/>
    <n v="1325"/>
    <x v="29"/>
    <n v="2"/>
    <s v="int32_t"/>
    <x v="87"/>
    <s v="0.1 kVARh"/>
    <s v="Read/Write"/>
    <m/>
    <s v="Net reactive energy, phase A"/>
  </r>
  <r>
    <s v="Advanced Registers - Integer"/>
    <s v="Energy Registers"/>
    <s v="1327, 1328"/>
    <s v="52E"/>
    <n v="1327"/>
    <x v="30"/>
    <n v="2"/>
    <s v="int32_t"/>
    <x v="88"/>
    <s v="0.1 kVARh"/>
    <s v="Read/Write"/>
    <m/>
    <s v="Net reactive energy, phase B"/>
  </r>
  <r>
    <s v="Advanced Registers - Integer"/>
    <s v="Energy Registers"/>
    <s v="1329, 1330"/>
    <s v="530"/>
    <n v="1329"/>
    <x v="31"/>
    <n v="2"/>
    <s v="int32_t"/>
    <x v="89"/>
    <s v="0.1 kVARh"/>
    <s v="Read/Write"/>
    <m/>
    <s v="Net reactive energy, phase C"/>
  </r>
  <r>
    <s v="Advanced Registers - Integer"/>
    <s v="Energy Registers"/>
    <s v="1331, 1332"/>
    <s v="532"/>
    <n v="1331"/>
    <x v="32"/>
    <n v="2"/>
    <s v="int32_t"/>
    <x v="90"/>
    <s v="0.1 kVAh"/>
    <s v="Read/Write"/>
    <m/>
    <s v="Apparent energy, sum of active phases"/>
  </r>
  <r>
    <s v="Advanced Registers - Integer"/>
    <s v="Energy Registers"/>
    <s v="1333, 1334"/>
    <s v="534"/>
    <n v="1333"/>
    <x v="33"/>
    <n v="2"/>
    <s v="int32_t"/>
    <x v="91"/>
    <s v="0.1 kVAh"/>
    <s v="Read/Write"/>
    <m/>
    <s v="Apparent energy, phase A"/>
  </r>
  <r>
    <s v="Advanced Registers - Integer"/>
    <s v="Energy Registers"/>
    <s v="1335, 1336"/>
    <s v="536"/>
    <n v="1335"/>
    <x v="34"/>
    <n v="2"/>
    <s v="int32_t"/>
    <x v="92"/>
    <s v="0.1 kVAh"/>
    <s v="Read/Write"/>
    <m/>
    <s v="Apparent energy, phase B"/>
  </r>
  <r>
    <s v="Advanced Registers - Integer"/>
    <s v="Energy Registers"/>
    <s v="1337, 1338"/>
    <s v="538"/>
    <n v="1337"/>
    <x v="35"/>
    <n v="2"/>
    <s v="int32_t"/>
    <x v="93"/>
    <s v="0.1 kVAh"/>
    <s v="Read/Write"/>
    <m/>
    <s v="Apparent energy, phase C"/>
  </r>
  <r>
    <s v="Advanced Registers - Integer"/>
    <s v="Power Factor Registers"/>
    <n v="1339"/>
    <s v="53A"/>
    <n v="1339"/>
    <x v="36"/>
    <n v="1"/>
    <s v="int16_t"/>
    <x v="94"/>
    <n v="0.01"/>
    <s v="Read-Only"/>
    <m/>
    <s v="Power factor, average of active phases"/>
  </r>
  <r>
    <s v="Advanced Registers - Integer"/>
    <s v="Power Factor Registers"/>
    <n v="1340"/>
    <s v="53B"/>
    <n v="1340"/>
    <x v="37"/>
    <n v="1"/>
    <s v="int16_t"/>
    <x v="95"/>
    <n v="0.01"/>
    <s v="Read-Only"/>
    <m/>
    <s v="Power factor, phase A"/>
  </r>
  <r>
    <s v="Advanced Registers - Integer"/>
    <s v="Power Factor Registers"/>
    <n v="1341"/>
    <s v="53C"/>
    <n v="1341"/>
    <x v="38"/>
    <n v="1"/>
    <s v="int16_t"/>
    <x v="96"/>
    <n v="0.01"/>
    <s v="Read-Only"/>
    <m/>
    <s v="Power factor, phase B"/>
  </r>
  <r>
    <s v="Advanced Registers - Integer"/>
    <s v="Power Factor Registers"/>
    <n v="1342"/>
    <s v="53D"/>
    <n v="1342"/>
    <x v="39"/>
    <n v="1"/>
    <s v="int16_t"/>
    <x v="97"/>
    <n v="0.01"/>
    <s v="Read-Only"/>
    <m/>
    <s v="Power factor, phase C"/>
  </r>
  <r>
    <s v="Advanced Registers - Integer"/>
    <s v="Reactive and Apparent Power Registers"/>
    <n v="1343"/>
    <s v="53E"/>
    <n v="1343"/>
    <x v="40"/>
    <n v="1"/>
    <s v="int16_t"/>
    <x v="98"/>
    <s v="PowerIntScale"/>
    <s v="Read-Only"/>
    <m/>
    <s v="Reactive power VAR, sum of active phases"/>
  </r>
  <r>
    <s v="Advanced Registers - Integer"/>
    <s v="Reactive and Apparent Power Registers"/>
    <n v="1344"/>
    <s v="53F"/>
    <n v="1344"/>
    <x v="41"/>
    <n v="1"/>
    <s v="int16_t"/>
    <x v="99"/>
    <s v="PowerIntScale"/>
    <s v="Read-Only"/>
    <m/>
    <s v="Reactive power VAR, phase A"/>
  </r>
  <r>
    <s v="Advanced Registers - Integer"/>
    <s v="Reactive and Apparent Power Registers"/>
    <n v="1345"/>
    <s v="540"/>
    <n v="1345"/>
    <x v="42"/>
    <n v="1"/>
    <s v="int16_t"/>
    <x v="100"/>
    <s v="PowerIntScale"/>
    <s v="Read-Only"/>
    <m/>
    <s v="Reactive power VAR, phase B"/>
  </r>
  <r>
    <s v="Advanced Registers - Integer"/>
    <s v="Reactive and Apparent Power Registers"/>
    <n v="1346"/>
    <s v="541"/>
    <n v="1346"/>
    <x v="43"/>
    <n v="1"/>
    <s v="int16_t"/>
    <x v="101"/>
    <s v="PowerIntScale"/>
    <s v="Read-Only"/>
    <m/>
    <s v="Reactive power VAR, phase C"/>
  </r>
  <r>
    <s v="Advanced Registers - Integer"/>
    <s v="Reactive and Apparent Power Registers"/>
    <n v="1347"/>
    <s v="542"/>
    <n v="1347"/>
    <x v="44"/>
    <n v="1"/>
    <s v="int16_t"/>
    <x v="102"/>
    <s v="PowerIntScale"/>
    <s v="Read-Only"/>
    <m/>
    <s v="Apparent power VA, sum of active phases"/>
  </r>
  <r>
    <s v="Advanced Registers - Integer"/>
    <s v="Reactive and Apparent Power Registers"/>
    <n v="1348"/>
    <s v="543"/>
    <n v="1348"/>
    <x v="45"/>
    <n v="1"/>
    <s v="int16_t"/>
    <x v="103"/>
    <s v="PowerIntScale"/>
    <s v="Read-Only"/>
    <m/>
    <s v="Apparent power VA, phase A"/>
  </r>
  <r>
    <s v="Advanced Registers - Integer"/>
    <s v="Reactive and Apparent Power Registers"/>
    <n v="1349"/>
    <s v="544"/>
    <n v="1349"/>
    <x v="46"/>
    <n v="1"/>
    <s v="int16_t"/>
    <x v="104"/>
    <s v="PowerIntScale"/>
    <s v="Read-Only"/>
    <m/>
    <s v="Apparent power VA, phase B"/>
  </r>
  <r>
    <s v="Advanced Registers - Integer"/>
    <s v="Reactive and Apparent Power Registers"/>
    <n v="1350"/>
    <s v="545"/>
    <n v="1350"/>
    <x v="47"/>
    <n v="1"/>
    <s v="int16_t"/>
    <x v="105"/>
    <s v="PowerIntScale"/>
    <s v="Read-Only"/>
    <m/>
    <s v="Apparent power VA, phase C"/>
  </r>
  <r>
    <s v="Advanced Registers - Integer"/>
    <s v="Current Registers"/>
    <n v="1351"/>
    <s v="546"/>
    <n v="1351"/>
    <x v="48"/>
    <n v="1"/>
    <s v="int16_t"/>
    <x v="106"/>
    <s v="CurrentIntScale"/>
    <s v="Read-Only"/>
    <m/>
    <s v="RMS current, phase A"/>
  </r>
  <r>
    <s v="Advanced Registers - Integer"/>
    <s v="Current Registers"/>
    <n v="1352"/>
    <s v="547"/>
    <n v="1352"/>
    <x v="49"/>
    <n v="1"/>
    <s v="int16_t"/>
    <x v="107"/>
    <s v="CurrentIntScale"/>
    <s v="Read-Only"/>
    <m/>
    <s v="RMS current, phase B"/>
  </r>
  <r>
    <s v="Advanced Registers - Integer"/>
    <s v="Current Registers"/>
    <n v="1353"/>
    <s v="548"/>
    <n v="1353"/>
    <x v="50"/>
    <n v="1"/>
    <s v="int16_t"/>
    <x v="108"/>
    <s v="CurrentIntScale"/>
    <s v="Read-Only"/>
    <m/>
    <s v="RMS current, phase C"/>
  </r>
  <r>
    <s v="Advanced Registers - Integer"/>
    <s v="Demand Registers"/>
    <n v="1354"/>
    <s v="549"/>
    <n v="1354"/>
    <x v="51"/>
    <n v="1"/>
    <s v="int16_t"/>
    <x v="109"/>
    <s v="PowerIntScale"/>
    <s v="Read-Only"/>
    <m/>
    <s v="Real power demand averaged over the demand period"/>
  </r>
  <r>
    <s v="Advanced Registers - Integer"/>
    <s v="Demand Registers"/>
    <n v="1355"/>
    <s v="54A"/>
    <n v="1355"/>
    <x v="52"/>
    <n v="1"/>
    <s v="int16_t"/>
    <x v="110"/>
    <s v="PowerIntScale"/>
    <s v="Read-Only"/>
    <m/>
    <s v="Minimum power demand"/>
  </r>
  <r>
    <s v="Advanced Registers - Integer"/>
    <s v="Demand Registers"/>
    <n v="1356"/>
    <s v="54B"/>
    <n v="1356"/>
    <x v="53"/>
    <n v="1"/>
    <s v="int16_t"/>
    <x v="111"/>
    <s v="PowerIntScale"/>
    <s v="Read-Only"/>
    <m/>
    <s v="Maximum power demand"/>
  </r>
  <r>
    <s v="Advanced Registers - Integer"/>
    <s v="Demand Registers"/>
    <n v="1357"/>
    <s v="54C"/>
    <n v="1357"/>
    <x v="54"/>
    <n v="1"/>
    <s v="int16_t"/>
    <x v="112"/>
    <s v="PowerIntScale"/>
    <s v="Read-Only"/>
    <m/>
    <s v="Apparent power demand"/>
  </r>
  <r>
    <s v="Advanced Registers - Integer"/>
    <s v="Demand Registers"/>
    <n v="1358"/>
    <s v="54D"/>
    <n v="1358"/>
    <x v="55"/>
    <n v="1"/>
    <s v="int16_t"/>
    <x v="113"/>
    <s v="PowerIntScale"/>
    <s v="Read-Only"/>
    <m/>
    <s v="Real power demand, phase A"/>
  </r>
  <r>
    <s v="Advanced Registers - Integer"/>
    <s v="Demand Registers"/>
    <n v="1359"/>
    <s v="54E"/>
    <n v="1359"/>
    <x v="56"/>
    <n v="1"/>
    <s v="int16_t"/>
    <x v="114"/>
    <s v="PowerIntScale"/>
    <s v="Read-Only"/>
    <m/>
    <s v="Real power demand, phase B"/>
  </r>
  <r>
    <s v="Advanced Registers - Integer"/>
    <s v="Demand Registers"/>
    <n v="1360"/>
    <s v="54F"/>
    <n v="1360"/>
    <x v="57"/>
    <n v="1"/>
    <s v="int16_t"/>
    <x v="115"/>
    <s v="PowerIntScale"/>
    <s v="Read-Only"/>
    <m/>
    <s v="Real power demand, phase C"/>
  </r>
  <r>
    <s v="Advanced Registers - Integer"/>
    <s v="IoPin"/>
    <n v="1361"/>
    <s v="550"/>
    <n v="1361"/>
    <x v="58"/>
    <n v="1"/>
    <s v="int16_t"/>
    <x v="116"/>
    <m/>
    <s v="Read/Write"/>
    <m/>
    <s v="IO pin digital input or output state"/>
  </r>
  <r>
    <s v="Advanced Registers - Integer"/>
    <s v="IoPin"/>
    <s v="1362, 1363"/>
    <s v="551"/>
    <n v="1362"/>
    <x v="59"/>
    <n v="2"/>
    <s v="int32_t"/>
    <x v="117"/>
    <m/>
    <s v="Read/Write"/>
    <m/>
    <s v="IO pin pulse count"/>
  </r>
  <r>
    <s v="Configuration Registers - Integer"/>
    <m/>
    <s v="1601, 1602"/>
    <s v="640"/>
    <n v="1601"/>
    <x v="60"/>
    <n v="2"/>
    <s v="int32_t"/>
    <x v="118"/>
    <m/>
    <s v="Read/Write"/>
    <n v="0"/>
    <s v="Optional passcode to prevent unauthorized changes to configuration"/>
  </r>
  <r>
    <s v="Configuration Registers - Integer"/>
    <m/>
    <n v="1603"/>
    <s v="642"/>
    <n v="1603"/>
    <x v="61"/>
    <n v="1"/>
    <s v="int16_t"/>
    <x v="119"/>
    <s v="1 A"/>
    <s v="Read/Write"/>
    <n v="5"/>
    <s v="Current transformer rated current"/>
  </r>
  <r>
    <s v="Configuration Registers - Integer"/>
    <m/>
    <n v="1604"/>
    <s v="643"/>
    <n v="1604"/>
    <x v="62"/>
    <n v="1"/>
    <s v="int16_t"/>
    <x v="120"/>
    <s v="1 A"/>
    <s v="Read/Write"/>
    <n v="5"/>
    <s v="Optional CT rated current override for phase A"/>
  </r>
  <r>
    <s v="Configuration Registers - Integer"/>
    <m/>
    <n v="1605"/>
    <s v="644"/>
    <n v="1605"/>
    <x v="63"/>
    <n v="1"/>
    <s v="int16_t"/>
    <x v="121"/>
    <s v="1 A"/>
    <s v="Read/Write"/>
    <n v="5"/>
    <s v="Optional CT rated current override for phase B"/>
  </r>
  <r>
    <s v="Configuration Registers - Integer"/>
    <m/>
    <n v="1606"/>
    <s v="645"/>
    <n v="1606"/>
    <x v="64"/>
    <n v="1"/>
    <s v="int16_t"/>
    <x v="122"/>
    <s v="1 A"/>
    <s v="Read/Write"/>
    <n v="5"/>
    <s v="Optional CT rated current override for phase C"/>
  </r>
  <r>
    <s v="Configuration Registers - Integer"/>
    <m/>
    <n v="1607"/>
    <s v="646"/>
    <n v="1607"/>
    <x v="65"/>
    <n v="1"/>
    <s v="int16_t"/>
    <x v="123"/>
    <m/>
    <s v="Read/Write"/>
    <n v="0"/>
    <s v="Optionally invert CT orientations"/>
  </r>
  <r>
    <s v="Configuration Registers - Integer"/>
    <m/>
    <n v="1608"/>
    <s v="647"/>
    <n v="1608"/>
    <x v="66"/>
    <n v="1"/>
    <s v="int16_t"/>
    <x v="124"/>
    <m/>
    <s v="Read/Write"/>
    <s v="1 (fast)"/>
    <s v="Configure measurement averaging"/>
  </r>
  <r>
    <s v="Configuration Registers - Integer"/>
    <m/>
    <n v="1609"/>
    <s v="648"/>
    <n v="1609"/>
    <x v="67"/>
    <n v="1"/>
    <s v="int16_t"/>
    <x v="125"/>
    <s v="1 W"/>
    <s v="Read/Write"/>
    <s v="0 (auto)"/>
    <s v="Scale factor for integer power registers"/>
  </r>
  <r>
    <s v="Configuration Registers - Integer"/>
    <m/>
    <n v="1610"/>
    <s v="649"/>
    <n v="1610"/>
    <x v="68"/>
    <n v="1"/>
    <s v="int16_t"/>
    <x v="126"/>
    <s v="1 minute"/>
    <s v="Read/Write"/>
    <n v="15"/>
    <s v="Demand period"/>
  </r>
  <r>
    <s v="Configuration Registers - Integer"/>
    <m/>
    <n v="1611"/>
    <s v="64A"/>
    <n v="1611"/>
    <x v="69"/>
    <n v="1"/>
    <s v="int16_t"/>
    <x v="127"/>
    <m/>
    <s v="Read/Write"/>
    <n v="1"/>
    <s v="Number of demand subintervals"/>
  </r>
  <r>
    <s v="Configuration Registers - Integer"/>
    <m/>
    <n v="1612"/>
    <s v="64B"/>
    <n v="1612"/>
    <x v="70"/>
    <n v="1"/>
    <s v="int16_t"/>
    <x v="128"/>
    <s v="1/10000th"/>
    <s v="Read/Write"/>
    <n v="10000"/>
    <s v="Optional power/energy adjustment for phase A"/>
  </r>
  <r>
    <s v="Configuration Registers - Integer"/>
    <m/>
    <n v="1613"/>
    <s v="64C"/>
    <n v="1613"/>
    <x v="71"/>
    <n v="1"/>
    <s v="int16_t"/>
    <x v="129"/>
    <s v="1/10000th"/>
    <s v="Read/Write"/>
    <n v="10000"/>
    <s v="Optional power/energy adjustment for phase B"/>
  </r>
  <r>
    <s v="Configuration Registers - Integer"/>
    <m/>
    <n v="1614"/>
    <s v="64D"/>
    <n v="1614"/>
    <x v="72"/>
    <n v="1"/>
    <s v="int16_t"/>
    <x v="130"/>
    <s v="1/10000th"/>
    <s v="Read/Write"/>
    <n v="10000"/>
    <s v="Optional power/energy adjustment for phase C"/>
  </r>
  <r>
    <s v="Configuration Registers - Integer"/>
    <m/>
    <n v="1615"/>
    <s v="64E"/>
    <n v="1615"/>
    <x v="73"/>
    <n v="1"/>
    <s v="int16_t"/>
    <x v="131"/>
    <s v="0.001 deg"/>
    <s v="Read/Write"/>
    <n v="-1000"/>
    <s v="Optional CT phase angle adjust for phase A"/>
  </r>
  <r>
    <s v="Configuration Registers - Integer"/>
    <m/>
    <n v="1616"/>
    <s v="64F"/>
    <n v="1616"/>
    <x v="74"/>
    <n v="1"/>
    <s v="int16_t"/>
    <x v="132"/>
    <s v="0.001 deg"/>
    <s v="Read/Write"/>
    <n v="-1000"/>
    <s v="Optional CT phase angle adjust for phase B"/>
  </r>
  <r>
    <s v="Configuration Registers - Integer"/>
    <m/>
    <n v="1617"/>
    <s v="650"/>
    <n v="1617"/>
    <x v="75"/>
    <n v="1"/>
    <s v="int16_t"/>
    <x v="133"/>
    <s v="0.001 deg"/>
    <s v="Read/Write"/>
    <n v="-1000"/>
    <s v="Optional CT phase angle adjust for phase C"/>
  </r>
  <r>
    <s v="Configuration Registers - Integer"/>
    <m/>
    <n v="1618"/>
    <s v="651"/>
    <n v="1618"/>
    <x v="76"/>
    <n v="1"/>
    <s v="int16_t"/>
    <x v="134"/>
    <m/>
    <s v="Read/Write"/>
    <n v="1500"/>
    <s v="Configure minimum power for a non-zero reading"/>
  </r>
  <r>
    <s v="Configuration Registers - Integer"/>
    <m/>
    <n v="1619"/>
    <s v="652"/>
    <n v="1619"/>
    <x v="77"/>
    <n v="1"/>
    <s v="int16_t"/>
    <x v="135"/>
    <s v="1 degree"/>
    <s v="Read/Write"/>
    <n v="120"/>
    <s v="Nominal angle between primary voltage phases (0, 60, 90, 120, or 180)"/>
  </r>
  <r>
    <s v="Configuration Registers - Integer"/>
    <m/>
    <n v="1620"/>
    <s v="653"/>
    <n v="1620"/>
    <x v="78"/>
    <n v="1"/>
    <s v="int16_t"/>
    <x v="136"/>
    <m/>
    <s v="Read/Write"/>
    <s v="-"/>
    <s v="Write 1 to zero all resettable energy registers"/>
  </r>
  <r>
    <s v="Configuration Registers - Integer"/>
    <m/>
    <n v="1621"/>
    <s v="654"/>
    <n v="1621"/>
    <x v="79"/>
    <n v="1"/>
    <s v="int16_t"/>
    <x v="137"/>
    <m/>
    <s v="Read/Write"/>
    <s v="-"/>
    <s v="Write 1 to zero all demand values"/>
  </r>
  <r>
    <s v="Configuration Registers - Integer"/>
    <m/>
    <n v="1622"/>
    <s v="655"/>
    <n v="1622"/>
    <x v="80"/>
    <n v="1"/>
    <s v="int16_t"/>
    <x v="138"/>
    <m/>
    <s v="Read/Write"/>
    <n v="20000"/>
    <s v="Scale factor for integer current registers"/>
  </r>
  <r>
    <s v="Configuration Registers - Integer"/>
    <m/>
    <n v="1623"/>
    <s v="656"/>
    <n v="1623"/>
    <x v="81"/>
    <n v="1"/>
    <s v="int16_t"/>
    <x v="139"/>
    <m/>
    <s v="Read/Write"/>
    <n v="0"/>
    <s v="0 = IO feature disabled_x000a_1 = Falling edge pulse counter and digital input_x000a_2 = Rising edge pulse counter and digital input_x000a_3 = Open-drain output restores state at power-up_x000a_4 = Open-drain output goes low at power-up_x000a_5 = Open-drain output goes high at power-u"/>
  </r>
  <r>
    <s v="Communication Registers"/>
    <m/>
    <n v="1651"/>
    <s v="672"/>
    <n v="1651"/>
    <x v="82"/>
    <n v="1"/>
    <s v="int16_t"/>
    <x v="140"/>
    <m/>
    <s v="Read/Write"/>
    <n v="0"/>
    <s v="Writing 1234 applies the configuration settings below. Reads 1 if changes not applied yet."/>
  </r>
  <r>
    <s v="Communication Registers"/>
    <m/>
    <n v="1652"/>
    <s v="673"/>
    <n v="1652"/>
    <x v="83"/>
    <n v="1"/>
    <s v="int16_t"/>
    <x v="141"/>
    <m/>
    <s v="Read/Write"/>
    <n v="0"/>
    <s v="MODBUS address (if non-zero, overrides DIP switches)"/>
  </r>
  <r>
    <s v="Communication Registers"/>
    <m/>
    <n v="1653"/>
    <s v="674"/>
    <n v="1653"/>
    <x v="84"/>
    <n v="1"/>
    <s v="int16_t"/>
    <x v="142"/>
    <m/>
    <s v="Read/Write"/>
    <n v="0"/>
    <s v="0 = DIP Switch Assigned_x000a_4 = 9600 baud_x000a_5 = 19200 baud_x000a_6 = 38400 baud"/>
  </r>
  <r>
    <s v="Communication Registers"/>
    <m/>
    <n v="1654"/>
    <s v="675"/>
    <n v="1654"/>
    <x v="85"/>
    <n v="1"/>
    <s v="int16_t"/>
    <x v="143"/>
    <m/>
    <s v="Read/Write"/>
    <n v="0"/>
    <s v="0 = N81 (no parity, one stop bit)_x000a_1 = E81 (even parity, one stop bit)"/>
  </r>
  <r>
    <s v="Communication Registers"/>
    <m/>
    <n v="1655"/>
    <s v="676"/>
    <n v="1655"/>
    <x v="86"/>
    <n v="1"/>
    <s v="int16_t"/>
    <x v="144"/>
    <m/>
    <s v="Read/Write"/>
    <n v="0"/>
    <s v="0=RTU_x000a_1=TCP-RTU"/>
  </r>
  <r>
    <s v="Communication Registers"/>
    <m/>
    <n v="1656"/>
    <s v="677"/>
    <n v="1656"/>
    <x v="87"/>
    <n v="1"/>
    <s v="int16_t"/>
    <x v="145"/>
    <m/>
    <s v="Read/Write"/>
    <n v="5"/>
    <s v="Minimum Modbus reply delay. 5 to 180 ms"/>
  </r>
  <r>
    <s v="Customer Diagnostic Registers - Integer"/>
    <m/>
    <s v="0001, 0002"/>
    <s v="0"/>
    <n v="1"/>
    <x v="88"/>
    <n v="2"/>
    <s v="int32_t"/>
    <x v="146"/>
    <m/>
    <s v="Read-Only"/>
    <m/>
    <s v="Dummy register; always returns zero; can be_x000a_used to scan for active MODBUS addresses"/>
  </r>
  <r>
    <s v="Customer Diagnostic Registers - Integer"/>
    <m/>
    <s v="1701, 1702"/>
    <s v="6A4"/>
    <n v="1701"/>
    <x v="89"/>
    <n v="2"/>
    <s v="int32_t"/>
    <x v="147"/>
    <m/>
    <s v="Read-Only"/>
    <m/>
    <s v="The unique WattNode serial number"/>
  </r>
  <r>
    <s v="Customer Diagnostic Registers - Integer"/>
    <m/>
    <s v="1703, 1704"/>
    <s v="6A6"/>
    <n v="1703"/>
    <x v="90"/>
    <n v="2"/>
    <s v="int32_t"/>
    <x v="148"/>
    <s v="Seconds"/>
    <s v="Read-Only"/>
    <m/>
    <s v="Time in seconds since last power on"/>
  </r>
  <r>
    <s v="Customer Diagnostic Registers - Integer"/>
    <m/>
    <s v="1705, 1706"/>
    <s v="6A8"/>
    <n v="1705"/>
    <x v="91"/>
    <n v="2"/>
    <s v="int32_t"/>
    <x v="149"/>
    <s v="Seconds"/>
    <s v="Read-Only"/>
    <m/>
    <s v="Total seconds of operation"/>
  </r>
  <r>
    <s v="Customer Diagnostic Registers - Integer"/>
    <m/>
    <n v="1707"/>
    <s v="6AA"/>
    <n v="1707"/>
    <x v="92"/>
    <n v="1"/>
    <s v="int16_t"/>
    <x v="150"/>
    <m/>
    <s v="Read-Only"/>
    <m/>
    <s v="Encoded WattNode model"/>
  </r>
  <r>
    <s v="Customer Diagnostic Registers - Integer"/>
    <m/>
    <n v="1708"/>
    <s v="6AB"/>
    <n v="1708"/>
    <x v="93"/>
    <n v="1"/>
    <s v="int16_t"/>
    <x v="151"/>
    <m/>
    <s v="Read-Only"/>
    <m/>
    <s v="Firmware version"/>
  </r>
  <r>
    <s v="Customer Diagnostic Registers - Integer"/>
    <m/>
    <n v="1709"/>
    <s v="6AC"/>
    <n v="1709"/>
    <x v="94"/>
    <n v="1"/>
    <s v="int16_t"/>
    <x v="152"/>
    <m/>
    <s v="Read-Only"/>
    <m/>
    <s v="WattNode options"/>
  </r>
  <r>
    <s v="Customer Diagnostic Registers - Integer"/>
    <m/>
    <n v="1710"/>
    <s v="6AD"/>
    <n v="1710"/>
    <x v="95"/>
    <n v="1"/>
    <s v="int16_t"/>
    <x v="153"/>
    <s v="n.a."/>
    <s v="Read/Write"/>
    <m/>
    <s v="List of recent errors and events"/>
  </r>
  <r>
    <s v="Customer Diagnostic Registers - Integer"/>
    <m/>
    <n v="1711"/>
    <s v="6AE"/>
    <n v="1711"/>
    <x v="96"/>
    <n v="1"/>
    <s v="int16_t"/>
    <x v="154"/>
    <m/>
    <s v="Read/Write"/>
    <m/>
    <s v="Power failure count"/>
  </r>
  <r>
    <s v="Customer Diagnostic Registers - Integer"/>
    <m/>
    <n v="1712"/>
    <s v="6AF"/>
    <n v="1712"/>
    <x v="97"/>
    <n v="1"/>
    <s v="int16_t"/>
    <x v="155"/>
    <m/>
    <s v="Read/Write"/>
    <m/>
    <s v="Count of MODBUS CRC communication errors"/>
  </r>
  <r>
    <s v="Customer Diagnostic Registers - Integer"/>
    <m/>
    <n v="1713"/>
    <s v="6B0"/>
    <n v="1713"/>
    <x v="98"/>
    <n v="1"/>
    <s v="int16_t"/>
    <x v="156"/>
    <m/>
    <s v="Read/Write"/>
    <m/>
    <s v="Count of MODBUS framing errors"/>
  </r>
  <r>
    <s v="Customer Diagnostic Registers - Integer"/>
    <m/>
    <n v="1714"/>
    <s v="6B1"/>
    <n v="1714"/>
    <x v="99"/>
    <n v="1"/>
    <s v="int16_t"/>
    <x v="157"/>
    <m/>
    <s v="Read/Write"/>
    <m/>
    <s v="Count of bad MODBUS packets"/>
  </r>
  <r>
    <s v="Customer Diagnostic Registers - Integer"/>
    <m/>
    <n v="1715"/>
    <s v="6B2"/>
    <n v="1715"/>
    <x v="100"/>
    <n v="1"/>
    <s v="int16_t"/>
    <x v="158"/>
    <m/>
    <s v="Read/Write"/>
    <m/>
    <s v="Count of MODBUS buffer overruns"/>
  </r>
  <r>
    <s v="Customer Diagnostic Registers - Integer"/>
    <m/>
    <n v="1716"/>
    <s v="6B3"/>
    <n v="1716"/>
    <x v="101"/>
    <n v="1"/>
    <s v="int16_t"/>
    <x v="159"/>
    <s v="n.a."/>
    <s v="Read/Write"/>
    <m/>
    <s v="Newest error or event (0 = no errors)"/>
  </r>
  <r>
    <s v="Customer Diagnostic Registers - Integer"/>
    <m/>
    <n v="1717"/>
    <s v="6B4"/>
    <n v="1717"/>
    <x v="102"/>
    <n v="1"/>
    <s v="int16_t"/>
    <x v="160"/>
    <s v="n.a."/>
    <s v="Read/Write"/>
    <m/>
    <s v="Next oldest error or event"/>
  </r>
  <r>
    <s v="Customer Diagnostic Registers - Integer"/>
    <m/>
    <n v="1718"/>
    <s v="6B5"/>
    <n v="1718"/>
    <x v="103"/>
    <n v="1"/>
    <s v="int16_t"/>
    <x v="161"/>
    <s v="n.a."/>
    <s v="Read/Write"/>
    <m/>
    <s v="Next oldest error or event"/>
  </r>
  <r>
    <s v="Customer Diagnostic Registers - Integer"/>
    <m/>
    <n v="1719"/>
    <s v="6B6"/>
    <n v="1719"/>
    <x v="104"/>
    <n v="1"/>
    <s v="int16_t"/>
    <x v="162"/>
    <s v="n.a."/>
    <s v="Read/Write"/>
    <m/>
    <s v="Next oldest error or event"/>
  </r>
  <r>
    <s v="Customer Diagnostic Registers - Integer"/>
    <m/>
    <n v="1720"/>
    <s v="6B7"/>
    <n v="1720"/>
    <x v="105"/>
    <n v="1"/>
    <s v="int16_t"/>
    <x v="163"/>
    <s v="n.a."/>
    <s v="Read/Write"/>
    <m/>
    <s v="Next oldest error or event"/>
  </r>
  <r>
    <s v="Customer Diagnostic Registers - Integer"/>
    <m/>
    <n v="1721"/>
    <s v="6B8"/>
    <n v="1721"/>
    <x v="106"/>
    <n v="1"/>
    <s v="int16_t"/>
    <x v="164"/>
    <s v="n.a."/>
    <s v="Read/Write"/>
    <m/>
    <s v="Next oldest error or event"/>
  </r>
  <r>
    <s v="Customer Diagnostic Registers - Integer"/>
    <m/>
    <n v="1722"/>
    <s v="6B9"/>
    <n v="1722"/>
    <x v="107"/>
    <n v="1"/>
    <s v="int16_t"/>
    <x v="165"/>
    <s v="n.a."/>
    <s v="Read/Write"/>
    <m/>
    <s v="Next oldest error or event"/>
  </r>
  <r>
    <s v="Customer Diagnostic Registers - Integer"/>
    <m/>
    <n v="1723"/>
    <s v="6BA"/>
    <n v="1723"/>
    <x v="108"/>
    <n v="1"/>
    <s v="int16_t"/>
    <x v="166"/>
    <s v="n.a."/>
    <s v="Read/Write"/>
    <m/>
    <s v="Oldest error or ev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B172" firstHeaderRow="2" firstDataRow="2" firstDataCol="1"/>
  <pivotFields count="13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110">
        <item x="83"/>
        <item x="82"/>
        <item x="66"/>
        <item x="84"/>
        <item x="60"/>
        <item x="97"/>
        <item x="76"/>
        <item x="61"/>
        <item x="62"/>
        <item x="63"/>
        <item x="64"/>
        <item x="65"/>
        <item x="48"/>
        <item x="49"/>
        <item x="50"/>
        <item x="80"/>
        <item x="51"/>
        <item x="55"/>
        <item x="54"/>
        <item x="56"/>
        <item x="57"/>
        <item x="53"/>
        <item x="52"/>
        <item x="68"/>
        <item x="69"/>
        <item x="88"/>
        <item x="17"/>
        <item x="33"/>
        <item x="34"/>
        <item x="35"/>
        <item x="32"/>
        <item x="19"/>
        <item x="25"/>
        <item x="26"/>
        <item x="27"/>
        <item x="23"/>
        <item x="24"/>
        <item x="20"/>
        <item x="21"/>
        <item x="22"/>
        <item x="1"/>
        <item x="3"/>
        <item x="29"/>
        <item x="30"/>
        <item x="31"/>
        <item x="28"/>
        <item x="0"/>
        <item x="2"/>
        <item x="18"/>
        <item x="95"/>
        <item x="101"/>
        <item x="102"/>
        <item x="103"/>
        <item x="104"/>
        <item x="105"/>
        <item x="106"/>
        <item x="107"/>
        <item x="108"/>
        <item x="98"/>
        <item x="16"/>
        <item x="70"/>
        <item x="71"/>
        <item x="72"/>
        <item x="81"/>
        <item x="58"/>
        <item x="86"/>
        <item x="92"/>
        <item x="94"/>
        <item x="100"/>
        <item x="99"/>
        <item x="85"/>
        <item x="73"/>
        <item x="74"/>
        <item x="75"/>
        <item x="77"/>
        <item x="5"/>
        <item x="45"/>
        <item x="46"/>
        <item x="47"/>
        <item x="44"/>
        <item x="6"/>
        <item x="7"/>
        <item x="37"/>
        <item x="36"/>
        <item x="38"/>
        <item x="39"/>
        <item x="96"/>
        <item x="67"/>
        <item x="41"/>
        <item x="42"/>
        <item x="43"/>
        <item x="40"/>
        <item x="4"/>
        <item x="59"/>
        <item x="87"/>
        <item x="89"/>
        <item x="91"/>
        <item x="90"/>
        <item x="93"/>
        <item x="9"/>
        <item x="13"/>
        <item x="15"/>
        <item x="12"/>
        <item x="8"/>
        <item x="10"/>
        <item x="14"/>
        <item x="11"/>
        <item x="79"/>
        <item x="78"/>
        <item t="default"/>
      </items>
    </pivotField>
    <pivotField compact="0" outline="0" showAll="0" includeNewItemsInFilter="1"/>
    <pivotField compact="0" outline="0" showAll="0" includeNewItemsInFilter="1"/>
    <pivotField axis="axisRow" dataField="1" compact="0" outline="0" showAll="0" includeNewItemsInFilter="1">
      <items count="168">
        <item x="141"/>
        <item x="140"/>
        <item x="124"/>
        <item x="142"/>
        <item x="118"/>
        <item x="155"/>
        <item x="134"/>
        <item x="119"/>
        <item x="120"/>
        <item x="121"/>
        <item x="122"/>
        <item x="123"/>
        <item x="65"/>
        <item x="106"/>
        <item x="66"/>
        <item x="107"/>
        <item x="67"/>
        <item x="108"/>
        <item x="138"/>
        <item x="68"/>
        <item x="109"/>
        <item x="72"/>
        <item x="113"/>
        <item x="71"/>
        <item x="112"/>
        <item x="73"/>
        <item x="114"/>
        <item x="74"/>
        <item x="115"/>
        <item x="70"/>
        <item x="111"/>
        <item x="69"/>
        <item x="110"/>
        <item x="126"/>
        <item x="127"/>
        <item x="146"/>
        <item x="34"/>
        <item x="75"/>
        <item x="50"/>
        <item x="91"/>
        <item x="51"/>
        <item x="92"/>
        <item x="52"/>
        <item x="93"/>
        <item x="49"/>
        <item x="90"/>
        <item x="36"/>
        <item x="77"/>
        <item x="42"/>
        <item x="83"/>
        <item x="43"/>
        <item x="84"/>
        <item x="44"/>
        <item x="85"/>
        <item x="40"/>
        <item x="81"/>
        <item x="41"/>
        <item x="82"/>
        <item x="37"/>
        <item x="78"/>
        <item x="38"/>
        <item x="79"/>
        <item x="39"/>
        <item x="80"/>
        <item x="1"/>
        <item x="18"/>
        <item x="3"/>
        <item x="20"/>
        <item x="46"/>
        <item x="87"/>
        <item x="47"/>
        <item x="88"/>
        <item x="48"/>
        <item x="89"/>
        <item x="45"/>
        <item x="86"/>
        <item x="0"/>
        <item x="17"/>
        <item x="2"/>
        <item x="19"/>
        <item x="35"/>
        <item x="76"/>
        <item x="153"/>
        <item x="159"/>
        <item x="160"/>
        <item x="161"/>
        <item x="162"/>
        <item x="163"/>
        <item x="164"/>
        <item x="165"/>
        <item x="166"/>
        <item x="156"/>
        <item x="16"/>
        <item x="33"/>
        <item x="128"/>
        <item x="129"/>
        <item x="130"/>
        <item x="139"/>
        <item x="116"/>
        <item x="144"/>
        <item x="150"/>
        <item x="152"/>
        <item x="158"/>
        <item x="157"/>
        <item x="143"/>
        <item x="131"/>
        <item x="132"/>
        <item x="133"/>
        <item x="135"/>
        <item x="5"/>
        <item x="22"/>
        <item x="62"/>
        <item x="103"/>
        <item x="63"/>
        <item x="104"/>
        <item x="64"/>
        <item x="105"/>
        <item x="61"/>
        <item x="102"/>
        <item x="6"/>
        <item x="23"/>
        <item x="7"/>
        <item x="24"/>
        <item x="54"/>
        <item x="95"/>
        <item x="53"/>
        <item x="94"/>
        <item x="55"/>
        <item x="96"/>
        <item x="56"/>
        <item x="97"/>
        <item x="154"/>
        <item x="125"/>
        <item x="58"/>
        <item x="99"/>
        <item x="59"/>
        <item x="100"/>
        <item x="60"/>
        <item x="101"/>
        <item x="57"/>
        <item x="98"/>
        <item x="4"/>
        <item x="21"/>
        <item x="117"/>
        <item x="145"/>
        <item x="147"/>
        <item x="149"/>
        <item x="148"/>
        <item x="151"/>
        <item x="9"/>
        <item x="26"/>
        <item x="13"/>
        <item x="30"/>
        <item x="15"/>
        <item x="32"/>
        <item x="12"/>
        <item x="29"/>
        <item x="8"/>
        <item x="25"/>
        <item x="10"/>
        <item x="27"/>
        <item x="14"/>
        <item x="31"/>
        <item x="11"/>
        <item x="28"/>
        <item x="137"/>
        <item x="13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8"/>
  </rowFields>
  <rowItems count="1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 t="grand">
      <x/>
    </i>
  </rowItems>
  <colItems count="1">
    <i/>
  </colItems>
  <dataFields count="1">
    <dataField name="Count of C++ name" fld="8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08"/>
  <sheetViews>
    <sheetView zoomScaleNormal="100" workbookViewId="0">
      <selection activeCell="A4" sqref="A4:IV4"/>
    </sheetView>
  </sheetViews>
  <sheetFormatPr defaultColWidth="9.1328125" defaultRowHeight="13.5" x14ac:dyDescent="0.35"/>
  <cols>
    <col min="1" max="1" width="3" style="6" customWidth="1"/>
    <col min="2" max="2" width="12.86328125" style="5" customWidth="1"/>
    <col min="3" max="3" width="19.73046875" style="6" customWidth="1"/>
    <col min="4" max="5" width="17.1328125" style="5" customWidth="1"/>
    <col min="6" max="6" width="9.86328125" style="7" customWidth="1"/>
    <col min="7" max="7" width="47.73046875" style="3" customWidth="1"/>
    <col min="8" max="16384" width="9.1328125" style="1"/>
  </cols>
  <sheetData>
    <row r="1" spans="1:7" ht="17.649999999999999" x14ac:dyDescent="0.35">
      <c r="A1" s="4" t="s">
        <v>317</v>
      </c>
    </row>
    <row r="2" spans="1:7" x14ac:dyDescent="0.35">
      <c r="A2" s="6" t="s">
        <v>361</v>
      </c>
      <c r="D2" s="6" t="s">
        <v>362</v>
      </c>
      <c r="E2" s="6"/>
      <c r="G2" s="71" t="s">
        <v>354</v>
      </c>
    </row>
    <row r="4" spans="1:7" ht="15.4" thickBot="1" x14ac:dyDescent="0.4">
      <c r="A4" s="29" t="s">
        <v>73</v>
      </c>
      <c r="B4" s="16"/>
      <c r="C4" s="17"/>
      <c r="D4" s="16"/>
      <c r="E4" s="16"/>
      <c r="F4" s="19"/>
      <c r="G4" s="30"/>
    </row>
    <row r="5" spans="1:7" s="2" customFormat="1" ht="13.9" x14ac:dyDescent="0.4">
      <c r="A5" s="8"/>
      <c r="B5" s="23" t="s">
        <v>0</v>
      </c>
      <c r="C5" s="23" t="s">
        <v>1</v>
      </c>
      <c r="D5" s="23" t="s">
        <v>2</v>
      </c>
      <c r="E5" s="23" t="s">
        <v>320</v>
      </c>
      <c r="F5" s="24" t="s">
        <v>228</v>
      </c>
      <c r="G5" s="9" t="s">
        <v>3</v>
      </c>
    </row>
    <row r="6" spans="1:7" x14ac:dyDescent="0.35">
      <c r="A6" s="10" t="s">
        <v>4</v>
      </c>
      <c r="B6" s="11"/>
      <c r="C6" s="11"/>
      <c r="D6" s="11"/>
      <c r="E6" s="11"/>
      <c r="F6" s="11"/>
      <c r="G6" s="12"/>
    </row>
    <row r="7" spans="1:7" x14ac:dyDescent="0.35">
      <c r="A7" s="31"/>
      <c r="B7" s="32" t="s">
        <v>5</v>
      </c>
      <c r="C7" s="33" t="s">
        <v>6</v>
      </c>
      <c r="D7" s="32" t="s">
        <v>7</v>
      </c>
      <c r="E7" s="70" t="s">
        <v>321</v>
      </c>
      <c r="F7" s="33"/>
      <c r="G7" s="34" t="s">
        <v>8</v>
      </c>
    </row>
    <row r="8" spans="1:7" x14ac:dyDescent="0.35">
      <c r="A8" s="35"/>
      <c r="B8" s="36" t="s">
        <v>9</v>
      </c>
      <c r="C8" s="37" t="s">
        <v>10</v>
      </c>
      <c r="D8" s="36" t="s">
        <v>7</v>
      </c>
      <c r="E8" s="70" t="s">
        <v>321</v>
      </c>
      <c r="F8" s="37"/>
      <c r="G8" s="38" t="s">
        <v>11</v>
      </c>
    </row>
    <row r="9" spans="1:7" x14ac:dyDescent="0.35">
      <c r="A9" s="35"/>
      <c r="B9" s="36" t="s">
        <v>12</v>
      </c>
      <c r="C9" s="37" t="s">
        <v>13</v>
      </c>
      <c r="D9" s="36" t="s">
        <v>7</v>
      </c>
      <c r="E9" s="36" t="s">
        <v>319</v>
      </c>
      <c r="F9" s="37"/>
      <c r="G9" s="38" t="s">
        <v>14</v>
      </c>
    </row>
    <row r="10" spans="1:7" x14ac:dyDescent="0.35">
      <c r="A10" s="13"/>
      <c r="B10" s="25" t="s">
        <v>15</v>
      </c>
      <c r="C10" s="26" t="s">
        <v>16</v>
      </c>
      <c r="D10" s="25" t="s">
        <v>7</v>
      </c>
      <c r="E10" s="25" t="s">
        <v>319</v>
      </c>
      <c r="F10" s="26"/>
      <c r="G10" s="14" t="s">
        <v>17</v>
      </c>
    </row>
    <row r="11" spans="1:7" x14ac:dyDescent="0.35">
      <c r="A11" s="10" t="s">
        <v>18</v>
      </c>
      <c r="B11" s="11"/>
      <c r="C11" s="11"/>
      <c r="D11" s="11"/>
      <c r="E11" s="11"/>
      <c r="F11" s="11"/>
      <c r="G11" s="12"/>
    </row>
    <row r="12" spans="1:7" x14ac:dyDescent="0.35">
      <c r="A12" s="31"/>
      <c r="B12" s="32" t="s">
        <v>19</v>
      </c>
      <c r="C12" s="33" t="s">
        <v>20</v>
      </c>
      <c r="D12" s="32" t="s">
        <v>21</v>
      </c>
      <c r="E12" s="32" t="s">
        <v>319</v>
      </c>
      <c r="F12" s="33"/>
      <c r="G12" s="34" t="s">
        <v>22</v>
      </c>
    </row>
    <row r="13" spans="1:7" x14ac:dyDescent="0.35">
      <c r="A13" s="35"/>
      <c r="B13" s="36" t="s">
        <v>23</v>
      </c>
      <c r="C13" s="37" t="s">
        <v>24</v>
      </c>
      <c r="D13" s="36" t="s">
        <v>21</v>
      </c>
      <c r="E13" s="36" t="s">
        <v>319</v>
      </c>
      <c r="F13" s="37"/>
      <c r="G13" s="38" t="s">
        <v>25</v>
      </c>
    </row>
    <row r="14" spans="1:7" x14ac:dyDescent="0.35">
      <c r="A14" s="35"/>
      <c r="B14" s="36" t="s">
        <v>26</v>
      </c>
      <c r="C14" s="37" t="s">
        <v>27</v>
      </c>
      <c r="D14" s="36" t="s">
        <v>21</v>
      </c>
      <c r="E14" s="36" t="s">
        <v>319</v>
      </c>
      <c r="F14" s="37"/>
      <c r="G14" s="38" t="s">
        <v>28</v>
      </c>
    </row>
    <row r="15" spans="1:7" x14ac:dyDescent="0.35">
      <c r="A15" s="13"/>
      <c r="B15" s="25" t="s">
        <v>29</v>
      </c>
      <c r="C15" s="26" t="s">
        <v>30</v>
      </c>
      <c r="D15" s="25" t="s">
        <v>21</v>
      </c>
      <c r="E15" s="25" t="s">
        <v>319</v>
      </c>
      <c r="F15" s="26"/>
      <c r="G15" s="14" t="s">
        <v>31</v>
      </c>
    </row>
    <row r="16" spans="1:7" x14ac:dyDescent="0.35">
      <c r="A16" s="10" t="s">
        <v>32</v>
      </c>
      <c r="B16" s="11"/>
      <c r="C16" s="11"/>
      <c r="D16" s="11"/>
      <c r="E16" s="11"/>
      <c r="F16" s="11"/>
      <c r="G16" s="12"/>
    </row>
    <row r="17" spans="1:7" x14ac:dyDescent="0.35">
      <c r="A17" s="31"/>
      <c r="B17" s="32" t="s">
        <v>33</v>
      </c>
      <c r="C17" s="33" t="s">
        <v>34</v>
      </c>
      <c r="D17" s="32" t="s">
        <v>35</v>
      </c>
      <c r="E17" s="32" t="s">
        <v>319</v>
      </c>
      <c r="F17" s="33"/>
      <c r="G17" s="34" t="s">
        <v>36</v>
      </c>
    </row>
    <row r="18" spans="1:7" x14ac:dyDescent="0.35">
      <c r="A18" s="35"/>
      <c r="B18" s="36" t="s">
        <v>37</v>
      </c>
      <c r="C18" s="37" t="s">
        <v>38</v>
      </c>
      <c r="D18" s="36" t="s">
        <v>35</v>
      </c>
      <c r="E18" s="36" t="s">
        <v>319</v>
      </c>
      <c r="F18" s="37"/>
      <c r="G18" s="38" t="s">
        <v>39</v>
      </c>
    </row>
    <row r="19" spans="1:7" x14ac:dyDescent="0.35">
      <c r="A19" s="35"/>
      <c r="B19" s="36" t="s">
        <v>40</v>
      </c>
      <c r="C19" s="37" t="s">
        <v>41</v>
      </c>
      <c r="D19" s="36" t="s">
        <v>35</v>
      </c>
      <c r="E19" s="36" t="s">
        <v>319</v>
      </c>
      <c r="F19" s="37"/>
      <c r="G19" s="38" t="s">
        <v>42</v>
      </c>
    </row>
    <row r="20" spans="1:7" x14ac:dyDescent="0.35">
      <c r="A20" s="35"/>
      <c r="B20" s="36" t="s">
        <v>43</v>
      </c>
      <c r="C20" s="37" t="s">
        <v>44</v>
      </c>
      <c r="D20" s="36" t="s">
        <v>35</v>
      </c>
      <c r="E20" s="36" t="s">
        <v>319</v>
      </c>
      <c r="F20" s="37"/>
      <c r="G20" s="38" t="s">
        <v>45</v>
      </c>
    </row>
    <row r="21" spans="1:7" x14ac:dyDescent="0.35">
      <c r="A21" s="35"/>
      <c r="B21" s="36" t="s">
        <v>46</v>
      </c>
      <c r="C21" s="37" t="s">
        <v>47</v>
      </c>
      <c r="D21" s="36" t="s">
        <v>35</v>
      </c>
      <c r="E21" s="36" t="s">
        <v>319</v>
      </c>
      <c r="F21" s="37"/>
      <c r="G21" s="38" t="s">
        <v>48</v>
      </c>
    </row>
    <row r="22" spans="1:7" x14ac:dyDescent="0.35">
      <c r="A22" s="35"/>
      <c r="B22" s="36" t="s">
        <v>49</v>
      </c>
      <c r="C22" s="37" t="s">
        <v>50</v>
      </c>
      <c r="D22" s="36" t="s">
        <v>35</v>
      </c>
      <c r="E22" s="36" t="s">
        <v>319</v>
      </c>
      <c r="F22" s="37"/>
      <c r="G22" s="38" t="s">
        <v>51</v>
      </c>
    </row>
    <row r="23" spans="1:7" x14ac:dyDescent="0.35">
      <c r="A23" s="35"/>
      <c r="B23" s="36" t="s">
        <v>52</v>
      </c>
      <c r="C23" s="37" t="s">
        <v>53</v>
      </c>
      <c r="D23" s="36" t="s">
        <v>35</v>
      </c>
      <c r="E23" s="36" t="s">
        <v>319</v>
      </c>
      <c r="F23" s="37"/>
      <c r="G23" s="38" t="s">
        <v>54</v>
      </c>
    </row>
    <row r="24" spans="1:7" x14ac:dyDescent="0.35">
      <c r="A24" s="13"/>
      <c r="B24" s="25" t="s">
        <v>55</v>
      </c>
      <c r="C24" s="26" t="s">
        <v>56</v>
      </c>
      <c r="D24" s="25" t="s">
        <v>35</v>
      </c>
      <c r="E24" s="25" t="s">
        <v>319</v>
      </c>
      <c r="F24" s="26"/>
      <c r="G24" s="14" t="s">
        <v>57</v>
      </c>
    </row>
    <row r="25" spans="1:7" x14ac:dyDescent="0.35">
      <c r="A25" s="10" t="s">
        <v>58</v>
      </c>
      <c r="B25" s="11"/>
      <c r="C25" s="11"/>
      <c r="D25" s="11"/>
      <c r="E25" s="11"/>
      <c r="F25" s="11"/>
      <c r="G25" s="12"/>
    </row>
    <row r="26" spans="1:7" ht="13.9" thickBot="1" x14ac:dyDescent="0.4">
      <c r="A26" s="15"/>
      <c r="B26" s="27" t="s">
        <v>59</v>
      </c>
      <c r="C26" s="28" t="s">
        <v>60</v>
      </c>
      <c r="D26" s="27" t="s">
        <v>61</v>
      </c>
      <c r="E26" s="27" t="s">
        <v>319</v>
      </c>
      <c r="F26" s="28"/>
      <c r="G26" s="18" t="s">
        <v>62</v>
      </c>
    </row>
    <row r="28" spans="1:7" ht="15.4" thickBot="1" x14ac:dyDescent="0.4">
      <c r="A28" s="29" t="s">
        <v>72</v>
      </c>
      <c r="B28" s="16"/>
      <c r="C28" s="17"/>
      <c r="D28" s="16"/>
      <c r="E28" s="16"/>
      <c r="F28" s="19"/>
      <c r="G28" s="30"/>
    </row>
    <row r="29" spans="1:7" s="2" customFormat="1" ht="13.9" x14ac:dyDescent="0.4">
      <c r="A29" s="8"/>
      <c r="B29" s="20" t="s">
        <v>0</v>
      </c>
      <c r="C29" s="20" t="s">
        <v>1</v>
      </c>
      <c r="D29" s="20" t="s">
        <v>2</v>
      </c>
      <c r="E29" s="20" t="s">
        <v>320</v>
      </c>
      <c r="F29" s="20" t="s">
        <v>228</v>
      </c>
      <c r="G29" s="9" t="s">
        <v>3</v>
      </c>
    </row>
    <row r="30" spans="1:7" x14ac:dyDescent="0.35">
      <c r="A30" s="10" t="s">
        <v>4</v>
      </c>
      <c r="B30" s="11"/>
      <c r="C30" s="11"/>
      <c r="D30" s="11"/>
      <c r="E30" s="11"/>
      <c r="F30" s="11"/>
      <c r="G30" s="12"/>
    </row>
    <row r="31" spans="1:7" x14ac:dyDescent="0.35">
      <c r="A31" s="31"/>
      <c r="B31" s="55" t="s">
        <v>63</v>
      </c>
      <c r="C31" s="40" t="s">
        <v>6</v>
      </c>
      <c r="D31" s="39" t="s">
        <v>64</v>
      </c>
      <c r="E31" s="70" t="s">
        <v>321</v>
      </c>
      <c r="F31" s="40"/>
      <c r="G31" s="41" t="s">
        <v>8</v>
      </c>
    </row>
    <row r="32" spans="1:7" x14ac:dyDescent="0.35">
      <c r="A32" s="35"/>
      <c r="B32" s="56" t="s">
        <v>65</v>
      </c>
      <c r="C32" s="43" t="s">
        <v>10</v>
      </c>
      <c r="D32" s="42" t="s">
        <v>64</v>
      </c>
      <c r="E32" s="70" t="s">
        <v>321</v>
      </c>
      <c r="F32" s="43"/>
      <c r="G32" s="44" t="s">
        <v>11</v>
      </c>
    </row>
    <row r="33" spans="1:7" x14ac:dyDescent="0.35">
      <c r="A33" s="35"/>
      <c r="B33" s="56" t="s">
        <v>66</v>
      </c>
      <c r="C33" s="43" t="s">
        <v>13</v>
      </c>
      <c r="D33" s="42" t="s">
        <v>64</v>
      </c>
      <c r="E33" s="42" t="s">
        <v>319</v>
      </c>
      <c r="F33" s="43"/>
      <c r="G33" s="44" t="s">
        <v>14</v>
      </c>
    </row>
    <row r="34" spans="1:7" x14ac:dyDescent="0.35">
      <c r="A34" s="13"/>
      <c r="B34" s="57" t="s">
        <v>67</v>
      </c>
      <c r="C34" s="58" t="s">
        <v>16</v>
      </c>
      <c r="D34" s="59" t="s">
        <v>64</v>
      </c>
      <c r="E34" s="59" t="s">
        <v>319</v>
      </c>
      <c r="F34" s="58"/>
      <c r="G34" s="60" t="s">
        <v>17</v>
      </c>
    </row>
    <row r="35" spans="1:7" x14ac:dyDescent="0.35">
      <c r="A35" s="10" t="s">
        <v>18</v>
      </c>
      <c r="B35" s="11"/>
      <c r="C35" s="11"/>
      <c r="D35" s="11"/>
      <c r="E35" s="11"/>
      <c r="F35" s="11"/>
      <c r="G35" s="12"/>
    </row>
    <row r="36" spans="1:7" x14ac:dyDescent="0.35">
      <c r="A36" s="31"/>
      <c r="B36" s="55">
        <v>1209</v>
      </c>
      <c r="C36" s="40" t="s">
        <v>20</v>
      </c>
      <c r="D36" s="39" t="s">
        <v>68</v>
      </c>
      <c r="E36" s="39" t="s">
        <v>319</v>
      </c>
      <c r="F36" s="40"/>
      <c r="G36" s="41" t="s">
        <v>22</v>
      </c>
    </row>
    <row r="37" spans="1:7" x14ac:dyDescent="0.35">
      <c r="A37" s="35"/>
      <c r="B37" s="56">
        <v>1210</v>
      </c>
      <c r="C37" s="43" t="s">
        <v>24</v>
      </c>
      <c r="D37" s="42" t="s">
        <v>68</v>
      </c>
      <c r="E37" s="42" t="s">
        <v>319</v>
      </c>
      <c r="F37" s="43"/>
      <c r="G37" s="44" t="s">
        <v>25</v>
      </c>
    </row>
    <row r="38" spans="1:7" x14ac:dyDescent="0.35">
      <c r="A38" s="35"/>
      <c r="B38" s="56">
        <v>1211</v>
      </c>
      <c r="C38" s="43" t="s">
        <v>27</v>
      </c>
      <c r="D38" s="42" t="s">
        <v>68</v>
      </c>
      <c r="E38" s="42" t="s">
        <v>319</v>
      </c>
      <c r="F38" s="43"/>
      <c r="G38" s="44" t="s">
        <v>28</v>
      </c>
    </row>
    <row r="39" spans="1:7" x14ac:dyDescent="0.35">
      <c r="A39" s="13"/>
      <c r="B39" s="57">
        <v>1212</v>
      </c>
      <c r="C39" s="58" t="s">
        <v>30</v>
      </c>
      <c r="D39" s="59" t="s">
        <v>68</v>
      </c>
      <c r="E39" s="59" t="s">
        <v>319</v>
      </c>
      <c r="F39" s="58"/>
      <c r="G39" s="60" t="s">
        <v>31</v>
      </c>
    </row>
    <row r="40" spans="1:7" x14ac:dyDescent="0.35">
      <c r="A40" s="10" t="s">
        <v>32</v>
      </c>
      <c r="B40" s="11"/>
      <c r="C40" s="11"/>
      <c r="D40" s="11"/>
      <c r="E40" s="11"/>
      <c r="F40" s="11"/>
      <c r="G40" s="12"/>
    </row>
    <row r="41" spans="1:7" x14ac:dyDescent="0.35">
      <c r="A41" s="31"/>
      <c r="B41" s="55">
        <v>1213</v>
      </c>
      <c r="C41" s="40" t="s">
        <v>34</v>
      </c>
      <c r="D41" s="39" t="s">
        <v>69</v>
      </c>
      <c r="E41" s="39" t="s">
        <v>319</v>
      </c>
      <c r="F41" s="40"/>
      <c r="G41" s="41" t="s">
        <v>36</v>
      </c>
    </row>
    <row r="42" spans="1:7" x14ac:dyDescent="0.35">
      <c r="A42" s="35"/>
      <c r="B42" s="56">
        <v>1214</v>
      </c>
      <c r="C42" s="43" t="s">
        <v>38</v>
      </c>
      <c r="D42" s="42" t="s">
        <v>69</v>
      </c>
      <c r="E42" s="42" t="s">
        <v>319</v>
      </c>
      <c r="F42" s="43"/>
      <c r="G42" s="44" t="s">
        <v>39</v>
      </c>
    </row>
    <row r="43" spans="1:7" x14ac:dyDescent="0.35">
      <c r="A43" s="35"/>
      <c r="B43" s="56">
        <v>1215</v>
      </c>
      <c r="C43" s="43" t="s">
        <v>41</v>
      </c>
      <c r="D43" s="42" t="s">
        <v>69</v>
      </c>
      <c r="E43" s="42" t="s">
        <v>319</v>
      </c>
      <c r="F43" s="43"/>
      <c r="G43" s="44" t="s">
        <v>42</v>
      </c>
    </row>
    <row r="44" spans="1:7" x14ac:dyDescent="0.35">
      <c r="A44" s="35"/>
      <c r="B44" s="56">
        <v>1216</v>
      </c>
      <c r="C44" s="43" t="s">
        <v>44</v>
      </c>
      <c r="D44" s="42" t="s">
        <v>69</v>
      </c>
      <c r="E44" s="42" t="s">
        <v>319</v>
      </c>
      <c r="F44" s="43"/>
      <c r="G44" s="44" t="s">
        <v>45</v>
      </c>
    </row>
    <row r="45" spans="1:7" x14ac:dyDescent="0.35">
      <c r="A45" s="35"/>
      <c r="B45" s="56">
        <v>1217</v>
      </c>
      <c r="C45" s="43" t="s">
        <v>47</v>
      </c>
      <c r="D45" s="42" t="s">
        <v>69</v>
      </c>
      <c r="E45" s="42" t="s">
        <v>319</v>
      </c>
      <c r="F45" s="43"/>
      <c r="G45" s="44" t="s">
        <v>48</v>
      </c>
    </row>
    <row r="46" spans="1:7" x14ac:dyDescent="0.35">
      <c r="A46" s="35"/>
      <c r="B46" s="56">
        <v>1218</v>
      </c>
      <c r="C46" s="43" t="s">
        <v>50</v>
      </c>
      <c r="D46" s="42" t="s">
        <v>69</v>
      </c>
      <c r="E46" s="42" t="s">
        <v>319</v>
      </c>
      <c r="F46" s="43"/>
      <c r="G46" s="44" t="s">
        <v>51</v>
      </c>
    </row>
    <row r="47" spans="1:7" x14ac:dyDescent="0.35">
      <c r="A47" s="35"/>
      <c r="B47" s="56">
        <v>1219</v>
      </c>
      <c r="C47" s="43" t="s">
        <v>53</v>
      </c>
      <c r="D47" s="42" t="s">
        <v>69</v>
      </c>
      <c r="E47" s="42" t="s">
        <v>319</v>
      </c>
      <c r="F47" s="43"/>
      <c r="G47" s="44" t="s">
        <v>54</v>
      </c>
    </row>
    <row r="48" spans="1:7" x14ac:dyDescent="0.35">
      <c r="A48" s="13"/>
      <c r="B48" s="57">
        <v>1220</v>
      </c>
      <c r="C48" s="58" t="s">
        <v>56</v>
      </c>
      <c r="D48" s="59" t="s">
        <v>69</v>
      </c>
      <c r="E48" s="59" t="s">
        <v>319</v>
      </c>
      <c r="F48" s="58"/>
      <c r="G48" s="60" t="s">
        <v>57</v>
      </c>
    </row>
    <row r="49" spans="1:7" x14ac:dyDescent="0.35">
      <c r="A49" s="10" t="s">
        <v>58</v>
      </c>
      <c r="B49" s="11"/>
      <c r="C49" s="11"/>
      <c r="D49" s="11"/>
      <c r="E49" s="11"/>
      <c r="F49" s="11"/>
      <c r="G49" s="12"/>
    </row>
    <row r="50" spans="1:7" ht="13.9" thickBot="1" x14ac:dyDescent="0.4">
      <c r="A50" s="15"/>
      <c r="B50" s="61">
        <v>1221</v>
      </c>
      <c r="C50" s="62" t="s">
        <v>60</v>
      </c>
      <c r="D50" s="63" t="s">
        <v>70</v>
      </c>
      <c r="E50" s="63" t="s">
        <v>319</v>
      </c>
      <c r="F50" s="62"/>
      <c r="G50" s="64" t="s">
        <v>62</v>
      </c>
    </row>
    <row r="52" spans="1:7" ht="15.4" thickBot="1" x14ac:dyDescent="0.4">
      <c r="A52" s="29" t="s">
        <v>71</v>
      </c>
      <c r="B52" s="16"/>
      <c r="C52" s="17"/>
      <c r="D52" s="16"/>
      <c r="E52" s="16"/>
      <c r="F52" s="19"/>
      <c r="G52" s="30"/>
    </row>
    <row r="53" spans="1:7" s="2" customFormat="1" ht="13.9" x14ac:dyDescent="0.4">
      <c r="A53" s="8"/>
      <c r="B53" s="20" t="s">
        <v>0</v>
      </c>
      <c r="C53" s="20" t="s">
        <v>1</v>
      </c>
      <c r="D53" s="20" t="s">
        <v>2</v>
      </c>
      <c r="E53" s="20" t="s">
        <v>320</v>
      </c>
      <c r="F53" s="20" t="s">
        <v>228</v>
      </c>
      <c r="G53" s="9" t="s">
        <v>3</v>
      </c>
    </row>
    <row r="54" spans="1:7" x14ac:dyDescent="0.35">
      <c r="A54" s="10" t="s">
        <v>4</v>
      </c>
      <c r="B54" s="11"/>
      <c r="C54" s="11"/>
      <c r="D54" s="11"/>
      <c r="E54" s="11"/>
      <c r="F54" s="11"/>
      <c r="G54" s="12"/>
    </row>
    <row r="55" spans="1:7" x14ac:dyDescent="0.35">
      <c r="A55" s="31"/>
      <c r="B55" s="55" t="s">
        <v>74</v>
      </c>
      <c r="C55" s="40" t="s">
        <v>75</v>
      </c>
      <c r="D55" s="39" t="s">
        <v>7</v>
      </c>
      <c r="E55" s="70" t="s">
        <v>321</v>
      </c>
      <c r="F55" s="40"/>
      <c r="G55" s="41" t="s">
        <v>76</v>
      </c>
    </row>
    <row r="56" spans="1:7" x14ac:dyDescent="0.35">
      <c r="A56" s="35"/>
      <c r="B56" s="56" t="s">
        <v>77</v>
      </c>
      <c r="C56" s="43" t="s">
        <v>78</v>
      </c>
      <c r="D56" s="42" t="s">
        <v>7</v>
      </c>
      <c r="E56" s="70" t="s">
        <v>321</v>
      </c>
      <c r="F56" s="43"/>
      <c r="G56" s="44" t="s">
        <v>79</v>
      </c>
    </row>
    <row r="57" spans="1:7" x14ac:dyDescent="0.35">
      <c r="A57" s="35"/>
      <c r="B57" s="56" t="s">
        <v>80</v>
      </c>
      <c r="C57" s="43" t="s">
        <v>81</v>
      </c>
      <c r="D57" s="42" t="s">
        <v>7</v>
      </c>
      <c r="E57" s="70" t="s">
        <v>321</v>
      </c>
      <c r="F57" s="43"/>
      <c r="G57" s="44" t="s">
        <v>82</v>
      </c>
    </row>
    <row r="58" spans="1:7" x14ac:dyDescent="0.35">
      <c r="A58" s="35"/>
      <c r="B58" s="56" t="s">
        <v>83</v>
      </c>
      <c r="C58" s="43" t="s">
        <v>84</v>
      </c>
      <c r="D58" s="42" t="s">
        <v>7</v>
      </c>
      <c r="E58" s="70" t="s">
        <v>321</v>
      </c>
      <c r="F58" s="43"/>
      <c r="G58" s="44" t="s">
        <v>85</v>
      </c>
    </row>
    <row r="59" spans="1:7" x14ac:dyDescent="0.35">
      <c r="A59" s="35"/>
      <c r="B59" s="56" t="s">
        <v>86</v>
      </c>
      <c r="C59" s="43" t="s">
        <v>87</v>
      </c>
      <c r="D59" s="42" t="s">
        <v>7</v>
      </c>
      <c r="E59" s="70" t="s">
        <v>321</v>
      </c>
      <c r="F59" s="43"/>
      <c r="G59" s="44" t="s">
        <v>88</v>
      </c>
    </row>
    <row r="60" spans="1:7" x14ac:dyDescent="0.35">
      <c r="A60" s="35"/>
      <c r="B60" s="56" t="s">
        <v>89</v>
      </c>
      <c r="C60" s="43" t="s">
        <v>90</v>
      </c>
      <c r="D60" s="42" t="s">
        <v>7</v>
      </c>
      <c r="E60" s="70" t="s">
        <v>321</v>
      </c>
      <c r="F60" s="43"/>
      <c r="G60" s="44" t="s">
        <v>91</v>
      </c>
    </row>
    <row r="61" spans="1:7" x14ac:dyDescent="0.35">
      <c r="A61" s="35"/>
      <c r="B61" s="56" t="s">
        <v>92</v>
      </c>
      <c r="C61" s="43" t="s">
        <v>93</v>
      </c>
      <c r="D61" s="42" t="s">
        <v>7</v>
      </c>
      <c r="E61" s="70" t="s">
        <v>321</v>
      </c>
      <c r="F61" s="43"/>
      <c r="G61" s="44" t="s">
        <v>94</v>
      </c>
    </row>
    <row r="62" spans="1:7" ht="27" x14ac:dyDescent="0.35">
      <c r="A62" s="35"/>
      <c r="B62" s="56" t="s">
        <v>95</v>
      </c>
      <c r="C62" s="43" t="s">
        <v>96</v>
      </c>
      <c r="D62" s="42" t="s">
        <v>7</v>
      </c>
      <c r="E62" s="42" t="s">
        <v>319</v>
      </c>
      <c r="F62" s="43"/>
      <c r="G62" s="44" t="s">
        <v>97</v>
      </c>
    </row>
    <row r="63" spans="1:7" x14ac:dyDescent="0.35">
      <c r="A63" s="35"/>
      <c r="B63" s="56" t="s">
        <v>98</v>
      </c>
      <c r="C63" s="43" t="s">
        <v>99</v>
      </c>
      <c r="D63" s="42" t="s">
        <v>7</v>
      </c>
      <c r="E63" s="70" t="s">
        <v>321</v>
      </c>
      <c r="F63" s="43"/>
      <c r="G63" s="44" t="s">
        <v>100</v>
      </c>
    </row>
    <row r="64" spans="1:7" x14ac:dyDescent="0.35">
      <c r="A64" s="35"/>
      <c r="B64" s="56" t="s">
        <v>101</v>
      </c>
      <c r="C64" s="43" t="s">
        <v>102</v>
      </c>
      <c r="D64" s="42" t="s">
        <v>7</v>
      </c>
      <c r="E64" s="70" t="s">
        <v>321</v>
      </c>
      <c r="F64" s="43"/>
      <c r="G64" s="44" t="s">
        <v>103</v>
      </c>
    </row>
    <row r="65" spans="1:7" x14ac:dyDescent="0.35">
      <c r="A65" s="35"/>
      <c r="B65" s="56" t="s">
        <v>104</v>
      </c>
      <c r="C65" s="43" t="s">
        <v>105</v>
      </c>
      <c r="D65" s="42" t="s">
        <v>7</v>
      </c>
      <c r="E65" s="70" t="s">
        <v>321</v>
      </c>
      <c r="F65" s="43"/>
      <c r="G65" s="44" t="s">
        <v>106</v>
      </c>
    </row>
    <row r="66" spans="1:7" x14ac:dyDescent="0.35">
      <c r="A66" s="35"/>
      <c r="B66" s="56" t="s">
        <v>107</v>
      </c>
      <c r="C66" s="43" t="s">
        <v>108</v>
      </c>
      <c r="D66" s="42" t="s">
        <v>359</v>
      </c>
      <c r="E66" s="70" t="s">
        <v>321</v>
      </c>
      <c r="F66" s="43"/>
      <c r="G66" s="44" t="s">
        <v>109</v>
      </c>
    </row>
    <row r="67" spans="1:7" x14ac:dyDescent="0.35">
      <c r="A67" s="35"/>
      <c r="B67" s="56" t="s">
        <v>110</v>
      </c>
      <c r="C67" s="43" t="s">
        <v>111</v>
      </c>
      <c r="D67" s="42" t="s">
        <v>359</v>
      </c>
      <c r="E67" s="70" t="s">
        <v>321</v>
      </c>
      <c r="F67" s="43"/>
      <c r="G67" s="44" t="s">
        <v>112</v>
      </c>
    </row>
    <row r="68" spans="1:7" x14ac:dyDescent="0.35">
      <c r="A68" s="35"/>
      <c r="B68" s="56" t="s">
        <v>113</v>
      </c>
      <c r="C68" s="43" t="s">
        <v>114</v>
      </c>
      <c r="D68" s="42" t="s">
        <v>359</v>
      </c>
      <c r="E68" s="70" t="s">
        <v>321</v>
      </c>
      <c r="F68" s="43"/>
      <c r="G68" s="44" t="s">
        <v>115</v>
      </c>
    </row>
    <row r="69" spans="1:7" x14ac:dyDescent="0.35">
      <c r="A69" s="35"/>
      <c r="B69" s="56" t="s">
        <v>116</v>
      </c>
      <c r="C69" s="43" t="s">
        <v>117</v>
      </c>
      <c r="D69" s="42" t="s">
        <v>359</v>
      </c>
      <c r="E69" s="70" t="s">
        <v>321</v>
      </c>
      <c r="F69" s="43"/>
      <c r="G69" s="44" t="s">
        <v>118</v>
      </c>
    </row>
    <row r="70" spans="1:7" x14ac:dyDescent="0.35">
      <c r="A70" s="35"/>
      <c r="B70" s="56" t="s">
        <v>119</v>
      </c>
      <c r="C70" s="43" t="s">
        <v>120</v>
      </c>
      <c r="D70" s="42" t="s">
        <v>360</v>
      </c>
      <c r="E70" s="70" t="s">
        <v>321</v>
      </c>
      <c r="F70" s="43"/>
      <c r="G70" s="44" t="s">
        <v>121</v>
      </c>
    </row>
    <row r="71" spans="1:7" x14ac:dyDescent="0.35">
      <c r="A71" s="35"/>
      <c r="B71" s="56" t="s">
        <v>122</v>
      </c>
      <c r="C71" s="43" t="s">
        <v>123</v>
      </c>
      <c r="D71" s="42" t="s">
        <v>360</v>
      </c>
      <c r="E71" s="70" t="s">
        <v>321</v>
      </c>
      <c r="F71" s="43"/>
      <c r="G71" s="44" t="s">
        <v>124</v>
      </c>
    </row>
    <row r="72" spans="1:7" x14ac:dyDescent="0.35">
      <c r="A72" s="35"/>
      <c r="B72" s="56" t="s">
        <v>125</v>
      </c>
      <c r="C72" s="43" t="s">
        <v>126</v>
      </c>
      <c r="D72" s="42" t="s">
        <v>360</v>
      </c>
      <c r="E72" s="70" t="s">
        <v>321</v>
      </c>
      <c r="F72" s="43"/>
      <c r="G72" s="44" t="s">
        <v>127</v>
      </c>
    </row>
    <row r="73" spans="1:7" x14ac:dyDescent="0.35">
      <c r="A73" s="67"/>
      <c r="B73" s="65" t="s">
        <v>128</v>
      </c>
      <c r="C73" s="53" t="s">
        <v>129</v>
      </c>
      <c r="D73" s="42" t="s">
        <v>360</v>
      </c>
      <c r="E73" s="70" t="s">
        <v>321</v>
      </c>
      <c r="F73" s="53"/>
      <c r="G73" s="54" t="s">
        <v>130</v>
      </c>
    </row>
    <row r="74" spans="1:7" x14ac:dyDescent="0.35">
      <c r="A74" s="10" t="s">
        <v>131</v>
      </c>
      <c r="B74" s="11"/>
      <c r="C74" s="11"/>
      <c r="D74" s="11"/>
      <c r="E74" s="11"/>
      <c r="F74" s="11"/>
      <c r="G74" s="12"/>
    </row>
    <row r="75" spans="1:7" x14ac:dyDescent="0.35">
      <c r="A75" s="31"/>
      <c r="B75" s="55" t="s">
        <v>132</v>
      </c>
      <c r="C75" s="40" t="s">
        <v>133</v>
      </c>
      <c r="D75" s="39"/>
      <c r="E75" s="39" t="s">
        <v>319</v>
      </c>
      <c r="F75" s="40"/>
      <c r="G75" s="41" t="s">
        <v>134</v>
      </c>
    </row>
    <row r="76" spans="1:7" x14ac:dyDescent="0.35">
      <c r="A76" s="35"/>
      <c r="B76" s="56" t="s">
        <v>135</v>
      </c>
      <c r="C76" s="43" t="s">
        <v>136</v>
      </c>
      <c r="D76" s="42"/>
      <c r="E76" s="42" t="s">
        <v>319</v>
      </c>
      <c r="F76" s="43"/>
      <c r="G76" s="44" t="s">
        <v>137</v>
      </c>
    </row>
    <row r="77" spans="1:7" x14ac:dyDescent="0.35">
      <c r="A77" s="35"/>
      <c r="B77" s="56" t="s">
        <v>138</v>
      </c>
      <c r="C77" s="43" t="s">
        <v>139</v>
      </c>
      <c r="D77" s="42"/>
      <c r="E77" s="42" t="s">
        <v>319</v>
      </c>
      <c r="F77" s="43"/>
      <c r="G77" s="44" t="s">
        <v>140</v>
      </c>
    </row>
    <row r="78" spans="1:7" x14ac:dyDescent="0.35">
      <c r="A78" s="67"/>
      <c r="B78" s="65" t="s">
        <v>141</v>
      </c>
      <c r="C78" s="53" t="s">
        <v>142</v>
      </c>
      <c r="D78" s="52"/>
      <c r="E78" s="52" t="s">
        <v>319</v>
      </c>
      <c r="F78" s="53"/>
      <c r="G78" s="54" t="s">
        <v>143</v>
      </c>
    </row>
    <row r="79" spans="1:7" x14ac:dyDescent="0.35">
      <c r="A79" s="10" t="s">
        <v>144</v>
      </c>
      <c r="B79" s="11"/>
      <c r="C79" s="11"/>
      <c r="D79" s="11"/>
      <c r="E79" s="11"/>
      <c r="F79" s="11"/>
      <c r="G79" s="12"/>
    </row>
    <row r="80" spans="1:7" x14ac:dyDescent="0.35">
      <c r="A80" s="31"/>
      <c r="B80" s="55" t="s">
        <v>145</v>
      </c>
      <c r="C80" s="40" t="s">
        <v>146</v>
      </c>
      <c r="D80" s="39" t="s">
        <v>147</v>
      </c>
      <c r="E80" s="39" t="s">
        <v>319</v>
      </c>
      <c r="F80" s="40"/>
      <c r="G80" s="41" t="s">
        <v>148</v>
      </c>
    </row>
    <row r="81" spans="1:7" x14ac:dyDescent="0.35">
      <c r="A81" s="35"/>
      <c r="B81" s="56" t="s">
        <v>149</v>
      </c>
      <c r="C81" s="43" t="s">
        <v>150</v>
      </c>
      <c r="D81" s="42" t="s">
        <v>147</v>
      </c>
      <c r="E81" s="42" t="s">
        <v>319</v>
      </c>
      <c r="F81" s="43"/>
      <c r="G81" s="44" t="s">
        <v>151</v>
      </c>
    </row>
    <row r="82" spans="1:7" x14ac:dyDescent="0.35">
      <c r="A82" s="35"/>
      <c r="B82" s="56" t="s">
        <v>152</v>
      </c>
      <c r="C82" s="43" t="s">
        <v>153</v>
      </c>
      <c r="D82" s="42" t="s">
        <v>147</v>
      </c>
      <c r="E82" s="42" t="s">
        <v>319</v>
      </c>
      <c r="F82" s="43"/>
      <c r="G82" s="44" t="s">
        <v>154</v>
      </c>
    </row>
    <row r="83" spans="1:7" x14ac:dyDescent="0.35">
      <c r="A83" s="35"/>
      <c r="B83" s="56" t="s">
        <v>155</v>
      </c>
      <c r="C83" s="43" t="s">
        <v>156</v>
      </c>
      <c r="D83" s="42" t="s">
        <v>147</v>
      </c>
      <c r="E83" s="42" t="s">
        <v>319</v>
      </c>
      <c r="F83" s="43"/>
      <c r="G83" s="44" t="s">
        <v>157</v>
      </c>
    </row>
    <row r="84" spans="1:7" x14ac:dyDescent="0.35">
      <c r="A84" s="35"/>
      <c r="B84" s="56" t="s">
        <v>158</v>
      </c>
      <c r="C84" s="43" t="s">
        <v>159</v>
      </c>
      <c r="D84" s="42" t="s">
        <v>160</v>
      </c>
      <c r="E84" s="42" t="s">
        <v>319</v>
      </c>
      <c r="F84" s="43"/>
      <c r="G84" s="44" t="s">
        <v>161</v>
      </c>
    </row>
    <row r="85" spans="1:7" x14ac:dyDescent="0.35">
      <c r="A85" s="35"/>
      <c r="B85" s="56" t="s">
        <v>162</v>
      </c>
      <c r="C85" s="43" t="s">
        <v>163</v>
      </c>
      <c r="D85" s="42" t="s">
        <v>160</v>
      </c>
      <c r="E85" s="42" t="s">
        <v>319</v>
      </c>
      <c r="F85" s="43"/>
      <c r="G85" s="44" t="s">
        <v>164</v>
      </c>
    </row>
    <row r="86" spans="1:7" x14ac:dyDescent="0.35">
      <c r="A86" s="35"/>
      <c r="B86" s="56" t="s">
        <v>165</v>
      </c>
      <c r="C86" s="43" t="s">
        <v>166</v>
      </c>
      <c r="D86" s="42" t="s">
        <v>160</v>
      </c>
      <c r="E86" s="42" t="s">
        <v>319</v>
      </c>
      <c r="F86" s="43"/>
      <c r="G86" s="44" t="s">
        <v>167</v>
      </c>
    </row>
    <row r="87" spans="1:7" x14ac:dyDescent="0.35">
      <c r="A87" s="67"/>
      <c r="B87" s="65" t="s">
        <v>168</v>
      </c>
      <c r="C87" s="53" t="s">
        <v>169</v>
      </c>
      <c r="D87" s="52" t="s">
        <v>160</v>
      </c>
      <c r="E87" s="52" t="s">
        <v>319</v>
      </c>
      <c r="F87" s="53"/>
      <c r="G87" s="54" t="s">
        <v>170</v>
      </c>
    </row>
    <row r="88" spans="1:7" x14ac:dyDescent="0.35">
      <c r="A88" s="10" t="s">
        <v>171</v>
      </c>
      <c r="B88" s="11"/>
      <c r="C88" s="11"/>
      <c r="D88" s="11"/>
      <c r="E88" s="11"/>
      <c r="F88" s="11"/>
      <c r="G88" s="12"/>
    </row>
    <row r="89" spans="1:7" x14ac:dyDescent="0.35">
      <c r="A89" s="31"/>
      <c r="B89" s="55" t="s">
        <v>172</v>
      </c>
      <c r="C89" s="40" t="s">
        <v>173</v>
      </c>
      <c r="D89" s="39" t="s">
        <v>174</v>
      </c>
      <c r="E89" s="39" t="s">
        <v>319</v>
      </c>
      <c r="F89" s="40"/>
      <c r="G89" s="41" t="s">
        <v>175</v>
      </c>
    </row>
    <row r="90" spans="1:7" x14ac:dyDescent="0.35">
      <c r="A90" s="35"/>
      <c r="B90" s="56" t="s">
        <v>176</v>
      </c>
      <c r="C90" s="43" t="s">
        <v>177</v>
      </c>
      <c r="D90" s="42" t="s">
        <v>174</v>
      </c>
      <c r="E90" s="42" t="s">
        <v>319</v>
      </c>
      <c r="F90" s="43"/>
      <c r="G90" s="44" t="s">
        <v>178</v>
      </c>
    </row>
    <row r="91" spans="1:7" x14ac:dyDescent="0.35">
      <c r="A91" s="67"/>
      <c r="B91" s="65" t="s">
        <v>179</v>
      </c>
      <c r="C91" s="53" t="s">
        <v>180</v>
      </c>
      <c r="D91" s="52" t="s">
        <v>174</v>
      </c>
      <c r="E91" s="52" t="s">
        <v>319</v>
      </c>
      <c r="F91" s="53"/>
      <c r="G91" s="54" t="s">
        <v>181</v>
      </c>
    </row>
    <row r="92" spans="1:7" x14ac:dyDescent="0.35">
      <c r="A92" s="10" t="s">
        <v>182</v>
      </c>
      <c r="B92" s="11"/>
      <c r="C92" s="11"/>
      <c r="D92" s="11"/>
      <c r="E92" s="11"/>
      <c r="F92" s="11"/>
      <c r="G92" s="12"/>
    </row>
    <row r="93" spans="1:7" ht="27" x14ac:dyDescent="0.35">
      <c r="A93" s="31"/>
      <c r="B93" s="55" t="s">
        <v>183</v>
      </c>
      <c r="C93" s="40" t="s">
        <v>184</v>
      </c>
      <c r="D93" s="39" t="s">
        <v>21</v>
      </c>
      <c r="E93" s="39" t="s">
        <v>319</v>
      </c>
      <c r="F93" s="40"/>
      <c r="G93" s="41" t="s">
        <v>185</v>
      </c>
    </row>
    <row r="94" spans="1:7" x14ac:dyDescent="0.35">
      <c r="A94" s="35"/>
      <c r="B94" s="56" t="s">
        <v>186</v>
      </c>
      <c r="C94" s="43" t="s">
        <v>187</v>
      </c>
      <c r="D94" s="42" t="s">
        <v>21</v>
      </c>
      <c r="E94" s="42" t="s">
        <v>319</v>
      </c>
      <c r="F94" s="43"/>
      <c r="G94" s="44" t="s">
        <v>188</v>
      </c>
    </row>
    <row r="95" spans="1:7" x14ac:dyDescent="0.35">
      <c r="A95" s="35"/>
      <c r="B95" s="56" t="s">
        <v>189</v>
      </c>
      <c r="C95" s="43" t="s">
        <v>190</v>
      </c>
      <c r="D95" s="42" t="s">
        <v>21</v>
      </c>
      <c r="E95" s="42" t="s">
        <v>319</v>
      </c>
      <c r="F95" s="43"/>
      <c r="G95" s="44" t="s">
        <v>191</v>
      </c>
    </row>
    <row r="96" spans="1:7" x14ac:dyDescent="0.35">
      <c r="A96" s="35"/>
      <c r="B96" s="56" t="s">
        <v>192</v>
      </c>
      <c r="C96" s="43" t="s">
        <v>193</v>
      </c>
      <c r="D96" s="42" t="s">
        <v>21</v>
      </c>
      <c r="E96" s="42" t="s">
        <v>319</v>
      </c>
      <c r="F96" s="43"/>
      <c r="G96" s="44" t="s">
        <v>194</v>
      </c>
    </row>
    <row r="97" spans="1:7" x14ac:dyDescent="0.35">
      <c r="A97" s="35"/>
      <c r="B97" s="82" t="s">
        <v>341</v>
      </c>
      <c r="C97" s="83" t="s">
        <v>342</v>
      </c>
      <c r="D97" s="84" t="s">
        <v>21</v>
      </c>
      <c r="E97" s="84" t="s">
        <v>319</v>
      </c>
      <c r="F97" s="83"/>
      <c r="G97" s="86" t="s">
        <v>343</v>
      </c>
    </row>
    <row r="98" spans="1:7" x14ac:dyDescent="0.35">
      <c r="A98" s="35"/>
      <c r="B98" s="82" t="s">
        <v>344</v>
      </c>
      <c r="C98" s="83" t="s">
        <v>346</v>
      </c>
      <c r="D98" s="84" t="s">
        <v>21</v>
      </c>
      <c r="E98" s="84" t="s">
        <v>319</v>
      </c>
      <c r="F98" s="83"/>
      <c r="G98" s="86" t="s">
        <v>348</v>
      </c>
    </row>
    <row r="99" spans="1:7" ht="13.9" thickBot="1" x14ac:dyDescent="0.4">
      <c r="A99" s="68"/>
      <c r="B99" s="77" t="s">
        <v>345</v>
      </c>
      <c r="C99" s="78" t="s">
        <v>347</v>
      </c>
      <c r="D99" s="79" t="s">
        <v>21</v>
      </c>
      <c r="E99" s="79" t="s">
        <v>319</v>
      </c>
      <c r="F99" s="78"/>
      <c r="G99" s="87" t="s">
        <v>349</v>
      </c>
    </row>
    <row r="101" spans="1:7" ht="15.4" thickBot="1" x14ac:dyDescent="0.4">
      <c r="A101" s="29" t="s">
        <v>195</v>
      </c>
      <c r="B101" s="16"/>
      <c r="C101" s="17"/>
      <c r="D101" s="16"/>
      <c r="E101" s="16"/>
      <c r="F101" s="19"/>
      <c r="G101" s="30"/>
    </row>
    <row r="102" spans="1:7" s="2" customFormat="1" ht="13.9" x14ac:dyDescent="0.4">
      <c r="A102" s="8"/>
      <c r="B102" s="20" t="s">
        <v>0</v>
      </c>
      <c r="C102" s="20" t="s">
        <v>1</v>
      </c>
      <c r="D102" s="20" t="s">
        <v>2</v>
      </c>
      <c r="E102" s="20" t="s">
        <v>320</v>
      </c>
      <c r="F102" s="20" t="s">
        <v>228</v>
      </c>
      <c r="G102" s="9" t="s">
        <v>3</v>
      </c>
    </row>
    <row r="103" spans="1:7" x14ac:dyDescent="0.35">
      <c r="A103" s="10" t="s">
        <v>4</v>
      </c>
      <c r="B103" s="11"/>
      <c r="C103" s="11"/>
      <c r="D103" s="11"/>
      <c r="E103" s="11"/>
      <c r="F103" s="11"/>
      <c r="G103" s="12"/>
    </row>
    <row r="104" spans="1:7" x14ac:dyDescent="0.35">
      <c r="A104" s="31"/>
      <c r="B104" s="55" t="s">
        <v>196</v>
      </c>
      <c r="C104" s="40" t="s">
        <v>75</v>
      </c>
      <c r="D104" s="39" t="s">
        <v>64</v>
      </c>
      <c r="E104" s="70" t="s">
        <v>321</v>
      </c>
      <c r="F104" s="40"/>
      <c r="G104" s="41" t="s">
        <v>197</v>
      </c>
    </row>
    <row r="105" spans="1:7" x14ac:dyDescent="0.35">
      <c r="A105" s="35"/>
      <c r="B105" s="56" t="s">
        <v>198</v>
      </c>
      <c r="C105" s="43" t="s">
        <v>78</v>
      </c>
      <c r="D105" s="42" t="s">
        <v>64</v>
      </c>
      <c r="E105" s="70" t="s">
        <v>321</v>
      </c>
      <c r="F105" s="43"/>
      <c r="G105" s="44" t="s">
        <v>199</v>
      </c>
    </row>
    <row r="106" spans="1:7" x14ac:dyDescent="0.35">
      <c r="A106" s="35"/>
      <c r="B106" s="56" t="s">
        <v>200</v>
      </c>
      <c r="C106" s="43" t="s">
        <v>81</v>
      </c>
      <c r="D106" s="42" t="s">
        <v>64</v>
      </c>
      <c r="E106" s="70" t="s">
        <v>321</v>
      </c>
      <c r="F106" s="43"/>
      <c r="G106" s="44" t="s">
        <v>201</v>
      </c>
    </row>
    <row r="107" spans="1:7" x14ac:dyDescent="0.35">
      <c r="A107" s="35"/>
      <c r="B107" s="56" t="s">
        <v>202</v>
      </c>
      <c r="C107" s="43" t="s">
        <v>84</v>
      </c>
      <c r="D107" s="42" t="s">
        <v>64</v>
      </c>
      <c r="E107" s="70" t="s">
        <v>321</v>
      </c>
      <c r="F107" s="43"/>
      <c r="G107" s="44" t="s">
        <v>85</v>
      </c>
    </row>
    <row r="108" spans="1:7" x14ac:dyDescent="0.35">
      <c r="A108" s="35"/>
      <c r="B108" s="56" t="s">
        <v>203</v>
      </c>
      <c r="C108" s="43" t="s">
        <v>87</v>
      </c>
      <c r="D108" s="42" t="s">
        <v>64</v>
      </c>
      <c r="E108" s="70" t="s">
        <v>321</v>
      </c>
      <c r="F108" s="43"/>
      <c r="G108" s="44" t="s">
        <v>88</v>
      </c>
    </row>
    <row r="109" spans="1:7" x14ac:dyDescent="0.35">
      <c r="A109" s="35"/>
      <c r="B109" s="56" t="s">
        <v>204</v>
      </c>
      <c r="C109" s="43" t="s">
        <v>90</v>
      </c>
      <c r="D109" s="42" t="s">
        <v>64</v>
      </c>
      <c r="E109" s="70" t="s">
        <v>321</v>
      </c>
      <c r="F109" s="43"/>
      <c r="G109" s="44" t="s">
        <v>91</v>
      </c>
    </row>
    <row r="110" spans="1:7" x14ac:dyDescent="0.35">
      <c r="A110" s="35"/>
      <c r="B110" s="56" t="s">
        <v>205</v>
      </c>
      <c r="C110" s="43" t="s">
        <v>93</v>
      </c>
      <c r="D110" s="42" t="s">
        <v>64</v>
      </c>
      <c r="E110" s="70" t="s">
        <v>321</v>
      </c>
      <c r="F110" s="43"/>
      <c r="G110" s="44" t="s">
        <v>94</v>
      </c>
    </row>
    <row r="111" spans="1:7" ht="27" x14ac:dyDescent="0.35">
      <c r="A111" s="35"/>
      <c r="B111" s="56" t="s">
        <v>206</v>
      </c>
      <c r="C111" s="43" t="s">
        <v>96</v>
      </c>
      <c r="D111" s="42" t="s">
        <v>64</v>
      </c>
      <c r="E111" s="42" t="s">
        <v>319</v>
      </c>
      <c r="F111" s="43"/>
      <c r="G111" s="44" t="s">
        <v>97</v>
      </c>
    </row>
    <row r="112" spans="1:7" x14ac:dyDescent="0.35">
      <c r="A112" s="35"/>
      <c r="B112" s="56" t="s">
        <v>207</v>
      </c>
      <c r="C112" s="43" t="s">
        <v>99</v>
      </c>
      <c r="D112" s="42" t="s">
        <v>64</v>
      </c>
      <c r="E112" s="70" t="s">
        <v>321</v>
      </c>
      <c r="F112" s="43"/>
      <c r="G112" s="44" t="s">
        <v>100</v>
      </c>
    </row>
    <row r="113" spans="1:7" x14ac:dyDescent="0.35">
      <c r="A113" s="35"/>
      <c r="B113" s="56" t="s">
        <v>208</v>
      </c>
      <c r="C113" s="43" t="s">
        <v>102</v>
      </c>
      <c r="D113" s="42" t="s">
        <v>64</v>
      </c>
      <c r="E113" s="70" t="s">
        <v>321</v>
      </c>
      <c r="F113" s="43"/>
      <c r="G113" s="44" t="s">
        <v>103</v>
      </c>
    </row>
    <row r="114" spans="1:7" x14ac:dyDescent="0.35">
      <c r="A114" s="35"/>
      <c r="B114" s="56" t="s">
        <v>209</v>
      </c>
      <c r="C114" s="43" t="s">
        <v>105</v>
      </c>
      <c r="D114" s="42" t="s">
        <v>64</v>
      </c>
      <c r="E114" s="70" t="s">
        <v>321</v>
      </c>
      <c r="F114" s="43"/>
      <c r="G114" s="44" t="s">
        <v>106</v>
      </c>
    </row>
    <row r="115" spans="1:7" x14ac:dyDescent="0.35">
      <c r="A115" s="35"/>
      <c r="B115" s="56" t="s">
        <v>210</v>
      </c>
      <c r="C115" s="43" t="s">
        <v>108</v>
      </c>
      <c r="D115" s="42" t="s">
        <v>357</v>
      </c>
      <c r="E115" s="70" t="s">
        <v>321</v>
      </c>
      <c r="F115" s="43"/>
      <c r="G115" s="44" t="s">
        <v>109</v>
      </c>
    </row>
    <row r="116" spans="1:7" x14ac:dyDescent="0.35">
      <c r="A116" s="35"/>
      <c r="B116" s="56" t="s">
        <v>211</v>
      </c>
      <c r="C116" s="43" t="s">
        <v>111</v>
      </c>
      <c r="D116" s="42" t="s">
        <v>357</v>
      </c>
      <c r="E116" s="70" t="s">
        <v>321</v>
      </c>
      <c r="F116" s="43"/>
      <c r="G116" s="44" t="s">
        <v>112</v>
      </c>
    </row>
    <row r="117" spans="1:7" x14ac:dyDescent="0.35">
      <c r="A117" s="35"/>
      <c r="B117" s="56" t="s">
        <v>212</v>
      </c>
      <c r="C117" s="43" t="s">
        <v>114</v>
      </c>
      <c r="D117" s="42" t="s">
        <v>357</v>
      </c>
      <c r="E117" s="70" t="s">
        <v>321</v>
      </c>
      <c r="F117" s="43"/>
      <c r="G117" s="44" t="s">
        <v>115</v>
      </c>
    </row>
    <row r="118" spans="1:7" x14ac:dyDescent="0.35">
      <c r="A118" s="35"/>
      <c r="B118" s="56" t="s">
        <v>213</v>
      </c>
      <c r="C118" s="43" t="s">
        <v>117</v>
      </c>
      <c r="D118" s="42" t="s">
        <v>357</v>
      </c>
      <c r="E118" s="70" t="s">
        <v>321</v>
      </c>
      <c r="F118" s="43"/>
      <c r="G118" s="44" t="s">
        <v>118</v>
      </c>
    </row>
    <row r="119" spans="1:7" x14ac:dyDescent="0.35">
      <c r="A119" s="35"/>
      <c r="B119" s="56" t="s">
        <v>214</v>
      </c>
      <c r="C119" s="43" t="s">
        <v>120</v>
      </c>
      <c r="D119" s="42" t="s">
        <v>358</v>
      </c>
      <c r="E119" s="70" t="s">
        <v>321</v>
      </c>
      <c r="F119" s="43"/>
      <c r="G119" s="44" t="s">
        <v>121</v>
      </c>
    </row>
    <row r="120" spans="1:7" x14ac:dyDescent="0.35">
      <c r="A120" s="35"/>
      <c r="B120" s="56" t="s">
        <v>215</v>
      </c>
      <c r="C120" s="43" t="s">
        <v>123</v>
      </c>
      <c r="D120" s="42" t="s">
        <v>358</v>
      </c>
      <c r="E120" s="70" t="s">
        <v>321</v>
      </c>
      <c r="F120" s="43"/>
      <c r="G120" s="44" t="s">
        <v>124</v>
      </c>
    </row>
    <row r="121" spans="1:7" x14ac:dyDescent="0.35">
      <c r="A121" s="35"/>
      <c r="B121" s="56" t="s">
        <v>216</v>
      </c>
      <c r="C121" s="43" t="s">
        <v>126</v>
      </c>
      <c r="D121" s="42" t="s">
        <v>358</v>
      </c>
      <c r="E121" s="70" t="s">
        <v>321</v>
      </c>
      <c r="F121" s="43"/>
      <c r="G121" s="44" t="s">
        <v>127</v>
      </c>
    </row>
    <row r="122" spans="1:7" x14ac:dyDescent="0.35">
      <c r="A122" s="67"/>
      <c r="B122" s="65" t="s">
        <v>217</v>
      </c>
      <c r="C122" s="53" t="s">
        <v>129</v>
      </c>
      <c r="D122" s="42" t="s">
        <v>358</v>
      </c>
      <c r="E122" s="70" t="s">
        <v>321</v>
      </c>
      <c r="F122" s="53"/>
      <c r="G122" s="54" t="s">
        <v>130</v>
      </c>
    </row>
    <row r="123" spans="1:7" x14ac:dyDescent="0.35">
      <c r="A123" s="10" t="s">
        <v>131</v>
      </c>
      <c r="B123" s="11"/>
      <c r="C123" s="11"/>
      <c r="D123" s="11"/>
      <c r="E123" s="11"/>
      <c r="F123" s="11"/>
      <c r="G123" s="12"/>
    </row>
    <row r="124" spans="1:7" x14ac:dyDescent="0.35">
      <c r="A124" s="31"/>
      <c r="B124" s="55">
        <v>1339</v>
      </c>
      <c r="C124" s="40" t="s">
        <v>133</v>
      </c>
      <c r="D124" s="39">
        <v>0.01</v>
      </c>
      <c r="E124" s="39" t="s">
        <v>319</v>
      </c>
      <c r="F124" s="40"/>
      <c r="G124" s="41" t="s">
        <v>134</v>
      </c>
    </row>
    <row r="125" spans="1:7" x14ac:dyDescent="0.35">
      <c r="A125" s="35"/>
      <c r="B125" s="56">
        <v>1340</v>
      </c>
      <c r="C125" s="43" t="s">
        <v>136</v>
      </c>
      <c r="D125" s="42">
        <v>0.01</v>
      </c>
      <c r="E125" s="42" t="s">
        <v>319</v>
      </c>
      <c r="F125" s="43"/>
      <c r="G125" s="44" t="s">
        <v>137</v>
      </c>
    </row>
    <row r="126" spans="1:7" x14ac:dyDescent="0.35">
      <c r="A126" s="35"/>
      <c r="B126" s="56">
        <v>1341</v>
      </c>
      <c r="C126" s="43" t="s">
        <v>139</v>
      </c>
      <c r="D126" s="42">
        <v>0.01</v>
      </c>
      <c r="E126" s="42" t="s">
        <v>319</v>
      </c>
      <c r="F126" s="43"/>
      <c r="G126" s="44" t="s">
        <v>140</v>
      </c>
    </row>
    <row r="127" spans="1:7" x14ac:dyDescent="0.35">
      <c r="A127" s="67"/>
      <c r="B127" s="65">
        <v>1342</v>
      </c>
      <c r="C127" s="53" t="s">
        <v>142</v>
      </c>
      <c r="D127" s="52">
        <v>0.01</v>
      </c>
      <c r="E127" s="52" t="s">
        <v>319</v>
      </c>
      <c r="F127" s="53"/>
      <c r="G127" s="54" t="s">
        <v>143</v>
      </c>
    </row>
    <row r="128" spans="1:7" x14ac:dyDescent="0.35">
      <c r="A128" s="10" t="s">
        <v>144</v>
      </c>
      <c r="B128" s="11"/>
      <c r="C128" s="11"/>
      <c r="D128" s="11"/>
      <c r="E128" s="11"/>
      <c r="F128" s="11"/>
      <c r="G128" s="12"/>
    </row>
    <row r="129" spans="1:7" x14ac:dyDescent="0.35">
      <c r="A129" s="31"/>
      <c r="B129" s="55">
        <v>1343</v>
      </c>
      <c r="C129" s="40" t="s">
        <v>146</v>
      </c>
      <c r="D129" s="39" t="s">
        <v>68</v>
      </c>
      <c r="E129" s="39" t="s">
        <v>319</v>
      </c>
      <c r="F129" s="40"/>
      <c r="G129" s="41" t="s">
        <v>218</v>
      </c>
    </row>
    <row r="130" spans="1:7" x14ac:dyDescent="0.35">
      <c r="A130" s="35"/>
      <c r="B130" s="56">
        <v>1344</v>
      </c>
      <c r="C130" s="43" t="s">
        <v>150</v>
      </c>
      <c r="D130" s="42" t="s">
        <v>68</v>
      </c>
      <c r="E130" s="42" t="s">
        <v>319</v>
      </c>
      <c r="F130" s="43"/>
      <c r="G130" s="44" t="s">
        <v>219</v>
      </c>
    </row>
    <row r="131" spans="1:7" x14ac:dyDescent="0.35">
      <c r="A131" s="35"/>
      <c r="B131" s="56">
        <v>1345</v>
      </c>
      <c r="C131" s="43" t="s">
        <v>153</v>
      </c>
      <c r="D131" s="42" t="s">
        <v>68</v>
      </c>
      <c r="E131" s="42" t="s">
        <v>319</v>
      </c>
      <c r="F131" s="43"/>
      <c r="G131" s="44" t="s">
        <v>220</v>
      </c>
    </row>
    <row r="132" spans="1:7" x14ac:dyDescent="0.35">
      <c r="A132" s="35"/>
      <c r="B132" s="56">
        <v>1346</v>
      </c>
      <c r="C132" s="43" t="s">
        <v>156</v>
      </c>
      <c r="D132" s="42" t="s">
        <v>68</v>
      </c>
      <c r="E132" s="42" t="s">
        <v>319</v>
      </c>
      <c r="F132" s="43"/>
      <c r="G132" s="44" t="s">
        <v>221</v>
      </c>
    </row>
    <row r="133" spans="1:7" x14ac:dyDescent="0.35">
      <c r="A133" s="35"/>
      <c r="B133" s="56">
        <v>1347</v>
      </c>
      <c r="C133" s="43" t="s">
        <v>159</v>
      </c>
      <c r="D133" s="42" t="s">
        <v>68</v>
      </c>
      <c r="E133" s="42" t="s">
        <v>319</v>
      </c>
      <c r="F133" s="43"/>
      <c r="G133" s="44" t="s">
        <v>222</v>
      </c>
    </row>
    <row r="134" spans="1:7" x14ac:dyDescent="0.35">
      <c r="A134" s="35"/>
      <c r="B134" s="56">
        <v>1348</v>
      </c>
      <c r="C134" s="43" t="s">
        <v>163</v>
      </c>
      <c r="D134" s="42" t="s">
        <v>68</v>
      </c>
      <c r="E134" s="42" t="s">
        <v>319</v>
      </c>
      <c r="F134" s="43"/>
      <c r="G134" s="44" t="s">
        <v>223</v>
      </c>
    </row>
    <row r="135" spans="1:7" x14ac:dyDescent="0.35">
      <c r="A135" s="35"/>
      <c r="B135" s="56">
        <v>1349</v>
      </c>
      <c r="C135" s="43" t="s">
        <v>166</v>
      </c>
      <c r="D135" s="42" t="s">
        <v>68</v>
      </c>
      <c r="E135" s="42" t="s">
        <v>319</v>
      </c>
      <c r="F135" s="43"/>
      <c r="G135" s="44" t="s">
        <v>224</v>
      </c>
    </row>
    <row r="136" spans="1:7" x14ac:dyDescent="0.35">
      <c r="A136" s="67"/>
      <c r="B136" s="65">
        <v>1350</v>
      </c>
      <c r="C136" s="53" t="s">
        <v>169</v>
      </c>
      <c r="D136" s="52" t="s">
        <v>68</v>
      </c>
      <c r="E136" s="52" t="s">
        <v>319</v>
      </c>
      <c r="F136" s="53"/>
      <c r="G136" s="54" t="s">
        <v>225</v>
      </c>
    </row>
    <row r="137" spans="1:7" x14ac:dyDescent="0.35">
      <c r="A137" s="10" t="s">
        <v>171</v>
      </c>
      <c r="B137" s="11"/>
      <c r="C137" s="11"/>
      <c r="D137" s="11"/>
      <c r="E137" s="11"/>
      <c r="F137" s="11"/>
      <c r="G137" s="12"/>
    </row>
    <row r="138" spans="1:7" x14ac:dyDescent="0.35">
      <c r="A138" s="31"/>
      <c r="B138" s="55">
        <v>1351</v>
      </c>
      <c r="C138" s="40" t="s">
        <v>173</v>
      </c>
      <c r="D138" s="39" t="s">
        <v>226</v>
      </c>
      <c r="E138" s="39" t="s">
        <v>319</v>
      </c>
      <c r="F138" s="40"/>
      <c r="G138" s="41" t="s">
        <v>175</v>
      </c>
    </row>
    <row r="139" spans="1:7" x14ac:dyDescent="0.35">
      <c r="A139" s="35"/>
      <c r="B139" s="56">
        <v>1352</v>
      </c>
      <c r="C139" s="43" t="s">
        <v>177</v>
      </c>
      <c r="D139" s="42" t="s">
        <v>226</v>
      </c>
      <c r="E139" s="42" t="s">
        <v>319</v>
      </c>
      <c r="F139" s="43"/>
      <c r="G139" s="44" t="s">
        <v>178</v>
      </c>
    </row>
    <row r="140" spans="1:7" x14ac:dyDescent="0.35">
      <c r="A140" s="67"/>
      <c r="B140" s="65">
        <v>1353</v>
      </c>
      <c r="C140" s="53" t="s">
        <v>180</v>
      </c>
      <c r="D140" s="52" t="s">
        <v>226</v>
      </c>
      <c r="E140" s="52" t="s">
        <v>319</v>
      </c>
      <c r="F140" s="53"/>
      <c r="G140" s="54" t="s">
        <v>181</v>
      </c>
    </row>
    <row r="141" spans="1:7" x14ac:dyDescent="0.35">
      <c r="A141" s="10" t="s">
        <v>182</v>
      </c>
      <c r="B141" s="11"/>
      <c r="C141" s="11"/>
      <c r="D141" s="11"/>
      <c r="E141" s="11"/>
      <c r="F141" s="11"/>
      <c r="G141" s="12"/>
    </row>
    <row r="142" spans="1:7" ht="27" x14ac:dyDescent="0.35">
      <c r="A142" s="31"/>
      <c r="B142" s="55">
        <v>1354</v>
      </c>
      <c r="C142" s="40" t="s">
        <v>184</v>
      </c>
      <c r="D142" s="39" t="s">
        <v>68</v>
      </c>
      <c r="E142" s="39" t="s">
        <v>319</v>
      </c>
      <c r="F142" s="40"/>
      <c r="G142" s="41" t="s">
        <v>185</v>
      </c>
    </row>
    <row r="143" spans="1:7" x14ac:dyDescent="0.35">
      <c r="A143" s="35"/>
      <c r="B143" s="56">
        <v>1355</v>
      </c>
      <c r="C143" s="43" t="s">
        <v>187</v>
      </c>
      <c r="D143" s="42" t="s">
        <v>68</v>
      </c>
      <c r="E143" s="42" t="s">
        <v>319</v>
      </c>
      <c r="F143" s="43"/>
      <c r="G143" s="44" t="s">
        <v>188</v>
      </c>
    </row>
    <row r="144" spans="1:7" x14ac:dyDescent="0.35">
      <c r="A144" s="35"/>
      <c r="B144" s="56">
        <v>1356</v>
      </c>
      <c r="C144" s="43" t="s">
        <v>190</v>
      </c>
      <c r="D144" s="42" t="s">
        <v>68</v>
      </c>
      <c r="E144" s="42" t="s">
        <v>319</v>
      </c>
      <c r="F144" s="43"/>
      <c r="G144" s="44" t="s">
        <v>191</v>
      </c>
    </row>
    <row r="145" spans="1:7" x14ac:dyDescent="0.35">
      <c r="A145" s="67"/>
      <c r="B145" s="65">
        <v>1357</v>
      </c>
      <c r="C145" s="53" t="s">
        <v>193</v>
      </c>
      <c r="D145" s="52" t="s">
        <v>68</v>
      </c>
      <c r="E145" s="52" t="s">
        <v>319</v>
      </c>
      <c r="F145" s="53"/>
      <c r="G145" s="54" t="s">
        <v>194</v>
      </c>
    </row>
    <row r="146" spans="1:7" x14ac:dyDescent="0.35">
      <c r="A146" s="35"/>
      <c r="B146" s="82">
        <v>1358</v>
      </c>
      <c r="C146" s="83" t="s">
        <v>342</v>
      </c>
      <c r="D146" s="88" t="s">
        <v>68</v>
      </c>
      <c r="E146" s="84" t="s">
        <v>319</v>
      </c>
      <c r="F146" s="83"/>
      <c r="G146" s="86" t="s">
        <v>343</v>
      </c>
    </row>
    <row r="147" spans="1:7" x14ac:dyDescent="0.35">
      <c r="A147" s="35"/>
      <c r="B147" s="82">
        <v>1359</v>
      </c>
      <c r="C147" s="83" t="s">
        <v>346</v>
      </c>
      <c r="D147" s="88" t="s">
        <v>68</v>
      </c>
      <c r="E147" s="84" t="s">
        <v>319</v>
      </c>
      <c r="F147" s="83"/>
      <c r="G147" s="86" t="s">
        <v>348</v>
      </c>
    </row>
    <row r="148" spans="1:7" x14ac:dyDescent="0.35">
      <c r="A148" s="35"/>
      <c r="B148" s="82">
        <v>1360</v>
      </c>
      <c r="C148" s="83" t="s">
        <v>347</v>
      </c>
      <c r="D148" s="88" t="s">
        <v>68</v>
      </c>
      <c r="E148" s="84" t="s">
        <v>319</v>
      </c>
      <c r="F148" s="83"/>
      <c r="G148" s="86" t="s">
        <v>349</v>
      </c>
    </row>
    <row r="149" spans="1:7" x14ac:dyDescent="0.35">
      <c r="A149" s="35"/>
      <c r="B149" s="82">
        <v>1361</v>
      </c>
      <c r="C149" s="83" t="s">
        <v>350</v>
      </c>
      <c r="D149" s="88"/>
      <c r="E149" s="84" t="s">
        <v>321</v>
      </c>
      <c r="F149" s="83"/>
      <c r="G149" s="86" t="s">
        <v>351</v>
      </c>
    </row>
    <row r="150" spans="1:7" ht="13.9" thickBot="1" x14ac:dyDescent="0.4">
      <c r="A150" s="68"/>
      <c r="B150" s="77" t="s">
        <v>356</v>
      </c>
      <c r="C150" s="78" t="s">
        <v>352</v>
      </c>
      <c r="D150" s="79"/>
      <c r="E150" s="79" t="s">
        <v>321</v>
      </c>
      <c r="F150" s="78"/>
      <c r="G150" s="87" t="s">
        <v>353</v>
      </c>
    </row>
    <row r="152" spans="1:7" ht="15.4" thickBot="1" x14ac:dyDescent="0.4">
      <c r="A152" s="29" t="s">
        <v>227</v>
      </c>
      <c r="B152" s="16"/>
      <c r="C152" s="17"/>
      <c r="D152" s="16"/>
      <c r="E152" s="16"/>
      <c r="F152" s="19"/>
      <c r="G152" s="30"/>
    </row>
    <row r="153" spans="1:7" s="2" customFormat="1" ht="13.9" x14ac:dyDescent="0.4">
      <c r="A153" s="22"/>
      <c r="B153" s="20" t="s">
        <v>0</v>
      </c>
      <c r="C153" s="20" t="s">
        <v>1</v>
      </c>
      <c r="D153" s="20" t="s">
        <v>2</v>
      </c>
      <c r="E153" s="20" t="s">
        <v>320</v>
      </c>
      <c r="F153" s="20" t="s">
        <v>228</v>
      </c>
      <c r="G153" s="21" t="s">
        <v>3</v>
      </c>
    </row>
    <row r="154" spans="1:7" ht="27" x14ac:dyDescent="0.35">
      <c r="A154" s="31"/>
      <c r="B154" s="55" t="s">
        <v>229</v>
      </c>
      <c r="C154" s="40" t="s">
        <v>230</v>
      </c>
      <c r="D154" s="39"/>
      <c r="E154" s="39" t="s">
        <v>321</v>
      </c>
      <c r="F154" s="45">
        <v>0</v>
      </c>
      <c r="G154" s="46" t="s">
        <v>231</v>
      </c>
    </row>
    <row r="155" spans="1:7" x14ac:dyDescent="0.35">
      <c r="A155" s="35"/>
      <c r="B155" s="56">
        <v>1603</v>
      </c>
      <c r="C155" s="43" t="s">
        <v>232</v>
      </c>
      <c r="D155" s="69" t="s">
        <v>318</v>
      </c>
      <c r="E155" s="89" t="s">
        <v>321</v>
      </c>
      <c r="F155" s="47">
        <v>5</v>
      </c>
      <c r="G155" s="48" t="s">
        <v>233</v>
      </c>
    </row>
    <row r="156" spans="1:7" x14ac:dyDescent="0.35">
      <c r="A156" s="35"/>
      <c r="B156" s="56">
        <v>1604</v>
      </c>
      <c r="C156" s="43" t="s">
        <v>234</v>
      </c>
      <c r="D156" s="69" t="s">
        <v>318</v>
      </c>
      <c r="E156" s="69" t="s">
        <v>321</v>
      </c>
      <c r="F156" s="85">
        <v>5</v>
      </c>
      <c r="G156" s="48" t="s">
        <v>235</v>
      </c>
    </row>
    <row r="157" spans="1:7" x14ac:dyDescent="0.35">
      <c r="A157" s="35"/>
      <c r="B157" s="56">
        <v>1605</v>
      </c>
      <c r="C157" s="43" t="s">
        <v>236</v>
      </c>
      <c r="D157" s="69" t="s">
        <v>318</v>
      </c>
      <c r="E157" s="69" t="s">
        <v>321</v>
      </c>
      <c r="F157" s="85">
        <v>5</v>
      </c>
      <c r="G157" s="48" t="s">
        <v>237</v>
      </c>
    </row>
    <row r="158" spans="1:7" x14ac:dyDescent="0.35">
      <c r="A158" s="35"/>
      <c r="B158" s="56">
        <v>1606</v>
      </c>
      <c r="C158" s="43" t="s">
        <v>238</v>
      </c>
      <c r="D158" s="69" t="s">
        <v>318</v>
      </c>
      <c r="E158" s="69" t="s">
        <v>321</v>
      </c>
      <c r="F158" s="85">
        <v>5</v>
      </c>
      <c r="G158" s="48" t="s">
        <v>239</v>
      </c>
    </row>
    <row r="159" spans="1:7" x14ac:dyDescent="0.35">
      <c r="A159" s="35"/>
      <c r="B159" s="56">
        <v>1607</v>
      </c>
      <c r="C159" s="43" t="s">
        <v>240</v>
      </c>
      <c r="D159" s="42"/>
      <c r="E159" s="42" t="s">
        <v>321</v>
      </c>
      <c r="F159" s="47">
        <v>0</v>
      </c>
      <c r="G159" s="48" t="s">
        <v>241</v>
      </c>
    </row>
    <row r="160" spans="1:7" x14ac:dyDescent="0.35">
      <c r="A160" s="35"/>
      <c r="B160" s="56">
        <v>1608</v>
      </c>
      <c r="C160" s="43" t="s">
        <v>242</v>
      </c>
      <c r="D160" s="42"/>
      <c r="E160" s="42" t="s">
        <v>321</v>
      </c>
      <c r="F160" s="47" t="s">
        <v>243</v>
      </c>
      <c r="G160" s="48" t="s">
        <v>244</v>
      </c>
    </row>
    <row r="161" spans="1:7" x14ac:dyDescent="0.35">
      <c r="A161" s="35"/>
      <c r="B161" s="56">
        <v>1609</v>
      </c>
      <c r="C161" s="43" t="s">
        <v>68</v>
      </c>
      <c r="D161" s="42" t="s">
        <v>245</v>
      </c>
      <c r="E161" s="42" t="s">
        <v>321</v>
      </c>
      <c r="F161" s="47" t="s">
        <v>246</v>
      </c>
      <c r="G161" s="48" t="s">
        <v>247</v>
      </c>
    </row>
    <row r="162" spans="1:7" x14ac:dyDescent="0.35">
      <c r="A162" s="35"/>
      <c r="B162" s="56">
        <v>1610</v>
      </c>
      <c r="C162" s="43" t="s">
        <v>248</v>
      </c>
      <c r="D162" s="42" t="s">
        <v>249</v>
      </c>
      <c r="E162" s="42" t="s">
        <v>321</v>
      </c>
      <c r="F162" s="47">
        <v>15</v>
      </c>
      <c r="G162" s="48" t="s">
        <v>250</v>
      </c>
    </row>
    <row r="163" spans="1:7" x14ac:dyDescent="0.35">
      <c r="A163" s="35"/>
      <c r="B163" s="56">
        <v>1611</v>
      </c>
      <c r="C163" s="43" t="s">
        <v>251</v>
      </c>
      <c r="D163" s="42"/>
      <c r="E163" s="42" t="s">
        <v>321</v>
      </c>
      <c r="F163" s="47">
        <v>1</v>
      </c>
      <c r="G163" s="48" t="s">
        <v>252</v>
      </c>
    </row>
    <row r="164" spans="1:7" x14ac:dyDescent="0.35">
      <c r="A164" s="35"/>
      <c r="B164" s="56">
        <v>1612</v>
      </c>
      <c r="C164" s="43" t="s">
        <v>253</v>
      </c>
      <c r="D164" s="42" t="s">
        <v>254</v>
      </c>
      <c r="E164" s="42" t="s">
        <v>321</v>
      </c>
      <c r="F164" s="47">
        <v>10000</v>
      </c>
      <c r="G164" s="48" t="s">
        <v>255</v>
      </c>
    </row>
    <row r="165" spans="1:7" x14ac:dyDescent="0.35">
      <c r="A165" s="35"/>
      <c r="B165" s="56">
        <v>1613</v>
      </c>
      <c r="C165" s="43" t="s">
        <v>256</v>
      </c>
      <c r="D165" s="42" t="s">
        <v>254</v>
      </c>
      <c r="E165" s="42" t="s">
        <v>321</v>
      </c>
      <c r="F165" s="47">
        <v>10000</v>
      </c>
      <c r="G165" s="48" t="s">
        <v>257</v>
      </c>
    </row>
    <row r="166" spans="1:7" x14ac:dyDescent="0.35">
      <c r="A166" s="35"/>
      <c r="B166" s="56">
        <v>1614</v>
      </c>
      <c r="C166" s="43" t="s">
        <v>258</v>
      </c>
      <c r="D166" s="42" t="s">
        <v>254</v>
      </c>
      <c r="E166" s="42" t="s">
        <v>321</v>
      </c>
      <c r="F166" s="47">
        <v>10000</v>
      </c>
      <c r="G166" s="48" t="s">
        <v>259</v>
      </c>
    </row>
    <row r="167" spans="1:7" x14ac:dyDescent="0.35">
      <c r="A167" s="35"/>
      <c r="B167" s="56">
        <v>1615</v>
      </c>
      <c r="C167" s="43" t="s">
        <v>260</v>
      </c>
      <c r="D167" s="42" t="s">
        <v>261</v>
      </c>
      <c r="E167" s="42" t="s">
        <v>321</v>
      </c>
      <c r="F167" s="47">
        <v>-1000</v>
      </c>
      <c r="G167" s="48" t="s">
        <v>262</v>
      </c>
    </row>
    <row r="168" spans="1:7" x14ac:dyDescent="0.35">
      <c r="A168" s="35"/>
      <c r="B168" s="56">
        <v>1616</v>
      </c>
      <c r="C168" s="43" t="s">
        <v>263</v>
      </c>
      <c r="D168" s="42" t="s">
        <v>261</v>
      </c>
      <c r="E168" s="42" t="s">
        <v>321</v>
      </c>
      <c r="F168" s="47">
        <v>-1000</v>
      </c>
      <c r="G168" s="48" t="s">
        <v>264</v>
      </c>
    </row>
    <row r="169" spans="1:7" x14ac:dyDescent="0.35">
      <c r="A169" s="35"/>
      <c r="B169" s="56">
        <v>1617</v>
      </c>
      <c r="C169" s="43" t="s">
        <v>265</v>
      </c>
      <c r="D169" s="42" t="s">
        <v>261</v>
      </c>
      <c r="E169" s="42" t="s">
        <v>321</v>
      </c>
      <c r="F169" s="47">
        <v>-1000</v>
      </c>
      <c r="G169" s="48" t="s">
        <v>266</v>
      </c>
    </row>
    <row r="170" spans="1:7" x14ac:dyDescent="0.35">
      <c r="A170" s="35"/>
      <c r="B170" s="56">
        <v>1618</v>
      </c>
      <c r="C170" s="43" t="s">
        <v>267</v>
      </c>
      <c r="D170" s="42"/>
      <c r="E170" s="42" t="s">
        <v>321</v>
      </c>
      <c r="F170" s="47">
        <v>1500</v>
      </c>
      <c r="G170" s="48" t="s">
        <v>268</v>
      </c>
    </row>
    <row r="171" spans="1:7" ht="27" x14ac:dyDescent="0.35">
      <c r="A171" s="35"/>
      <c r="B171" s="56">
        <v>1619</v>
      </c>
      <c r="C171" s="43" t="s">
        <v>269</v>
      </c>
      <c r="D171" s="42" t="s">
        <v>270</v>
      </c>
      <c r="E171" s="42" t="s">
        <v>321</v>
      </c>
      <c r="F171" s="47">
        <v>120</v>
      </c>
      <c r="G171" s="76" t="s">
        <v>339</v>
      </c>
    </row>
    <row r="172" spans="1:7" x14ac:dyDescent="0.35">
      <c r="A172" s="35"/>
      <c r="B172" s="56">
        <v>1620</v>
      </c>
      <c r="C172" s="43" t="s">
        <v>271</v>
      </c>
      <c r="D172" s="42"/>
      <c r="E172" s="42" t="s">
        <v>321</v>
      </c>
      <c r="F172" s="47" t="s">
        <v>272</v>
      </c>
      <c r="G172" s="48" t="s">
        <v>273</v>
      </c>
    </row>
    <row r="173" spans="1:7" x14ac:dyDescent="0.35">
      <c r="A173" s="35"/>
      <c r="B173" s="56">
        <v>1621</v>
      </c>
      <c r="C173" s="43" t="s">
        <v>274</v>
      </c>
      <c r="D173" s="42"/>
      <c r="E173" s="42" t="s">
        <v>321</v>
      </c>
      <c r="F173" s="47" t="s">
        <v>272</v>
      </c>
      <c r="G173" s="48" t="s">
        <v>275</v>
      </c>
    </row>
    <row r="174" spans="1:7" x14ac:dyDescent="0.35">
      <c r="A174" s="35"/>
      <c r="B174" s="82">
        <v>1622</v>
      </c>
      <c r="C174" s="83" t="s">
        <v>226</v>
      </c>
      <c r="D174" s="84"/>
      <c r="E174" s="84" t="s">
        <v>321</v>
      </c>
      <c r="F174" s="85">
        <v>20000</v>
      </c>
      <c r="G174" s="76" t="s">
        <v>338</v>
      </c>
    </row>
    <row r="175" spans="1:7" ht="121.9" thickBot="1" x14ac:dyDescent="0.4">
      <c r="A175" s="68"/>
      <c r="B175" s="77">
        <v>1623</v>
      </c>
      <c r="C175" s="78" t="s">
        <v>337</v>
      </c>
      <c r="D175" s="79"/>
      <c r="E175" s="79" t="s">
        <v>321</v>
      </c>
      <c r="F175" s="80">
        <v>0</v>
      </c>
      <c r="G175" s="90" t="s">
        <v>340</v>
      </c>
    </row>
    <row r="177" spans="1:7" ht="15.4" thickBot="1" x14ac:dyDescent="0.4">
      <c r="A177" s="29" t="s">
        <v>322</v>
      </c>
      <c r="B177" s="16"/>
      <c r="C177" s="17"/>
      <c r="D177" s="16"/>
      <c r="E177" s="16"/>
      <c r="F177" s="19"/>
      <c r="G177" s="30"/>
    </row>
    <row r="178" spans="1:7" s="2" customFormat="1" ht="13.9" x14ac:dyDescent="0.4">
      <c r="A178" s="22"/>
      <c r="B178" s="20" t="s">
        <v>0</v>
      </c>
      <c r="C178" s="20" t="s">
        <v>1</v>
      </c>
      <c r="D178" s="20" t="s">
        <v>2</v>
      </c>
      <c r="E178" s="20" t="s">
        <v>320</v>
      </c>
      <c r="F178" s="20" t="s">
        <v>228</v>
      </c>
      <c r="G178" s="21" t="s">
        <v>3</v>
      </c>
    </row>
    <row r="179" spans="1:7" ht="27" x14ac:dyDescent="0.35">
      <c r="A179" s="31"/>
      <c r="B179" s="55">
        <v>1651</v>
      </c>
      <c r="C179" s="40" t="s">
        <v>323</v>
      </c>
      <c r="D179" s="39"/>
      <c r="E179" s="39" t="s">
        <v>321</v>
      </c>
      <c r="F179" s="45">
        <v>0</v>
      </c>
      <c r="G179" s="46" t="s">
        <v>328</v>
      </c>
    </row>
    <row r="180" spans="1:7" ht="27" x14ac:dyDescent="0.35">
      <c r="A180" s="35"/>
      <c r="B180" s="56">
        <v>1652</v>
      </c>
      <c r="C180" s="43" t="s">
        <v>324</v>
      </c>
      <c r="D180" s="69"/>
      <c r="E180" s="69" t="s">
        <v>321</v>
      </c>
      <c r="F180" s="47">
        <v>0</v>
      </c>
      <c r="G180" s="48" t="s">
        <v>329</v>
      </c>
    </row>
    <row r="181" spans="1:7" ht="54" x14ac:dyDescent="0.35">
      <c r="A181" s="35"/>
      <c r="B181" s="56">
        <v>1653</v>
      </c>
      <c r="C181" s="43" t="s">
        <v>325</v>
      </c>
      <c r="D181" s="69"/>
      <c r="E181" s="69" t="s">
        <v>321</v>
      </c>
      <c r="F181" s="47">
        <v>0</v>
      </c>
      <c r="G181" s="48" t="s">
        <v>330</v>
      </c>
    </row>
    <row r="182" spans="1:7" ht="27" x14ac:dyDescent="0.35">
      <c r="A182" s="35"/>
      <c r="B182" s="56">
        <v>1654</v>
      </c>
      <c r="C182" s="43" t="s">
        <v>326</v>
      </c>
      <c r="D182" s="69"/>
      <c r="E182" s="69" t="s">
        <v>321</v>
      </c>
      <c r="F182" s="47">
        <v>0</v>
      </c>
      <c r="G182" s="48" t="s">
        <v>331</v>
      </c>
    </row>
    <row r="183" spans="1:7" ht="27" x14ac:dyDescent="0.35">
      <c r="A183" s="67"/>
      <c r="B183" s="65">
        <v>1655</v>
      </c>
      <c r="C183" s="53" t="s">
        <v>327</v>
      </c>
      <c r="D183" s="72"/>
      <c r="E183" s="75" t="s">
        <v>321</v>
      </c>
      <c r="F183" s="73">
        <v>0</v>
      </c>
      <c r="G183" s="74" t="s">
        <v>332</v>
      </c>
    </row>
    <row r="184" spans="1:7" ht="13.9" thickBot="1" x14ac:dyDescent="0.4">
      <c r="A184" s="68"/>
      <c r="B184" s="77">
        <v>1656</v>
      </c>
      <c r="C184" s="78" t="s">
        <v>336</v>
      </c>
      <c r="D184" s="79"/>
      <c r="E184" s="79" t="s">
        <v>321</v>
      </c>
      <c r="F184" s="80">
        <v>5</v>
      </c>
      <c r="G184" s="81" t="s">
        <v>355</v>
      </c>
    </row>
    <row r="186" spans="1:7" ht="15.4" thickBot="1" x14ac:dyDescent="0.4">
      <c r="A186" s="29" t="s">
        <v>276</v>
      </c>
      <c r="B186" s="16"/>
      <c r="C186" s="17"/>
      <c r="D186" s="16"/>
      <c r="E186" s="16"/>
      <c r="F186" s="19"/>
      <c r="G186" s="30"/>
    </row>
    <row r="187" spans="1:7" s="2" customFormat="1" ht="13.9" x14ac:dyDescent="0.4">
      <c r="A187" s="22"/>
      <c r="B187" s="20" t="s">
        <v>0</v>
      </c>
      <c r="C187" s="20" t="s">
        <v>1</v>
      </c>
      <c r="D187" s="20" t="s">
        <v>2</v>
      </c>
      <c r="E187" s="20" t="s">
        <v>320</v>
      </c>
      <c r="F187" s="20" t="s">
        <v>228</v>
      </c>
      <c r="G187" s="21" t="s">
        <v>3</v>
      </c>
    </row>
    <row r="188" spans="1:7" ht="27" x14ac:dyDescent="0.35">
      <c r="A188" s="31"/>
      <c r="B188" s="55" t="s">
        <v>333</v>
      </c>
      <c r="C188" s="40" t="s">
        <v>334</v>
      </c>
      <c r="D188" s="39"/>
      <c r="E188" s="39" t="s">
        <v>319</v>
      </c>
      <c r="F188" s="40"/>
      <c r="G188" s="41" t="s">
        <v>335</v>
      </c>
    </row>
    <row r="189" spans="1:7" x14ac:dyDescent="0.35">
      <c r="A189" s="35"/>
      <c r="B189" s="56" t="s">
        <v>277</v>
      </c>
      <c r="C189" s="43" t="s">
        <v>278</v>
      </c>
      <c r="D189" s="42"/>
      <c r="E189" s="42" t="s">
        <v>319</v>
      </c>
      <c r="F189" s="43"/>
      <c r="G189" s="44" t="s">
        <v>279</v>
      </c>
    </row>
    <row r="190" spans="1:7" x14ac:dyDescent="0.35">
      <c r="A190" s="35"/>
      <c r="B190" s="56" t="s">
        <v>280</v>
      </c>
      <c r="C190" s="43" t="s">
        <v>281</v>
      </c>
      <c r="D190" s="42" t="s">
        <v>282</v>
      </c>
      <c r="E190" s="42" t="s">
        <v>319</v>
      </c>
      <c r="F190" s="43"/>
      <c r="G190" s="44" t="s">
        <v>283</v>
      </c>
    </row>
    <row r="191" spans="1:7" x14ac:dyDescent="0.35">
      <c r="A191" s="35"/>
      <c r="B191" s="56" t="s">
        <v>284</v>
      </c>
      <c r="C191" s="43" t="s">
        <v>285</v>
      </c>
      <c r="D191" s="42" t="s">
        <v>282</v>
      </c>
      <c r="E191" s="42" t="s">
        <v>319</v>
      </c>
      <c r="F191" s="43"/>
      <c r="G191" s="44" t="s">
        <v>286</v>
      </c>
    </row>
    <row r="192" spans="1:7" x14ac:dyDescent="0.35">
      <c r="A192" s="35"/>
      <c r="B192" s="56">
        <v>1707</v>
      </c>
      <c r="C192" s="43" t="s">
        <v>287</v>
      </c>
      <c r="D192" s="42"/>
      <c r="E192" s="42" t="s">
        <v>319</v>
      </c>
      <c r="F192" s="43"/>
      <c r="G192" s="44" t="s">
        <v>288</v>
      </c>
    </row>
    <row r="193" spans="1:7" x14ac:dyDescent="0.35">
      <c r="A193" s="35"/>
      <c r="B193" s="56">
        <v>1708</v>
      </c>
      <c r="C193" s="43" t="s">
        <v>289</v>
      </c>
      <c r="D193" s="42"/>
      <c r="E193" s="42" t="s">
        <v>319</v>
      </c>
      <c r="F193" s="43"/>
      <c r="G193" s="44" t="s">
        <v>290</v>
      </c>
    </row>
    <row r="194" spans="1:7" x14ac:dyDescent="0.35">
      <c r="A194" s="35"/>
      <c r="B194" s="56">
        <v>1709</v>
      </c>
      <c r="C194" s="43" t="s">
        <v>291</v>
      </c>
      <c r="D194" s="42"/>
      <c r="E194" s="42" t="s">
        <v>319</v>
      </c>
      <c r="F194" s="43"/>
      <c r="G194" s="44" t="s">
        <v>292</v>
      </c>
    </row>
    <row r="195" spans="1:7" x14ac:dyDescent="0.35">
      <c r="A195" s="35"/>
      <c r="B195" s="56">
        <v>1710</v>
      </c>
      <c r="C195" s="43" t="s">
        <v>293</v>
      </c>
      <c r="D195" s="42" t="s">
        <v>294</v>
      </c>
      <c r="E195" s="42" t="s">
        <v>321</v>
      </c>
      <c r="F195" s="43"/>
      <c r="G195" s="44" t="s">
        <v>295</v>
      </c>
    </row>
    <row r="196" spans="1:7" x14ac:dyDescent="0.35">
      <c r="A196" s="35"/>
      <c r="B196" s="56">
        <v>1711</v>
      </c>
      <c r="C196" s="43" t="s">
        <v>296</v>
      </c>
      <c r="D196" s="42"/>
      <c r="E196" s="42" t="s">
        <v>321</v>
      </c>
      <c r="F196" s="43"/>
      <c r="G196" s="44" t="s">
        <v>297</v>
      </c>
    </row>
    <row r="197" spans="1:7" x14ac:dyDescent="0.35">
      <c r="A197" s="35"/>
      <c r="B197" s="56">
        <v>1712</v>
      </c>
      <c r="C197" s="43" t="s">
        <v>298</v>
      </c>
      <c r="D197" s="42"/>
      <c r="E197" s="42" t="s">
        <v>321</v>
      </c>
      <c r="F197" s="43"/>
      <c r="G197" s="44" t="s">
        <v>299</v>
      </c>
    </row>
    <row r="198" spans="1:7" x14ac:dyDescent="0.35">
      <c r="A198" s="35"/>
      <c r="B198" s="56">
        <v>1713</v>
      </c>
      <c r="C198" s="43" t="s">
        <v>300</v>
      </c>
      <c r="D198" s="42"/>
      <c r="E198" s="42" t="s">
        <v>321</v>
      </c>
      <c r="F198" s="43"/>
      <c r="G198" s="44" t="s">
        <v>301</v>
      </c>
    </row>
    <row r="199" spans="1:7" x14ac:dyDescent="0.35">
      <c r="A199" s="35"/>
      <c r="B199" s="56">
        <v>1714</v>
      </c>
      <c r="C199" s="43" t="s">
        <v>302</v>
      </c>
      <c r="D199" s="42"/>
      <c r="E199" s="42" t="s">
        <v>321</v>
      </c>
      <c r="F199" s="43"/>
      <c r="G199" s="44" t="s">
        <v>303</v>
      </c>
    </row>
    <row r="200" spans="1:7" x14ac:dyDescent="0.35">
      <c r="A200" s="35"/>
      <c r="B200" s="56">
        <v>1715</v>
      </c>
      <c r="C200" s="43" t="s">
        <v>304</v>
      </c>
      <c r="D200" s="42"/>
      <c r="E200" s="42" t="s">
        <v>321</v>
      </c>
      <c r="F200" s="43"/>
      <c r="G200" s="44" t="s">
        <v>305</v>
      </c>
    </row>
    <row r="201" spans="1:7" x14ac:dyDescent="0.35">
      <c r="A201" s="35"/>
      <c r="B201" s="56">
        <v>1716</v>
      </c>
      <c r="C201" s="43" t="s">
        <v>306</v>
      </c>
      <c r="D201" s="42" t="s">
        <v>294</v>
      </c>
      <c r="E201" s="42" t="s">
        <v>321</v>
      </c>
      <c r="F201" s="43"/>
      <c r="G201" s="44" t="s">
        <v>307</v>
      </c>
    </row>
    <row r="202" spans="1:7" x14ac:dyDescent="0.35">
      <c r="A202" s="35"/>
      <c r="B202" s="56">
        <v>1717</v>
      </c>
      <c r="C202" s="43" t="s">
        <v>308</v>
      </c>
      <c r="D202" s="42" t="s">
        <v>294</v>
      </c>
      <c r="E202" s="42" t="s">
        <v>321</v>
      </c>
      <c r="F202" s="43"/>
      <c r="G202" s="44" t="s">
        <v>309</v>
      </c>
    </row>
    <row r="203" spans="1:7" x14ac:dyDescent="0.35">
      <c r="A203" s="35"/>
      <c r="B203" s="56">
        <v>1718</v>
      </c>
      <c r="C203" s="43" t="s">
        <v>310</v>
      </c>
      <c r="D203" s="42" t="s">
        <v>294</v>
      </c>
      <c r="E203" s="42" t="s">
        <v>321</v>
      </c>
      <c r="F203" s="43"/>
      <c r="G203" s="44" t="s">
        <v>309</v>
      </c>
    </row>
    <row r="204" spans="1:7" x14ac:dyDescent="0.35">
      <c r="A204" s="35"/>
      <c r="B204" s="56">
        <v>1719</v>
      </c>
      <c r="C204" s="43" t="s">
        <v>311</v>
      </c>
      <c r="D204" s="42" t="s">
        <v>294</v>
      </c>
      <c r="E204" s="42" t="s">
        <v>321</v>
      </c>
      <c r="F204" s="43"/>
      <c r="G204" s="44" t="s">
        <v>309</v>
      </c>
    </row>
    <row r="205" spans="1:7" x14ac:dyDescent="0.35">
      <c r="A205" s="35"/>
      <c r="B205" s="56">
        <v>1720</v>
      </c>
      <c r="C205" s="43" t="s">
        <v>312</v>
      </c>
      <c r="D205" s="42" t="s">
        <v>294</v>
      </c>
      <c r="E205" s="42" t="s">
        <v>321</v>
      </c>
      <c r="F205" s="43"/>
      <c r="G205" s="44" t="s">
        <v>309</v>
      </c>
    </row>
    <row r="206" spans="1:7" x14ac:dyDescent="0.35">
      <c r="A206" s="35"/>
      <c r="B206" s="56">
        <v>1721</v>
      </c>
      <c r="C206" s="43" t="s">
        <v>313</v>
      </c>
      <c r="D206" s="42" t="s">
        <v>294</v>
      </c>
      <c r="E206" s="42" t="s">
        <v>321</v>
      </c>
      <c r="F206" s="43"/>
      <c r="G206" s="44" t="s">
        <v>309</v>
      </c>
    </row>
    <row r="207" spans="1:7" x14ac:dyDescent="0.35">
      <c r="A207" s="35"/>
      <c r="B207" s="56">
        <v>1722</v>
      </c>
      <c r="C207" s="43" t="s">
        <v>314</v>
      </c>
      <c r="D207" s="42" t="s">
        <v>294</v>
      </c>
      <c r="E207" s="42" t="s">
        <v>321</v>
      </c>
      <c r="F207" s="43"/>
      <c r="G207" s="44" t="s">
        <v>309</v>
      </c>
    </row>
    <row r="208" spans="1:7" ht="13.9" thickBot="1" x14ac:dyDescent="0.4">
      <c r="A208" s="68"/>
      <c r="B208" s="66">
        <v>1723</v>
      </c>
      <c r="C208" s="50" t="s">
        <v>315</v>
      </c>
      <c r="D208" s="49" t="s">
        <v>294</v>
      </c>
      <c r="E208" s="49" t="s">
        <v>321</v>
      </c>
      <c r="F208" s="50"/>
      <c r="G208" s="51" t="s">
        <v>316</v>
      </c>
    </row>
  </sheetData>
  <pageMargins left="0.31496062992125984" right="0.31496062992125984" top="0.74803149606299213" bottom="0.74803149606299213" header="0.31496062992125984" footer="0.31496062992125984"/>
  <pageSetup scale="92" fitToHeight="0" orientation="portrait" r:id="rId1"/>
  <headerFooter>
    <oddFooter>&amp;L&amp;P of &amp;N&amp;CCopyright 2009 - Continental Control Systems, LLC&amp;RWattNode MODBUS Register List</oddFooter>
  </headerFooter>
  <rowBreaks count="3" manualBreakCount="3">
    <brk id="51" max="16383" man="1"/>
    <brk id="100" max="16383" man="1"/>
    <brk id="15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68"/>
  <sheetViews>
    <sheetView tabSelected="1" topLeftCell="A127" zoomScaleNormal="100" workbookViewId="0">
      <selection activeCell="L127" sqref="L1:L65536"/>
    </sheetView>
  </sheetViews>
  <sheetFormatPr defaultColWidth="9.1328125" defaultRowHeight="14.65" x14ac:dyDescent="0.35"/>
  <cols>
    <col min="1" max="1" width="3" style="6" customWidth="1"/>
    <col min="2" max="2" width="4.19921875" style="6" customWidth="1"/>
    <col min="3" max="3" width="12.9296875" style="6" customWidth="1"/>
    <col min="4" max="4" width="16.19921875" style="6" customWidth="1"/>
    <col min="5" max="7" width="12.86328125" style="5" customWidth="1"/>
    <col min="8" max="8" width="19.73046875" style="6" customWidth="1"/>
    <col min="9" max="9" width="9.53125" style="6" customWidth="1"/>
    <col min="10" max="10" width="6.53125" style="6" bestFit="1" customWidth="1"/>
    <col min="11" max="11" width="23.73046875" style="134" bestFit="1" customWidth="1"/>
    <col min="12" max="12" width="23.73046875" style="134" customWidth="1"/>
    <col min="13" max="14" width="17.1328125" style="5" customWidth="1"/>
    <col min="15" max="15" width="9.86328125" style="7" customWidth="1"/>
    <col min="16" max="16" width="47.73046875" style="3" customWidth="1"/>
    <col min="17" max="16384" width="9.1328125" style="1"/>
  </cols>
  <sheetData>
    <row r="1" spans="1:16" s="2" customFormat="1" ht="27.75" x14ac:dyDescent="0.4">
      <c r="A1" s="8"/>
      <c r="B1" s="92" t="s">
        <v>541</v>
      </c>
      <c r="C1" s="92" t="s">
        <v>366</v>
      </c>
      <c r="D1" s="92" t="s">
        <v>367</v>
      </c>
      <c r="E1" s="23" t="s">
        <v>0</v>
      </c>
      <c r="F1" s="23" t="s">
        <v>368</v>
      </c>
      <c r="G1" s="100" t="s">
        <v>369</v>
      </c>
      <c r="H1" s="23" t="s">
        <v>1</v>
      </c>
      <c r="I1" s="23" t="s">
        <v>364</v>
      </c>
      <c r="J1" s="23" t="s">
        <v>363</v>
      </c>
      <c r="K1" s="132" t="s">
        <v>372</v>
      </c>
      <c r="L1" s="132" t="s">
        <v>542</v>
      </c>
      <c r="M1" s="23" t="s">
        <v>2</v>
      </c>
      <c r="N1" s="23" t="s">
        <v>320</v>
      </c>
      <c r="O1" s="24" t="s">
        <v>228</v>
      </c>
      <c r="P1" s="9" t="s">
        <v>3</v>
      </c>
    </row>
    <row r="2" spans="1:16" ht="27.4" thickBot="1" x14ac:dyDescent="0.4">
      <c r="A2" s="31"/>
      <c r="B2" s="108">
        <v>147</v>
      </c>
      <c r="C2" s="29" t="s">
        <v>276</v>
      </c>
      <c r="D2" s="109"/>
      <c r="E2" s="55" t="s">
        <v>333</v>
      </c>
      <c r="F2" s="32" t="str">
        <f t="shared" ref="F2:F33" si="0">DEC2HEX(_xlfn.NUMBERVALUE(LEFT(E2,IFERROR(SEARCH(",",E2)-1,LEN(E2))))-1)</f>
        <v>0</v>
      </c>
      <c r="G2" s="32">
        <f t="shared" ref="G2:G33" si="1">HEX2DEC(F2)+1</f>
        <v>1</v>
      </c>
      <c r="H2" s="98" t="s">
        <v>334</v>
      </c>
      <c r="I2" s="55">
        <f>IF(IFERROR(SEARCH(",",E2),0)&lt;&gt;0, 2, 1)</f>
        <v>2</v>
      </c>
      <c r="J2" s="32" t="str">
        <f t="shared" ref="J2:J33" si="2">IF(IFERROR(SEARCH("floating point",C2),0)&lt;&gt;0, "float", IF(I2&gt;1, "int32_t", "int16_t"))</f>
        <v>int32_t</v>
      </c>
      <c r="K2" s="133" t="str">
        <f t="shared" ref="K2:K33" si="3">_xlfn.CONCAT(H2,"_",LEFT(J2,1),16*I2)</f>
        <v>DummyReg_i32</v>
      </c>
      <c r="L2" s="133" t="str">
        <f>_xlfn.CONCAT(K2, IF(IFERROR(G2-G1&lt;&gt;1,TRUE),_xlfn.CONCAT(" = ",G2),_xlfn.CONCAT(" /* = ", G2, " */")),",")</f>
        <v>DummyReg_i32 = 1,</v>
      </c>
      <c r="M2" s="55"/>
      <c r="N2" s="55" t="s">
        <v>319</v>
      </c>
      <c r="O2" s="98"/>
      <c r="P2" s="34" t="s">
        <v>335</v>
      </c>
    </row>
    <row r="3" spans="1:16" ht="15.4" thickBot="1" x14ac:dyDescent="0.4">
      <c r="A3" s="35"/>
      <c r="B3" s="108">
        <v>1</v>
      </c>
      <c r="C3" s="29" t="s">
        <v>73</v>
      </c>
      <c r="D3" s="10" t="s">
        <v>4</v>
      </c>
      <c r="E3" s="36" t="s">
        <v>5</v>
      </c>
      <c r="F3" s="32" t="str">
        <f t="shared" si="0"/>
        <v>3E8</v>
      </c>
      <c r="G3" s="32">
        <f t="shared" si="1"/>
        <v>1001</v>
      </c>
      <c r="H3" s="37" t="s">
        <v>6</v>
      </c>
      <c r="I3" s="32">
        <v>2</v>
      </c>
      <c r="J3" s="32" t="str">
        <f t="shared" si="2"/>
        <v>float</v>
      </c>
      <c r="K3" s="133" t="str">
        <f t="shared" si="3"/>
        <v>EnergySum_f32</v>
      </c>
      <c r="L3" s="133" t="str">
        <f t="shared" ref="L3:L66" si="4">_xlfn.CONCAT(K3, IF(IFERROR(G3-G2&lt;&gt;1,TRUE),_xlfn.CONCAT(" = ",G3),_xlfn.CONCAT(" /* = ", G3, " */")),",")</f>
        <v>EnergySum_f32 = 1001,</v>
      </c>
      <c r="M3" s="36" t="s">
        <v>7</v>
      </c>
      <c r="N3" s="70" t="s">
        <v>321</v>
      </c>
      <c r="O3" s="37"/>
      <c r="P3" s="38" t="s">
        <v>8</v>
      </c>
    </row>
    <row r="4" spans="1:16" ht="15.4" thickBot="1" x14ac:dyDescent="0.4">
      <c r="A4" s="35"/>
      <c r="B4" s="108">
        <v>2</v>
      </c>
      <c r="C4" s="29" t="s">
        <v>73</v>
      </c>
      <c r="D4" s="10" t="s">
        <v>4</v>
      </c>
      <c r="E4" s="36" t="s">
        <v>9</v>
      </c>
      <c r="F4" s="32" t="str">
        <f t="shared" si="0"/>
        <v>3EA</v>
      </c>
      <c r="G4" s="32">
        <f t="shared" si="1"/>
        <v>1003</v>
      </c>
      <c r="H4" s="37" t="s">
        <v>10</v>
      </c>
      <c r="I4" s="32">
        <v>2</v>
      </c>
      <c r="J4" s="32" t="str">
        <f t="shared" si="2"/>
        <v>float</v>
      </c>
      <c r="K4" s="133" t="str">
        <f t="shared" si="3"/>
        <v>EnergyPosSum_f32</v>
      </c>
      <c r="L4" s="133" t="str">
        <f t="shared" si="4"/>
        <v>EnergyPosSum_f32 = 1003,</v>
      </c>
      <c r="M4" s="36" t="s">
        <v>7</v>
      </c>
      <c r="N4" s="123" t="s">
        <v>321</v>
      </c>
      <c r="O4" s="37"/>
      <c r="P4" s="38" t="s">
        <v>11</v>
      </c>
    </row>
    <row r="5" spans="1:16" ht="15.4" thickBot="1" x14ac:dyDescent="0.4">
      <c r="A5" s="13"/>
      <c r="B5" s="108">
        <v>3</v>
      </c>
      <c r="C5" s="29" t="s">
        <v>73</v>
      </c>
      <c r="D5" s="10" t="s">
        <v>4</v>
      </c>
      <c r="E5" s="99" t="s">
        <v>12</v>
      </c>
      <c r="F5" s="32" t="str">
        <f t="shared" si="0"/>
        <v>3EC</v>
      </c>
      <c r="G5" s="32">
        <f t="shared" si="1"/>
        <v>1005</v>
      </c>
      <c r="H5" s="115" t="s">
        <v>13</v>
      </c>
      <c r="I5" s="32">
        <v>2</v>
      </c>
      <c r="J5" s="32" t="str">
        <f t="shared" si="2"/>
        <v>float</v>
      </c>
      <c r="K5" s="133" t="str">
        <f t="shared" si="3"/>
        <v>EnergySumNR_f32</v>
      </c>
      <c r="L5" s="133" t="str">
        <f t="shared" si="4"/>
        <v>EnergySumNR_f32 = 1005,</v>
      </c>
      <c r="M5" s="99" t="s">
        <v>7</v>
      </c>
      <c r="N5" s="99" t="s">
        <v>319</v>
      </c>
      <c r="O5" s="115"/>
      <c r="P5" s="14" t="s">
        <v>14</v>
      </c>
    </row>
    <row r="6" spans="1:16" ht="15.4" thickBot="1" x14ac:dyDescent="0.4">
      <c r="A6" s="31"/>
      <c r="B6" s="108">
        <v>4</v>
      </c>
      <c r="C6" s="29" t="s">
        <v>73</v>
      </c>
      <c r="D6" s="10" t="s">
        <v>4</v>
      </c>
      <c r="E6" s="32" t="s">
        <v>15</v>
      </c>
      <c r="F6" s="32" t="str">
        <f t="shared" si="0"/>
        <v>3EE</v>
      </c>
      <c r="G6" s="32">
        <f t="shared" si="1"/>
        <v>1007</v>
      </c>
      <c r="H6" s="33" t="s">
        <v>16</v>
      </c>
      <c r="I6" s="32">
        <v>2</v>
      </c>
      <c r="J6" s="32" t="str">
        <f t="shared" si="2"/>
        <v>float</v>
      </c>
      <c r="K6" s="133" t="str">
        <f t="shared" si="3"/>
        <v>EnergyPosSumNR_f32</v>
      </c>
      <c r="L6" s="133" t="str">
        <f t="shared" si="4"/>
        <v>EnergyPosSumNR_f32 = 1007,</v>
      </c>
      <c r="M6" s="32" t="s">
        <v>7</v>
      </c>
      <c r="N6" s="32" t="s">
        <v>319</v>
      </c>
      <c r="O6" s="33"/>
      <c r="P6" s="34" t="s">
        <v>17</v>
      </c>
    </row>
    <row r="7" spans="1:16" ht="15.4" thickBot="1" x14ac:dyDescent="0.4">
      <c r="A7" s="35"/>
      <c r="B7" s="108">
        <v>5</v>
      </c>
      <c r="C7" s="29" t="s">
        <v>73</v>
      </c>
      <c r="D7" s="10" t="s">
        <v>18</v>
      </c>
      <c r="E7" s="36" t="s">
        <v>19</v>
      </c>
      <c r="F7" s="32" t="str">
        <f t="shared" si="0"/>
        <v>3F0</v>
      </c>
      <c r="G7" s="32">
        <f t="shared" si="1"/>
        <v>1009</v>
      </c>
      <c r="H7" s="37" t="s">
        <v>20</v>
      </c>
      <c r="I7" s="32">
        <v>2</v>
      </c>
      <c r="J7" s="32" t="str">
        <f t="shared" si="2"/>
        <v>float</v>
      </c>
      <c r="K7" s="133" t="str">
        <f t="shared" si="3"/>
        <v>PowerSum_f32</v>
      </c>
      <c r="L7" s="133" t="str">
        <f t="shared" si="4"/>
        <v>PowerSum_f32 = 1009,</v>
      </c>
      <c r="M7" s="36" t="s">
        <v>21</v>
      </c>
      <c r="N7" s="36" t="s">
        <v>319</v>
      </c>
      <c r="O7" s="37"/>
      <c r="P7" s="38" t="s">
        <v>22</v>
      </c>
    </row>
    <row r="8" spans="1:16" ht="15.4" thickBot="1" x14ac:dyDescent="0.4">
      <c r="A8" s="35"/>
      <c r="B8" s="108">
        <v>6</v>
      </c>
      <c r="C8" s="29" t="s">
        <v>73</v>
      </c>
      <c r="D8" s="10" t="s">
        <v>18</v>
      </c>
      <c r="E8" s="36" t="s">
        <v>23</v>
      </c>
      <c r="F8" s="32" t="str">
        <f t="shared" si="0"/>
        <v>3F2</v>
      </c>
      <c r="G8" s="32">
        <f t="shared" si="1"/>
        <v>1011</v>
      </c>
      <c r="H8" s="37" t="s">
        <v>24</v>
      </c>
      <c r="I8" s="32">
        <v>2</v>
      </c>
      <c r="J8" s="32" t="str">
        <f t="shared" si="2"/>
        <v>float</v>
      </c>
      <c r="K8" s="133" t="str">
        <f t="shared" si="3"/>
        <v>PowerA_f32</v>
      </c>
      <c r="L8" s="133" t="str">
        <f t="shared" si="4"/>
        <v>PowerA_f32 = 1011,</v>
      </c>
      <c r="M8" s="36" t="s">
        <v>21</v>
      </c>
      <c r="N8" s="36" t="s">
        <v>319</v>
      </c>
      <c r="O8" s="37"/>
      <c r="P8" s="38" t="s">
        <v>25</v>
      </c>
    </row>
    <row r="9" spans="1:16" ht="15.4" thickBot="1" x14ac:dyDescent="0.4">
      <c r="A9" s="13"/>
      <c r="B9" s="108">
        <v>7</v>
      </c>
      <c r="C9" s="29" t="s">
        <v>73</v>
      </c>
      <c r="D9" s="10" t="s">
        <v>18</v>
      </c>
      <c r="E9" s="99" t="s">
        <v>26</v>
      </c>
      <c r="F9" s="32" t="str">
        <f t="shared" si="0"/>
        <v>3F4</v>
      </c>
      <c r="G9" s="32">
        <f t="shared" si="1"/>
        <v>1013</v>
      </c>
      <c r="H9" s="115" t="s">
        <v>27</v>
      </c>
      <c r="I9" s="32">
        <v>2</v>
      </c>
      <c r="J9" s="32" t="str">
        <f t="shared" si="2"/>
        <v>float</v>
      </c>
      <c r="K9" s="133" t="str">
        <f t="shared" si="3"/>
        <v>PowerB_f32</v>
      </c>
      <c r="L9" s="133" t="str">
        <f t="shared" si="4"/>
        <v>PowerB_f32 = 1013,</v>
      </c>
      <c r="M9" s="99" t="s">
        <v>21</v>
      </c>
      <c r="N9" s="99" t="s">
        <v>319</v>
      </c>
      <c r="O9" s="115"/>
      <c r="P9" s="14" t="s">
        <v>28</v>
      </c>
    </row>
    <row r="10" spans="1:16" ht="15.4" thickBot="1" x14ac:dyDescent="0.4">
      <c r="A10" s="31"/>
      <c r="B10" s="108">
        <v>8</v>
      </c>
      <c r="C10" s="29" t="s">
        <v>73</v>
      </c>
      <c r="D10" s="10" t="s">
        <v>18</v>
      </c>
      <c r="E10" s="32" t="s">
        <v>29</v>
      </c>
      <c r="F10" s="32" t="str">
        <f t="shared" si="0"/>
        <v>3F6</v>
      </c>
      <c r="G10" s="32">
        <f t="shared" si="1"/>
        <v>1015</v>
      </c>
      <c r="H10" s="33" t="s">
        <v>30</v>
      </c>
      <c r="I10" s="32">
        <v>2</v>
      </c>
      <c r="J10" s="32" t="str">
        <f t="shared" si="2"/>
        <v>float</v>
      </c>
      <c r="K10" s="133" t="str">
        <f t="shared" si="3"/>
        <v>PowerC_f32</v>
      </c>
      <c r="L10" s="133" t="str">
        <f t="shared" si="4"/>
        <v>PowerC_f32 = 1015,</v>
      </c>
      <c r="M10" s="32" t="s">
        <v>21</v>
      </c>
      <c r="N10" s="32" t="s">
        <v>319</v>
      </c>
      <c r="O10" s="33"/>
      <c r="P10" s="34" t="s">
        <v>31</v>
      </c>
    </row>
    <row r="11" spans="1:16" ht="15.4" thickBot="1" x14ac:dyDescent="0.4">
      <c r="A11" s="35"/>
      <c r="B11" s="108">
        <v>9</v>
      </c>
      <c r="C11" s="29" t="s">
        <v>73</v>
      </c>
      <c r="D11" s="10" t="s">
        <v>32</v>
      </c>
      <c r="E11" s="36" t="s">
        <v>33</v>
      </c>
      <c r="F11" s="32" t="str">
        <f t="shared" si="0"/>
        <v>3F8</v>
      </c>
      <c r="G11" s="32">
        <f t="shared" si="1"/>
        <v>1017</v>
      </c>
      <c r="H11" s="37" t="s">
        <v>34</v>
      </c>
      <c r="I11" s="32">
        <v>2</v>
      </c>
      <c r="J11" s="32" t="str">
        <f t="shared" si="2"/>
        <v>float</v>
      </c>
      <c r="K11" s="133" t="str">
        <f t="shared" si="3"/>
        <v>VoltAvgLN_f32</v>
      </c>
      <c r="L11" s="133" t="str">
        <f t="shared" si="4"/>
        <v>VoltAvgLN_f32 = 1017,</v>
      </c>
      <c r="M11" s="36" t="s">
        <v>35</v>
      </c>
      <c r="N11" s="36" t="s">
        <v>319</v>
      </c>
      <c r="O11" s="37"/>
      <c r="P11" s="38" t="s">
        <v>36</v>
      </c>
    </row>
    <row r="12" spans="1:16" ht="15.4" thickBot="1" x14ac:dyDescent="0.4">
      <c r="A12" s="35"/>
      <c r="B12" s="108">
        <v>10</v>
      </c>
      <c r="C12" s="29" t="s">
        <v>73</v>
      </c>
      <c r="D12" s="10" t="s">
        <v>32</v>
      </c>
      <c r="E12" s="36" t="s">
        <v>37</v>
      </c>
      <c r="F12" s="32" t="str">
        <f t="shared" si="0"/>
        <v>3FA</v>
      </c>
      <c r="G12" s="32">
        <f t="shared" si="1"/>
        <v>1019</v>
      </c>
      <c r="H12" s="37" t="s">
        <v>38</v>
      </c>
      <c r="I12" s="32">
        <v>2</v>
      </c>
      <c r="J12" s="32" t="str">
        <f t="shared" si="2"/>
        <v>float</v>
      </c>
      <c r="K12" s="133" t="str">
        <f t="shared" si="3"/>
        <v>VoltA_f32</v>
      </c>
      <c r="L12" s="133" t="str">
        <f t="shared" si="4"/>
        <v>VoltA_f32 = 1019,</v>
      </c>
      <c r="M12" s="36" t="s">
        <v>35</v>
      </c>
      <c r="N12" s="36" t="s">
        <v>319</v>
      </c>
      <c r="O12" s="37"/>
      <c r="P12" s="38" t="s">
        <v>39</v>
      </c>
    </row>
    <row r="13" spans="1:16" ht="15.4" thickBot="1" x14ac:dyDescent="0.4">
      <c r="A13" s="35"/>
      <c r="B13" s="108">
        <v>11</v>
      </c>
      <c r="C13" s="29" t="s">
        <v>73</v>
      </c>
      <c r="D13" s="10" t="s">
        <v>32</v>
      </c>
      <c r="E13" s="36" t="s">
        <v>40</v>
      </c>
      <c r="F13" s="32" t="str">
        <f t="shared" si="0"/>
        <v>3FC</v>
      </c>
      <c r="G13" s="32">
        <f t="shared" si="1"/>
        <v>1021</v>
      </c>
      <c r="H13" s="37" t="s">
        <v>41</v>
      </c>
      <c r="I13" s="32">
        <v>2</v>
      </c>
      <c r="J13" s="32" t="str">
        <f t="shared" si="2"/>
        <v>float</v>
      </c>
      <c r="K13" s="133" t="str">
        <f t="shared" si="3"/>
        <v>VoltB_f32</v>
      </c>
      <c r="L13" s="133" t="str">
        <f t="shared" si="4"/>
        <v>VoltB_f32 = 1021,</v>
      </c>
      <c r="M13" s="36" t="s">
        <v>35</v>
      </c>
      <c r="N13" s="36" t="s">
        <v>319</v>
      </c>
      <c r="O13" s="37"/>
      <c r="P13" s="38" t="s">
        <v>42</v>
      </c>
    </row>
    <row r="14" spans="1:16" ht="15.4" thickBot="1" x14ac:dyDescent="0.4">
      <c r="A14" s="35"/>
      <c r="B14" s="108">
        <v>12</v>
      </c>
      <c r="C14" s="29" t="s">
        <v>73</v>
      </c>
      <c r="D14" s="10" t="s">
        <v>32</v>
      </c>
      <c r="E14" s="36" t="s">
        <v>43</v>
      </c>
      <c r="F14" s="32" t="str">
        <f t="shared" si="0"/>
        <v>3FE</v>
      </c>
      <c r="G14" s="32">
        <f t="shared" si="1"/>
        <v>1023</v>
      </c>
      <c r="H14" s="37" t="s">
        <v>44</v>
      </c>
      <c r="I14" s="32">
        <v>2</v>
      </c>
      <c r="J14" s="32" t="str">
        <f t="shared" si="2"/>
        <v>float</v>
      </c>
      <c r="K14" s="133" t="str">
        <f t="shared" si="3"/>
        <v>VoltC_f32</v>
      </c>
      <c r="L14" s="133" t="str">
        <f t="shared" si="4"/>
        <v>VoltC_f32 = 1023,</v>
      </c>
      <c r="M14" s="36" t="s">
        <v>35</v>
      </c>
      <c r="N14" s="36" t="s">
        <v>319</v>
      </c>
      <c r="O14" s="37"/>
      <c r="P14" s="38" t="s">
        <v>45</v>
      </c>
    </row>
    <row r="15" spans="1:16" ht="15.4" thickBot="1" x14ac:dyDescent="0.4">
      <c r="A15" s="35"/>
      <c r="B15" s="108">
        <v>13</v>
      </c>
      <c r="C15" s="29" t="s">
        <v>73</v>
      </c>
      <c r="D15" s="10" t="s">
        <v>32</v>
      </c>
      <c r="E15" s="36" t="s">
        <v>46</v>
      </c>
      <c r="F15" s="32" t="str">
        <f t="shared" si="0"/>
        <v>400</v>
      </c>
      <c r="G15" s="32">
        <f t="shared" si="1"/>
        <v>1025</v>
      </c>
      <c r="H15" s="37" t="s">
        <v>47</v>
      </c>
      <c r="I15" s="32">
        <v>2</v>
      </c>
      <c r="J15" s="32" t="str">
        <f t="shared" si="2"/>
        <v>float</v>
      </c>
      <c r="K15" s="133" t="str">
        <f t="shared" si="3"/>
        <v>VoltAvgLL_f32</v>
      </c>
      <c r="L15" s="133" t="str">
        <f t="shared" si="4"/>
        <v>VoltAvgLL_f32 = 1025,</v>
      </c>
      <c r="M15" s="36" t="s">
        <v>35</v>
      </c>
      <c r="N15" s="36" t="s">
        <v>319</v>
      </c>
      <c r="O15" s="37"/>
      <c r="P15" s="38" t="s">
        <v>48</v>
      </c>
    </row>
    <row r="16" spans="1:16" ht="15.4" thickBot="1" x14ac:dyDescent="0.4">
      <c r="A16" s="35"/>
      <c r="B16" s="108">
        <v>14</v>
      </c>
      <c r="C16" s="29" t="s">
        <v>73</v>
      </c>
      <c r="D16" s="10" t="s">
        <v>32</v>
      </c>
      <c r="E16" s="36" t="s">
        <v>49</v>
      </c>
      <c r="F16" s="32" t="str">
        <f t="shared" si="0"/>
        <v>402</v>
      </c>
      <c r="G16" s="32">
        <f t="shared" si="1"/>
        <v>1027</v>
      </c>
      <c r="H16" s="37" t="s">
        <v>50</v>
      </c>
      <c r="I16" s="32">
        <v>2</v>
      </c>
      <c r="J16" s="32" t="str">
        <f t="shared" si="2"/>
        <v>float</v>
      </c>
      <c r="K16" s="133" t="str">
        <f t="shared" si="3"/>
        <v>VoltAB_f32</v>
      </c>
      <c r="L16" s="133" t="str">
        <f t="shared" si="4"/>
        <v>VoltAB_f32 = 1027,</v>
      </c>
      <c r="M16" s="36" t="s">
        <v>35</v>
      </c>
      <c r="N16" s="36" t="s">
        <v>319</v>
      </c>
      <c r="O16" s="37"/>
      <c r="P16" s="38" t="s">
        <v>51</v>
      </c>
    </row>
    <row r="17" spans="1:16" ht="15.4" thickBot="1" x14ac:dyDescent="0.4">
      <c r="A17" s="13"/>
      <c r="B17" s="108">
        <v>15</v>
      </c>
      <c r="C17" s="29" t="s">
        <v>73</v>
      </c>
      <c r="D17" s="10" t="s">
        <v>32</v>
      </c>
      <c r="E17" s="99" t="s">
        <v>52</v>
      </c>
      <c r="F17" s="32" t="str">
        <f t="shared" si="0"/>
        <v>404</v>
      </c>
      <c r="G17" s="32">
        <f t="shared" si="1"/>
        <v>1029</v>
      </c>
      <c r="H17" s="115" t="s">
        <v>53</v>
      </c>
      <c r="I17" s="32">
        <v>2</v>
      </c>
      <c r="J17" s="32" t="str">
        <f t="shared" si="2"/>
        <v>float</v>
      </c>
      <c r="K17" s="133" t="str">
        <f t="shared" si="3"/>
        <v>VoltBC_f32</v>
      </c>
      <c r="L17" s="133" t="str">
        <f t="shared" si="4"/>
        <v>VoltBC_f32 = 1029,</v>
      </c>
      <c r="M17" s="99" t="s">
        <v>35</v>
      </c>
      <c r="N17" s="99" t="s">
        <v>319</v>
      </c>
      <c r="O17" s="115"/>
      <c r="P17" s="14" t="s">
        <v>54</v>
      </c>
    </row>
    <row r="18" spans="1:16" ht="15.4" thickBot="1" x14ac:dyDescent="0.4">
      <c r="A18" s="15"/>
      <c r="B18" s="108">
        <v>16</v>
      </c>
      <c r="C18" s="29" t="s">
        <v>73</v>
      </c>
      <c r="D18" s="10" t="s">
        <v>32</v>
      </c>
      <c r="E18" s="27" t="s">
        <v>55</v>
      </c>
      <c r="F18" s="32" t="str">
        <f t="shared" si="0"/>
        <v>406</v>
      </c>
      <c r="G18" s="32">
        <f t="shared" si="1"/>
        <v>1031</v>
      </c>
      <c r="H18" s="28" t="s">
        <v>56</v>
      </c>
      <c r="I18" s="32">
        <v>2</v>
      </c>
      <c r="J18" s="32" t="str">
        <f t="shared" si="2"/>
        <v>float</v>
      </c>
      <c r="K18" s="133" t="str">
        <f t="shared" si="3"/>
        <v>VoltAC_f32</v>
      </c>
      <c r="L18" s="133" t="str">
        <f t="shared" si="4"/>
        <v>VoltAC_f32 = 1031,</v>
      </c>
      <c r="M18" s="27" t="s">
        <v>35</v>
      </c>
      <c r="N18" s="27" t="s">
        <v>319</v>
      </c>
      <c r="O18" s="28"/>
      <c r="P18" s="18" t="s">
        <v>57</v>
      </c>
    </row>
    <row r="19" spans="1:16" ht="15.4" thickBot="1" x14ac:dyDescent="0.4">
      <c r="A19" s="31"/>
      <c r="B19" s="108">
        <v>17</v>
      </c>
      <c r="C19" s="29" t="s">
        <v>73</v>
      </c>
      <c r="D19" s="10" t="s">
        <v>58</v>
      </c>
      <c r="E19" s="32" t="s">
        <v>59</v>
      </c>
      <c r="F19" s="32" t="str">
        <f t="shared" si="0"/>
        <v>408</v>
      </c>
      <c r="G19" s="32">
        <f t="shared" si="1"/>
        <v>1033</v>
      </c>
      <c r="H19" s="114" t="s">
        <v>60</v>
      </c>
      <c r="I19" s="116">
        <v>2</v>
      </c>
      <c r="J19" s="32" t="str">
        <f t="shared" si="2"/>
        <v>float</v>
      </c>
      <c r="K19" s="133" t="str">
        <f t="shared" si="3"/>
        <v>Freq_f32</v>
      </c>
      <c r="L19" s="133" t="str">
        <f t="shared" si="4"/>
        <v>Freq_f32 = 1033,</v>
      </c>
      <c r="M19" s="116" t="s">
        <v>61</v>
      </c>
      <c r="N19" s="32" t="s">
        <v>319</v>
      </c>
      <c r="O19" s="114"/>
      <c r="P19" s="41" t="s">
        <v>62</v>
      </c>
    </row>
    <row r="20" spans="1:16" ht="15.4" thickBot="1" x14ac:dyDescent="0.4">
      <c r="A20" s="35"/>
      <c r="B20" s="108">
        <v>35</v>
      </c>
      <c r="C20" s="29" t="s">
        <v>71</v>
      </c>
      <c r="D20" s="10" t="s">
        <v>4</v>
      </c>
      <c r="E20" s="56" t="s">
        <v>74</v>
      </c>
      <c r="F20" s="32" t="str">
        <f t="shared" si="0"/>
        <v>44C</v>
      </c>
      <c r="G20" s="32">
        <f t="shared" si="1"/>
        <v>1101</v>
      </c>
      <c r="H20" s="43" t="s">
        <v>75</v>
      </c>
      <c r="I20" s="39">
        <f t="shared" ref="I20:I51" si="5">IF(IFERROR(SEARCH(",",E20),0)&lt;&gt;0, 2, 1)</f>
        <v>2</v>
      </c>
      <c r="J20" s="32" t="str">
        <f t="shared" si="2"/>
        <v>float</v>
      </c>
      <c r="K20" s="133" t="str">
        <f t="shared" si="3"/>
        <v>EnergyA_f32</v>
      </c>
      <c r="L20" s="133" t="str">
        <f t="shared" si="4"/>
        <v>EnergyA_f32 = 1101,</v>
      </c>
      <c r="M20" s="42" t="s">
        <v>7</v>
      </c>
      <c r="N20" s="70" t="s">
        <v>321</v>
      </c>
      <c r="O20" s="43"/>
      <c r="P20" s="44" t="s">
        <v>76</v>
      </c>
    </row>
    <row r="21" spans="1:16" ht="15.4" thickBot="1" x14ac:dyDescent="0.4">
      <c r="A21" s="35"/>
      <c r="B21" s="108">
        <v>36</v>
      </c>
      <c r="C21" s="29" t="s">
        <v>71</v>
      </c>
      <c r="D21" s="10" t="s">
        <v>4</v>
      </c>
      <c r="E21" s="56" t="s">
        <v>77</v>
      </c>
      <c r="F21" s="32" t="str">
        <f t="shared" si="0"/>
        <v>44E</v>
      </c>
      <c r="G21" s="32">
        <f t="shared" si="1"/>
        <v>1103</v>
      </c>
      <c r="H21" s="43" t="s">
        <v>78</v>
      </c>
      <c r="I21" s="39">
        <f t="shared" si="5"/>
        <v>2</v>
      </c>
      <c r="J21" s="32" t="str">
        <f t="shared" si="2"/>
        <v>float</v>
      </c>
      <c r="K21" s="133" t="str">
        <f t="shared" si="3"/>
        <v>EnerygB_f32</v>
      </c>
      <c r="L21" s="133" t="str">
        <f t="shared" si="4"/>
        <v>EnerygB_f32 = 1103,</v>
      </c>
      <c r="M21" s="42" t="s">
        <v>7</v>
      </c>
      <c r="N21" s="121" t="s">
        <v>321</v>
      </c>
      <c r="O21" s="43"/>
      <c r="P21" s="44" t="s">
        <v>79</v>
      </c>
    </row>
    <row r="22" spans="1:16" ht="15.4" thickBot="1" x14ac:dyDescent="0.4">
      <c r="A22" s="13"/>
      <c r="B22" s="108">
        <v>37</v>
      </c>
      <c r="C22" s="29" t="s">
        <v>71</v>
      </c>
      <c r="D22" s="10" t="s">
        <v>4</v>
      </c>
      <c r="E22" s="57" t="s">
        <v>80</v>
      </c>
      <c r="F22" s="32" t="str">
        <f t="shared" si="0"/>
        <v>450</v>
      </c>
      <c r="G22" s="32">
        <f t="shared" si="1"/>
        <v>1105</v>
      </c>
      <c r="H22" s="58" t="s">
        <v>81</v>
      </c>
      <c r="I22" s="39">
        <f t="shared" si="5"/>
        <v>2</v>
      </c>
      <c r="J22" s="32" t="str">
        <f t="shared" si="2"/>
        <v>float</v>
      </c>
      <c r="K22" s="133" t="str">
        <f t="shared" si="3"/>
        <v>EnergyC_f32</v>
      </c>
      <c r="L22" s="133" t="str">
        <f t="shared" si="4"/>
        <v>EnergyC_f32 = 1105,</v>
      </c>
      <c r="M22" s="59" t="s">
        <v>7</v>
      </c>
      <c r="N22" s="124" t="s">
        <v>321</v>
      </c>
      <c r="O22" s="58"/>
      <c r="P22" s="60" t="s">
        <v>82</v>
      </c>
    </row>
    <row r="23" spans="1:16" ht="15.4" thickBot="1" x14ac:dyDescent="0.4">
      <c r="A23" s="31"/>
      <c r="B23" s="108">
        <v>38</v>
      </c>
      <c r="C23" s="29" t="s">
        <v>71</v>
      </c>
      <c r="D23" s="10" t="s">
        <v>4</v>
      </c>
      <c r="E23" s="55" t="s">
        <v>83</v>
      </c>
      <c r="F23" s="32" t="str">
        <f t="shared" si="0"/>
        <v>452</v>
      </c>
      <c r="G23" s="32">
        <f t="shared" si="1"/>
        <v>1107</v>
      </c>
      <c r="H23" s="40" t="s">
        <v>84</v>
      </c>
      <c r="I23" s="39">
        <f t="shared" si="5"/>
        <v>2</v>
      </c>
      <c r="J23" s="32" t="str">
        <f t="shared" si="2"/>
        <v>float</v>
      </c>
      <c r="K23" s="133" t="str">
        <f t="shared" si="3"/>
        <v>EnergyPosA_f32</v>
      </c>
      <c r="L23" s="133" t="str">
        <f t="shared" si="4"/>
        <v>EnergyPosA_f32 = 1107,</v>
      </c>
      <c r="M23" s="39" t="s">
        <v>7</v>
      </c>
      <c r="N23" s="120" t="s">
        <v>321</v>
      </c>
      <c r="O23" s="40"/>
      <c r="P23" s="41" t="s">
        <v>85</v>
      </c>
    </row>
    <row r="24" spans="1:16" ht="15.4" thickBot="1" x14ac:dyDescent="0.4">
      <c r="A24" s="35"/>
      <c r="B24" s="108">
        <v>39</v>
      </c>
      <c r="C24" s="29" t="s">
        <v>71</v>
      </c>
      <c r="D24" s="10" t="s">
        <v>4</v>
      </c>
      <c r="E24" s="56" t="s">
        <v>86</v>
      </c>
      <c r="F24" s="32" t="str">
        <f t="shared" si="0"/>
        <v>454</v>
      </c>
      <c r="G24" s="32">
        <f t="shared" si="1"/>
        <v>1109</v>
      </c>
      <c r="H24" s="43" t="s">
        <v>87</v>
      </c>
      <c r="I24" s="39">
        <f t="shared" si="5"/>
        <v>2</v>
      </c>
      <c r="J24" s="32" t="str">
        <f t="shared" si="2"/>
        <v>float</v>
      </c>
      <c r="K24" s="133" t="str">
        <f t="shared" si="3"/>
        <v>EnergyPosB_f32</v>
      </c>
      <c r="L24" s="133" t="str">
        <f t="shared" si="4"/>
        <v>EnergyPosB_f32 = 1109,</v>
      </c>
      <c r="M24" s="42" t="s">
        <v>7</v>
      </c>
      <c r="N24" s="121" t="s">
        <v>321</v>
      </c>
      <c r="O24" s="43"/>
      <c r="P24" s="44" t="s">
        <v>88</v>
      </c>
    </row>
    <row r="25" spans="1:16" ht="15.4" thickBot="1" x14ac:dyDescent="0.4">
      <c r="A25" s="35"/>
      <c r="B25" s="108">
        <v>40</v>
      </c>
      <c r="C25" s="29" t="s">
        <v>71</v>
      </c>
      <c r="D25" s="10" t="s">
        <v>4</v>
      </c>
      <c r="E25" s="56" t="s">
        <v>89</v>
      </c>
      <c r="F25" s="32" t="str">
        <f t="shared" si="0"/>
        <v>456</v>
      </c>
      <c r="G25" s="32">
        <f t="shared" si="1"/>
        <v>1111</v>
      </c>
      <c r="H25" s="43" t="s">
        <v>90</v>
      </c>
      <c r="I25" s="39">
        <f t="shared" si="5"/>
        <v>2</v>
      </c>
      <c r="J25" s="32" t="str">
        <f t="shared" si="2"/>
        <v>float</v>
      </c>
      <c r="K25" s="133" t="str">
        <f t="shared" si="3"/>
        <v>EnergyPosC_f32</v>
      </c>
      <c r="L25" s="133" t="str">
        <f t="shared" si="4"/>
        <v>EnergyPosC_f32 = 1111,</v>
      </c>
      <c r="M25" s="42" t="s">
        <v>7</v>
      </c>
      <c r="N25" s="121" t="s">
        <v>321</v>
      </c>
      <c r="O25" s="43"/>
      <c r="P25" s="44" t="s">
        <v>91</v>
      </c>
    </row>
    <row r="26" spans="1:16" ht="15.4" thickBot="1" x14ac:dyDescent="0.4">
      <c r="A26" s="13"/>
      <c r="B26" s="108">
        <v>41</v>
      </c>
      <c r="C26" s="29" t="s">
        <v>71</v>
      </c>
      <c r="D26" s="10" t="s">
        <v>4</v>
      </c>
      <c r="E26" s="57" t="s">
        <v>92</v>
      </c>
      <c r="F26" s="32" t="str">
        <f t="shared" si="0"/>
        <v>458</v>
      </c>
      <c r="G26" s="32">
        <f t="shared" si="1"/>
        <v>1113</v>
      </c>
      <c r="H26" s="58" t="s">
        <v>93</v>
      </c>
      <c r="I26" s="39">
        <f t="shared" si="5"/>
        <v>2</v>
      </c>
      <c r="J26" s="32" t="str">
        <f t="shared" si="2"/>
        <v>float</v>
      </c>
      <c r="K26" s="133" t="str">
        <f t="shared" si="3"/>
        <v>EnergyNegSum_f32</v>
      </c>
      <c r="L26" s="133" t="str">
        <f t="shared" si="4"/>
        <v>EnergyNegSum_f32 = 1113,</v>
      </c>
      <c r="M26" s="59" t="s">
        <v>7</v>
      </c>
      <c r="N26" s="124" t="s">
        <v>321</v>
      </c>
      <c r="O26" s="58"/>
      <c r="P26" s="60" t="s">
        <v>94</v>
      </c>
    </row>
    <row r="27" spans="1:16" ht="27.4" thickBot="1" x14ac:dyDescent="0.4">
      <c r="A27" s="31"/>
      <c r="B27" s="108">
        <v>42</v>
      </c>
      <c r="C27" s="29" t="s">
        <v>71</v>
      </c>
      <c r="D27" s="10" t="s">
        <v>4</v>
      </c>
      <c r="E27" s="55" t="s">
        <v>95</v>
      </c>
      <c r="F27" s="32" t="str">
        <f t="shared" si="0"/>
        <v>45A</v>
      </c>
      <c r="G27" s="32">
        <f t="shared" si="1"/>
        <v>1115</v>
      </c>
      <c r="H27" s="40" t="s">
        <v>96</v>
      </c>
      <c r="I27" s="39">
        <f t="shared" si="5"/>
        <v>2</v>
      </c>
      <c r="J27" s="32" t="str">
        <f t="shared" si="2"/>
        <v>float</v>
      </c>
      <c r="K27" s="133" t="str">
        <f t="shared" si="3"/>
        <v>EnergyNegSumNR_f32</v>
      </c>
      <c r="L27" s="133" t="str">
        <f t="shared" si="4"/>
        <v>EnergyNegSumNR_f32 = 1115,</v>
      </c>
      <c r="M27" s="39" t="s">
        <v>7</v>
      </c>
      <c r="N27" s="39" t="s">
        <v>319</v>
      </c>
      <c r="O27" s="40"/>
      <c r="P27" s="41" t="s">
        <v>97</v>
      </c>
    </row>
    <row r="28" spans="1:16" ht="15.4" thickBot="1" x14ac:dyDescent="0.4">
      <c r="A28" s="35"/>
      <c r="B28" s="108">
        <v>43</v>
      </c>
      <c r="C28" s="29" t="s">
        <v>71</v>
      </c>
      <c r="D28" s="10" t="s">
        <v>4</v>
      </c>
      <c r="E28" s="56" t="s">
        <v>98</v>
      </c>
      <c r="F28" s="32" t="str">
        <f t="shared" si="0"/>
        <v>45C</v>
      </c>
      <c r="G28" s="32">
        <f t="shared" si="1"/>
        <v>1117</v>
      </c>
      <c r="H28" s="43" t="s">
        <v>99</v>
      </c>
      <c r="I28" s="39">
        <f t="shared" si="5"/>
        <v>2</v>
      </c>
      <c r="J28" s="32" t="str">
        <f t="shared" si="2"/>
        <v>float</v>
      </c>
      <c r="K28" s="133" t="str">
        <f t="shared" si="3"/>
        <v>EnergyNegA_f32</v>
      </c>
      <c r="L28" s="133" t="str">
        <f t="shared" si="4"/>
        <v>EnergyNegA_f32 = 1117,</v>
      </c>
      <c r="M28" s="42" t="s">
        <v>7</v>
      </c>
      <c r="N28" s="121" t="s">
        <v>321</v>
      </c>
      <c r="O28" s="43"/>
      <c r="P28" s="44" t="s">
        <v>100</v>
      </c>
    </row>
    <row r="29" spans="1:16" ht="15.4" thickBot="1" x14ac:dyDescent="0.4">
      <c r="A29" s="35"/>
      <c r="B29" s="108">
        <v>44</v>
      </c>
      <c r="C29" s="29" t="s">
        <v>71</v>
      </c>
      <c r="D29" s="10" t="s">
        <v>4</v>
      </c>
      <c r="E29" s="56" t="s">
        <v>101</v>
      </c>
      <c r="F29" s="32" t="str">
        <f t="shared" si="0"/>
        <v>45E</v>
      </c>
      <c r="G29" s="32">
        <f t="shared" si="1"/>
        <v>1119</v>
      </c>
      <c r="H29" s="43" t="s">
        <v>102</v>
      </c>
      <c r="I29" s="39">
        <f t="shared" si="5"/>
        <v>2</v>
      </c>
      <c r="J29" s="32" t="str">
        <f t="shared" si="2"/>
        <v>float</v>
      </c>
      <c r="K29" s="133" t="str">
        <f t="shared" si="3"/>
        <v>EnergyNegB_f32</v>
      </c>
      <c r="L29" s="133" t="str">
        <f t="shared" si="4"/>
        <v>EnergyNegB_f32 = 1119,</v>
      </c>
      <c r="M29" s="42" t="s">
        <v>7</v>
      </c>
      <c r="N29" s="121" t="s">
        <v>321</v>
      </c>
      <c r="O29" s="43"/>
      <c r="P29" s="44" t="s">
        <v>103</v>
      </c>
    </row>
    <row r="30" spans="1:16" ht="15.4" thickBot="1" x14ac:dyDescent="0.4">
      <c r="A30" s="35"/>
      <c r="B30" s="108">
        <v>45</v>
      </c>
      <c r="C30" s="29" t="s">
        <v>71</v>
      </c>
      <c r="D30" s="10" t="s">
        <v>4</v>
      </c>
      <c r="E30" s="56" t="s">
        <v>104</v>
      </c>
      <c r="F30" s="32" t="str">
        <f t="shared" si="0"/>
        <v>460</v>
      </c>
      <c r="G30" s="32">
        <f t="shared" si="1"/>
        <v>1121</v>
      </c>
      <c r="H30" s="43" t="s">
        <v>105</v>
      </c>
      <c r="I30" s="39">
        <f t="shared" si="5"/>
        <v>2</v>
      </c>
      <c r="J30" s="32" t="str">
        <f t="shared" si="2"/>
        <v>float</v>
      </c>
      <c r="K30" s="133" t="str">
        <f t="shared" si="3"/>
        <v>EnergyNegC_f32</v>
      </c>
      <c r="L30" s="133" t="str">
        <f t="shared" si="4"/>
        <v>EnergyNegC_f32 = 1121,</v>
      </c>
      <c r="M30" s="42" t="s">
        <v>7</v>
      </c>
      <c r="N30" s="121" t="s">
        <v>321</v>
      </c>
      <c r="O30" s="43"/>
      <c r="P30" s="44" t="s">
        <v>106</v>
      </c>
    </row>
    <row r="31" spans="1:16" ht="15.4" thickBot="1" x14ac:dyDescent="0.4">
      <c r="A31" s="35"/>
      <c r="B31" s="108">
        <v>46</v>
      </c>
      <c r="C31" s="29" t="s">
        <v>71</v>
      </c>
      <c r="D31" s="10" t="s">
        <v>4</v>
      </c>
      <c r="E31" s="56" t="s">
        <v>107</v>
      </c>
      <c r="F31" s="32" t="str">
        <f t="shared" si="0"/>
        <v>462</v>
      </c>
      <c r="G31" s="32">
        <f t="shared" si="1"/>
        <v>1123</v>
      </c>
      <c r="H31" s="43" t="s">
        <v>108</v>
      </c>
      <c r="I31" s="39">
        <f t="shared" si="5"/>
        <v>2</v>
      </c>
      <c r="J31" s="32" t="str">
        <f t="shared" si="2"/>
        <v>float</v>
      </c>
      <c r="K31" s="133" t="str">
        <f t="shared" si="3"/>
        <v>EnergyReacSum_f32</v>
      </c>
      <c r="L31" s="133" t="str">
        <f t="shared" si="4"/>
        <v>EnergyReacSum_f32 = 1123,</v>
      </c>
      <c r="M31" s="42" t="s">
        <v>359</v>
      </c>
      <c r="N31" s="121" t="s">
        <v>321</v>
      </c>
      <c r="O31" s="43"/>
      <c r="P31" s="44" t="s">
        <v>109</v>
      </c>
    </row>
    <row r="32" spans="1:16" ht="15.4" thickBot="1" x14ac:dyDescent="0.4">
      <c r="A32" s="35"/>
      <c r="B32" s="108">
        <v>47</v>
      </c>
      <c r="C32" s="29" t="s">
        <v>71</v>
      </c>
      <c r="D32" s="10" t="s">
        <v>4</v>
      </c>
      <c r="E32" s="56" t="s">
        <v>110</v>
      </c>
      <c r="F32" s="32" t="str">
        <f t="shared" si="0"/>
        <v>464</v>
      </c>
      <c r="G32" s="32">
        <f t="shared" si="1"/>
        <v>1125</v>
      </c>
      <c r="H32" s="43" t="s">
        <v>111</v>
      </c>
      <c r="I32" s="39">
        <f t="shared" si="5"/>
        <v>2</v>
      </c>
      <c r="J32" s="32" t="str">
        <f t="shared" si="2"/>
        <v>float</v>
      </c>
      <c r="K32" s="133" t="str">
        <f t="shared" si="3"/>
        <v>EnergyReacA_f32</v>
      </c>
      <c r="L32" s="133" t="str">
        <f t="shared" si="4"/>
        <v>EnergyReacA_f32 = 1125,</v>
      </c>
      <c r="M32" s="42" t="s">
        <v>359</v>
      </c>
      <c r="N32" s="121" t="s">
        <v>321</v>
      </c>
      <c r="O32" s="43"/>
      <c r="P32" s="44" t="s">
        <v>112</v>
      </c>
    </row>
    <row r="33" spans="1:16" ht="15.4" thickBot="1" x14ac:dyDescent="0.4">
      <c r="A33" s="35"/>
      <c r="B33" s="108">
        <v>48</v>
      </c>
      <c r="C33" s="29" t="s">
        <v>71</v>
      </c>
      <c r="D33" s="10" t="s">
        <v>4</v>
      </c>
      <c r="E33" s="56" t="s">
        <v>113</v>
      </c>
      <c r="F33" s="32" t="str">
        <f t="shared" si="0"/>
        <v>466</v>
      </c>
      <c r="G33" s="32">
        <f t="shared" si="1"/>
        <v>1127</v>
      </c>
      <c r="H33" s="43" t="s">
        <v>114</v>
      </c>
      <c r="I33" s="39">
        <f t="shared" si="5"/>
        <v>2</v>
      </c>
      <c r="J33" s="32" t="str">
        <f t="shared" si="2"/>
        <v>float</v>
      </c>
      <c r="K33" s="133" t="str">
        <f t="shared" si="3"/>
        <v>EnergyReacB_f32</v>
      </c>
      <c r="L33" s="133" t="str">
        <f t="shared" si="4"/>
        <v>EnergyReacB_f32 = 1127,</v>
      </c>
      <c r="M33" s="42" t="s">
        <v>359</v>
      </c>
      <c r="N33" s="121" t="s">
        <v>321</v>
      </c>
      <c r="O33" s="43"/>
      <c r="P33" s="44" t="s">
        <v>115</v>
      </c>
    </row>
    <row r="34" spans="1:16" ht="15.4" thickBot="1" x14ac:dyDescent="0.4">
      <c r="A34" s="13"/>
      <c r="B34" s="108">
        <v>49</v>
      </c>
      <c r="C34" s="29" t="s">
        <v>71</v>
      </c>
      <c r="D34" s="10" t="s">
        <v>4</v>
      </c>
      <c r="E34" s="57" t="s">
        <v>116</v>
      </c>
      <c r="F34" s="32" t="str">
        <f t="shared" ref="F34:F65" si="6">DEC2HEX(_xlfn.NUMBERVALUE(LEFT(E34,IFERROR(SEARCH(",",E34)-1,LEN(E34))))-1)</f>
        <v>468</v>
      </c>
      <c r="G34" s="32">
        <f t="shared" ref="G34:G65" si="7">HEX2DEC(F34)+1</f>
        <v>1129</v>
      </c>
      <c r="H34" s="58" t="s">
        <v>117</v>
      </c>
      <c r="I34" s="39">
        <f t="shared" si="5"/>
        <v>2</v>
      </c>
      <c r="J34" s="32" t="str">
        <f t="shared" ref="J34:J65" si="8">IF(IFERROR(SEARCH("floating point",C34),0)&lt;&gt;0, "float", IF(I34&gt;1, "int32_t", "int16_t"))</f>
        <v>float</v>
      </c>
      <c r="K34" s="133" t="str">
        <f t="shared" ref="K34:K65" si="9">_xlfn.CONCAT(H34,"_",LEFT(J34,1),16*I34)</f>
        <v>EnergyReacC_f32</v>
      </c>
      <c r="L34" s="133" t="str">
        <f t="shared" si="4"/>
        <v>EnergyReacC_f32 = 1129,</v>
      </c>
      <c r="M34" s="59" t="s">
        <v>359</v>
      </c>
      <c r="N34" s="124" t="s">
        <v>321</v>
      </c>
      <c r="O34" s="58"/>
      <c r="P34" s="60" t="s">
        <v>118</v>
      </c>
    </row>
    <row r="35" spans="1:16" ht="15.4" thickBot="1" x14ac:dyDescent="0.4">
      <c r="A35" s="15"/>
      <c r="B35" s="108">
        <v>50</v>
      </c>
      <c r="C35" s="29" t="s">
        <v>71</v>
      </c>
      <c r="D35" s="10" t="s">
        <v>4</v>
      </c>
      <c r="E35" s="61" t="s">
        <v>119</v>
      </c>
      <c r="F35" s="32" t="str">
        <f t="shared" si="6"/>
        <v>46A</v>
      </c>
      <c r="G35" s="32">
        <f t="shared" si="7"/>
        <v>1131</v>
      </c>
      <c r="H35" s="62" t="s">
        <v>120</v>
      </c>
      <c r="I35" s="39">
        <f t="shared" si="5"/>
        <v>2</v>
      </c>
      <c r="J35" s="32" t="str">
        <f t="shared" si="8"/>
        <v>float</v>
      </c>
      <c r="K35" s="133" t="str">
        <f t="shared" si="9"/>
        <v>EnergyAppSum_f32</v>
      </c>
      <c r="L35" s="133" t="str">
        <f t="shared" si="4"/>
        <v>EnergyAppSum_f32 = 1131,</v>
      </c>
      <c r="M35" s="63" t="s">
        <v>360</v>
      </c>
      <c r="N35" s="122" t="s">
        <v>321</v>
      </c>
      <c r="O35" s="62"/>
      <c r="P35" s="64" t="s">
        <v>121</v>
      </c>
    </row>
    <row r="36" spans="1:16" ht="15.4" thickBot="1" x14ac:dyDescent="0.4">
      <c r="A36" s="31"/>
      <c r="B36" s="108">
        <v>51</v>
      </c>
      <c r="C36" s="29" t="s">
        <v>71</v>
      </c>
      <c r="D36" s="10" t="s">
        <v>4</v>
      </c>
      <c r="E36" s="55" t="s">
        <v>122</v>
      </c>
      <c r="F36" s="32" t="str">
        <f t="shared" si="6"/>
        <v>46C</v>
      </c>
      <c r="G36" s="32">
        <f t="shared" si="7"/>
        <v>1133</v>
      </c>
      <c r="H36" s="40" t="s">
        <v>123</v>
      </c>
      <c r="I36" s="39">
        <f t="shared" si="5"/>
        <v>2</v>
      </c>
      <c r="J36" s="32" t="str">
        <f t="shared" si="8"/>
        <v>float</v>
      </c>
      <c r="K36" s="133" t="str">
        <f t="shared" si="9"/>
        <v>EnergyAppA_f32</v>
      </c>
      <c r="L36" s="133" t="str">
        <f t="shared" si="4"/>
        <v>EnergyAppA_f32 = 1133,</v>
      </c>
      <c r="M36" s="39" t="s">
        <v>360</v>
      </c>
      <c r="N36" s="70" t="s">
        <v>321</v>
      </c>
      <c r="O36" s="40"/>
      <c r="P36" s="41" t="s">
        <v>124</v>
      </c>
    </row>
    <row r="37" spans="1:16" ht="15.4" thickBot="1" x14ac:dyDescent="0.4">
      <c r="A37" s="35"/>
      <c r="B37" s="108">
        <v>52</v>
      </c>
      <c r="C37" s="29" t="s">
        <v>71</v>
      </c>
      <c r="D37" s="10" t="s">
        <v>4</v>
      </c>
      <c r="E37" s="56" t="s">
        <v>125</v>
      </c>
      <c r="F37" s="32" t="str">
        <f t="shared" si="6"/>
        <v>46E</v>
      </c>
      <c r="G37" s="32">
        <f t="shared" si="7"/>
        <v>1135</v>
      </c>
      <c r="H37" s="43" t="s">
        <v>126</v>
      </c>
      <c r="I37" s="39">
        <f t="shared" si="5"/>
        <v>2</v>
      </c>
      <c r="J37" s="32" t="str">
        <f t="shared" si="8"/>
        <v>float</v>
      </c>
      <c r="K37" s="133" t="str">
        <f t="shared" si="9"/>
        <v>EnergyAppB_f32</v>
      </c>
      <c r="L37" s="133" t="str">
        <f t="shared" si="4"/>
        <v>EnergyAppB_f32 = 1135,</v>
      </c>
      <c r="M37" s="42" t="s">
        <v>360</v>
      </c>
      <c r="N37" s="70" t="s">
        <v>321</v>
      </c>
      <c r="O37" s="43"/>
      <c r="P37" s="44" t="s">
        <v>127</v>
      </c>
    </row>
    <row r="38" spans="1:16" ht="15.4" thickBot="1" x14ac:dyDescent="0.4">
      <c r="A38" s="35"/>
      <c r="B38" s="108">
        <v>53</v>
      </c>
      <c r="C38" s="29" t="s">
        <v>71</v>
      </c>
      <c r="D38" s="10" t="s">
        <v>4</v>
      </c>
      <c r="E38" s="56" t="s">
        <v>128</v>
      </c>
      <c r="F38" s="32" t="str">
        <f t="shared" si="6"/>
        <v>470</v>
      </c>
      <c r="G38" s="32">
        <f t="shared" si="7"/>
        <v>1137</v>
      </c>
      <c r="H38" s="43" t="s">
        <v>129</v>
      </c>
      <c r="I38" s="39">
        <f t="shared" si="5"/>
        <v>2</v>
      </c>
      <c r="J38" s="32" t="str">
        <f t="shared" si="8"/>
        <v>float</v>
      </c>
      <c r="K38" s="133" t="str">
        <f t="shared" si="9"/>
        <v>EnergyAppC_f32</v>
      </c>
      <c r="L38" s="133" t="str">
        <f t="shared" si="4"/>
        <v>EnergyAppC_f32 = 1137,</v>
      </c>
      <c r="M38" s="42" t="s">
        <v>360</v>
      </c>
      <c r="N38" s="70" t="s">
        <v>321</v>
      </c>
      <c r="O38" s="43"/>
      <c r="P38" s="44" t="s">
        <v>130</v>
      </c>
    </row>
    <row r="39" spans="1:16" ht="15.4" thickBot="1" x14ac:dyDescent="0.4">
      <c r="A39" s="35"/>
      <c r="B39" s="108">
        <v>54</v>
      </c>
      <c r="C39" s="29" t="s">
        <v>71</v>
      </c>
      <c r="D39" s="10" t="s">
        <v>131</v>
      </c>
      <c r="E39" s="56" t="s">
        <v>132</v>
      </c>
      <c r="F39" s="32" t="str">
        <f t="shared" si="6"/>
        <v>472</v>
      </c>
      <c r="G39" s="32">
        <f t="shared" si="7"/>
        <v>1139</v>
      </c>
      <c r="H39" s="43" t="s">
        <v>133</v>
      </c>
      <c r="I39" s="39">
        <f t="shared" si="5"/>
        <v>2</v>
      </c>
      <c r="J39" s="32" t="str">
        <f t="shared" si="8"/>
        <v>float</v>
      </c>
      <c r="K39" s="133" t="str">
        <f t="shared" si="9"/>
        <v>PowerFactorAvg_f32</v>
      </c>
      <c r="L39" s="133" t="str">
        <f t="shared" si="4"/>
        <v>PowerFactorAvg_f32 = 1139,</v>
      </c>
      <c r="M39" s="42"/>
      <c r="N39" s="55" t="s">
        <v>319</v>
      </c>
      <c r="O39" s="43"/>
      <c r="P39" s="44" t="s">
        <v>134</v>
      </c>
    </row>
    <row r="40" spans="1:16" ht="15.4" thickBot="1" x14ac:dyDescent="0.4">
      <c r="A40" s="35"/>
      <c r="B40" s="108">
        <v>55</v>
      </c>
      <c r="C40" s="29" t="s">
        <v>71</v>
      </c>
      <c r="D40" s="10" t="s">
        <v>131</v>
      </c>
      <c r="E40" s="56" t="s">
        <v>135</v>
      </c>
      <c r="F40" s="32" t="str">
        <f t="shared" si="6"/>
        <v>474</v>
      </c>
      <c r="G40" s="32">
        <f t="shared" si="7"/>
        <v>1141</v>
      </c>
      <c r="H40" s="43" t="s">
        <v>136</v>
      </c>
      <c r="I40" s="39">
        <f t="shared" si="5"/>
        <v>2</v>
      </c>
      <c r="J40" s="32" t="str">
        <f t="shared" si="8"/>
        <v>float</v>
      </c>
      <c r="K40" s="133" t="str">
        <f t="shared" si="9"/>
        <v>PowerFactorA_f32</v>
      </c>
      <c r="L40" s="133" t="str">
        <f t="shared" si="4"/>
        <v>PowerFactorA_f32 = 1141,</v>
      </c>
      <c r="M40" s="42"/>
      <c r="N40" s="55" t="s">
        <v>319</v>
      </c>
      <c r="O40" s="43"/>
      <c r="P40" s="44" t="s">
        <v>137</v>
      </c>
    </row>
    <row r="41" spans="1:16" ht="15.4" thickBot="1" x14ac:dyDescent="0.4">
      <c r="A41" s="35"/>
      <c r="B41" s="108">
        <v>56</v>
      </c>
      <c r="C41" s="29" t="s">
        <v>71</v>
      </c>
      <c r="D41" s="10" t="s">
        <v>131</v>
      </c>
      <c r="E41" s="56" t="s">
        <v>138</v>
      </c>
      <c r="F41" s="32" t="str">
        <f t="shared" si="6"/>
        <v>476</v>
      </c>
      <c r="G41" s="32">
        <f t="shared" si="7"/>
        <v>1143</v>
      </c>
      <c r="H41" s="43" t="s">
        <v>139</v>
      </c>
      <c r="I41" s="39">
        <f t="shared" si="5"/>
        <v>2</v>
      </c>
      <c r="J41" s="32" t="str">
        <f t="shared" si="8"/>
        <v>float</v>
      </c>
      <c r="K41" s="133" t="str">
        <f t="shared" si="9"/>
        <v>PowerFactorB_f32</v>
      </c>
      <c r="L41" s="133" t="str">
        <f t="shared" si="4"/>
        <v>PowerFactorB_f32 = 1143,</v>
      </c>
      <c r="M41" s="42"/>
      <c r="N41" s="55" t="s">
        <v>319</v>
      </c>
      <c r="O41" s="43"/>
      <c r="P41" s="44" t="s">
        <v>140</v>
      </c>
    </row>
    <row r="42" spans="1:16" ht="15.4" thickBot="1" x14ac:dyDescent="0.4">
      <c r="A42" s="35"/>
      <c r="B42" s="108">
        <v>57</v>
      </c>
      <c r="C42" s="29" t="s">
        <v>71</v>
      </c>
      <c r="D42" s="10" t="s">
        <v>131</v>
      </c>
      <c r="E42" s="56" t="s">
        <v>141</v>
      </c>
      <c r="F42" s="32" t="str">
        <f t="shared" si="6"/>
        <v>478</v>
      </c>
      <c r="G42" s="32">
        <f t="shared" si="7"/>
        <v>1145</v>
      </c>
      <c r="H42" s="43" t="s">
        <v>142</v>
      </c>
      <c r="I42" s="39">
        <f t="shared" si="5"/>
        <v>2</v>
      </c>
      <c r="J42" s="32" t="str">
        <f t="shared" si="8"/>
        <v>float</v>
      </c>
      <c r="K42" s="133" t="str">
        <f t="shared" si="9"/>
        <v>PowerFactorC_f32</v>
      </c>
      <c r="L42" s="133" t="str">
        <f t="shared" si="4"/>
        <v>PowerFactorC_f32 = 1145,</v>
      </c>
      <c r="M42" s="42"/>
      <c r="N42" s="55" t="s">
        <v>319</v>
      </c>
      <c r="O42" s="43"/>
      <c r="P42" s="44" t="s">
        <v>143</v>
      </c>
    </row>
    <row r="43" spans="1:16" ht="15.4" thickBot="1" x14ac:dyDescent="0.4">
      <c r="A43" s="35"/>
      <c r="B43" s="108">
        <v>58</v>
      </c>
      <c r="C43" s="29" t="s">
        <v>71</v>
      </c>
      <c r="D43" s="10" t="s">
        <v>144</v>
      </c>
      <c r="E43" s="56" t="s">
        <v>145</v>
      </c>
      <c r="F43" s="32" t="str">
        <f t="shared" si="6"/>
        <v>47A</v>
      </c>
      <c r="G43" s="32">
        <f t="shared" si="7"/>
        <v>1147</v>
      </c>
      <c r="H43" s="43" t="s">
        <v>146</v>
      </c>
      <c r="I43" s="39">
        <f t="shared" si="5"/>
        <v>2</v>
      </c>
      <c r="J43" s="32" t="str">
        <f t="shared" si="8"/>
        <v>float</v>
      </c>
      <c r="K43" s="133" t="str">
        <f t="shared" si="9"/>
        <v>PowerReacSum_f32</v>
      </c>
      <c r="L43" s="133" t="str">
        <f t="shared" si="4"/>
        <v>PowerReacSum_f32 = 1147,</v>
      </c>
      <c r="M43" s="42" t="s">
        <v>147</v>
      </c>
      <c r="N43" s="42" t="s">
        <v>319</v>
      </c>
      <c r="O43" s="43"/>
      <c r="P43" s="44" t="s">
        <v>148</v>
      </c>
    </row>
    <row r="44" spans="1:16" ht="15.4" thickBot="1" x14ac:dyDescent="0.4">
      <c r="A44" s="35"/>
      <c r="B44" s="108">
        <v>59</v>
      </c>
      <c r="C44" s="29" t="s">
        <v>71</v>
      </c>
      <c r="D44" s="10" t="s">
        <v>144</v>
      </c>
      <c r="E44" s="56" t="s">
        <v>149</v>
      </c>
      <c r="F44" s="32" t="str">
        <f t="shared" si="6"/>
        <v>47C</v>
      </c>
      <c r="G44" s="32">
        <f t="shared" si="7"/>
        <v>1149</v>
      </c>
      <c r="H44" s="43" t="s">
        <v>150</v>
      </c>
      <c r="I44" s="39">
        <f t="shared" si="5"/>
        <v>2</v>
      </c>
      <c r="J44" s="32" t="str">
        <f t="shared" si="8"/>
        <v>float</v>
      </c>
      <c r="K44" s="133" t="str">
        <f t="shared" si="9"/>
        <v>PowerReacA_f32</v>
      </c>
      <c r="L44" s="133" t="str">
        <f t="shared" si="4"/>
        <v>PowerReacA_f32 = 1149,</v>
      </c>
      <c r="M44" s="42" t="s">
        <v>147</v>
      </c>
      <c r="N44" s="55" t="s">
        <v>319</v>
      </c>
      <c r="O44" s="43"/>
      <c r="P44" s="44" t="s">
        <v>151</v>
      </c>
    </row>
    <row r="45" spans="1:16" ht="15.4" thickBot="1" x14ac:dyDescent="0.4">
      <c r="A45" s="35"/>
      <c r="B45" s="108">
        <v>60</v>
      </c>
      <c r="C45" s="29" t="s">
        <v>71</v>
      </c>
      <c r="D45" s="10" t="s">
        <v>144</v>
      </c>
      <c r="E45" s="56" t="s">
        <v>152</v>
      </c>
      <c r="F45" s="32" t="str">
        <f t="shared" si="6"/>
        <v>47E</v>
      </c>
      <c r="G45" s="32">
        <f t="shared" si="7"/>
        <v>1151</v>
      </c>
      <c r="H45" s="43" t="s">
        <v>153</v>
      </c>
      <c r="I45" s="39">
        <f t="shared" si="5"/>
        <v>2</v>
      </c>
      <c r="J45" s="32" t="str">
        <f t="shared" si="8"/>
        <v>float</v>
      </c>
      <c r="K45" s="133" t="str">
        <f t="shared" si="9"/>
        <v>PowerReacB_f32</v>
      </c>
      <c r="L45" s="133" t="str">
        <f t="shared" si="4"/>
        <v>PowerReacB_f32 = 1151,</v>
      </c>
      <c r="M45" s="42" t="s">
        <v>147</v>
      </c>
      <c r="N45" s="55" t="s">
        <v>319</v>
      </c>
      <c r="O45" s="43"/>
      <c r="P45" s="44" t="s">
        <v>154</v>
      </c>
    </row>
    <row r="46" spans="1:16" ht="15.4" thickBot="1" x14ac:dyDescent="0.4">
      <c r="A46" s="35"/>
      <c r="B46" s="108">
        <v>61</v>
      </c>
      <c r="C46" s="29" t="s">
        <v>71</v>
      </c>
      <c r="D46" s="10" t="s">
        <v>144</v>
      </c>
      <c r="E46" s="56" t="s">
        <v>155</v>
      </c>
      <c r="F46" s="32" t="str">
        <f t="shared" si="6"/>
        <v>480</v>
      </c>
      <c r="G46" s="32">
        <f t="shared" si="7"/>
        <v>1153</v>
      </c>
      <c r="H46" s="43" t="s">
        <v>156</v>
      </c>
      <c r="I46" s="39">
        <f t="shared" si="5"/>
        <v>2</v>
      </c>
      <c r="J46" s="32" t="str">
        <f t="shared" si="8"/>
        <v>float</v>
      </c>
      <c r="K46" s="133" t="str">
        <f t="shared" si="9"/>
        <v>PowerReacC_f32</v>
      </c>
      <c r="L46" s="133" t="str">
        <f t="shared" si="4"/>
        <v>PowerReacC_f32 = 1153,</v>
      </c>
      <c r="M46" s="42" t="s">
        <v>147</v>
      </c>
      <c r="N46" s="55" t="s">
        <v>319</v>
      </c>
      <c r="O46" s="43"/>
      <c r="P46" s="44" t="s">
        <v>157</v>
      </c>
    </row>
    <row r="47" spans="1:16" ht="15.4" thickBot="1" x14ac:dyDescent="0.4">
      <c r="A47" s="35"/>
      <c r="B47" s="108">
        <v>62</v>
      </c>
      <c r="C47" s="29" t="s">
        <v>71</v>
      </c>
      <c r="D47" s="10" t="s">
        <v>144</v>
      </c>
      <c r="E47" s="56" t="s">
        <v>158</v>
      </c>
      <c r="F47" s="32" t="str">
        <f t="shared" si="6"/>
        <v>482</v>
      </c>
      <c r="G47" s="32">
        <f t="shared" si="7"/>
        <v>1155</v>
      </c>
      <c r="H47" s="43" t="s">
        <v>159</v>
      </c>
      <c r="I47" s="39">
        <f t="shared" si="5"/>
        <v>2</v>
      </c>
      <c r="J47" s="32" t="str">
        <f t="shared" si="8"/>
        <v>float</v>
      </c>
      <c r="K47" s="133" t="str">
        <f t="shared" si="9"/>
        <v>PowerAppSum_f32</v>
      </c>
      <c r="L47" s="133" t="str">
        <f t="shared" si="4"/>
        <v>PowerAppSum_f32 = 1155,</v>
      </c>
      <c r="M47" s="42" t="s">
        <v>160</v>
      </c>
      <c r="N47" s="55" t="s">
        <v>319</v>
      </c>
      <c r="O47" s="43"/>
      <c r="P47" s="44" t="s">
        <v>161</v>
      </c>
    </row>
    <row r="48" spans="1:16" ht="15.4" thickBot="1" x14ac:dyDescent="0.4">
      <c r="A48" s="35"/>
      <c r="B48" s="108">
        <v>63</v>
      </c>
      <c r="C48" s="29" t="s">
        <v>71</v>
      </c>
      <c r="D48" s="10" t="s">
        <v>144</v>
      </c>
      <c r="E48" s="56" t="s">
        <v>162</v>
      </c>
      <c r="F48" s="32" t="str">
        <f t="shared" si="6"/>
        <v>484</v>
      </c>
      <c r="G48" s="32">
        <f t="shared" si="7"/>
        <v>1157</v>
      </c>
      <c r="H48" s="43" t="s">
        <v>163</v>
      </c>
      <c r="I48" s="39">
        <f t="shared" si="5"/>
        <v>2</v>
      </c>
      <c r="J48" s="32" t="str">
        <f t="shared" si="8"/>
        <v>float</v>
      </c>
      <c r="K48" s="133" t="str">
        <f t="shared" si="9"/>
        <v>PowerAppA_f32</v>
      </c>
      <c r="L48" s="133" t="str">
        <f t="shared" si="4"/>
        <v>PowerAppA_f32 = 1157,</v>
      </c>
      <c r="M48" s="42" t="s">
        <v>160</v>
      </c>
      <c r="N48" s="55" t="s">
        <v>319</v>
      </c>
      <c r="O48" s="43"/>
      <c r="P48" s="44" t="s">
        <v>164</v>
      </c>
    </row>
    <row r="49" spans="1:16" ht="15.4" thickBot="1" x14ac:dyDescent="0.4">
      <c r="A49" s="35"/>
      <c r="B49" s="108">
        <v>64</v>
      </c>
      <c r="C49" s="29" t="s">
        <v>71</v>
      </c>
      <c r="D49" s="10" t="s">
        <v>144</v>
      </c>
      <c r="E49" s="56" t="s">
        <v>165</v>
      </c>
      <c r="F49" s="32" t="str">
        <f t="shared" si="6"/>
        <v>486</v>
      </c>
      <c r="G49" s="32">
        <f t="shared" si="7"/>
        <v>1159</v>
      </c>
      <c r="H49" s="43" t="s">
        <v>166</v>
      </c>
      <c r="I49" s="39">
        <f t="shared" si="5"/>
        <v>2</v>
      </c>
      <c r="J49" s="32" t="str">
        <f t="shared" si="8"/>
        <v>float</v>
      </c>
      <c r="K49" s="133" t="str">
        <f t="shared" si="9"/>
        <v>PowerAppB_f32</v>
      </c>
      <c r="L49" s="133" t="str">
        <f t="shared" si="4"/>
        <v>PowerAppB_f32 = 1159,</v>
      </c>
      <c r="M49" s="42" t="s">
        <v>160</v>
      </c>
      <c r="N49" s="55" t="s">
        <v>319</v>
      </c>
      <c r="O49" s="43"/>
      <c r="P49" s="44" t="s">
        <v>167</v>
      </c>
    </row>
    <row r="50" spans="1:16" ht="15.4" thickBot="1" x14ac:dyDescent="0.4">
      <c r="A50" s="35"/>
      <c r="B50" s="108">
        <v>65</v>
      </c>
      <c r="C50" s="29" t="s">
        <v>71</v>
      </c>
      <c r="D50" s="10" t="s">
        <v>144</v>
      </c>
      <c r="E50" s="56" t="s">
        <v>168</v>
      </c>
      <c r="F50" s="32" t="str">
        <f t="shared" si="6"/>
        <v>488</v>
      </c>
      <c r="G50" s="32">
        <f t="shared" si="7"/>
        <v>1161</v>
      </c>
      <c r="H50" s="43" t="s">
        <v>169</v>
      </c>
      <c r="I50" s="39">
        <f t="shared" si="5"/>
        <v>2</v>
      </c>
      <c r="J50" s="32" t="str">
        <f t="shared" si="8"/>
        <v>float</v>
      </c>
      <c r="K50" s="133" t="str">
        <f t="shared" si="9"/>
        <v>PowerAppC_f32</v>
      </c>
      <c r="L50" s="133" t="str">
        <f t="shared" si="4"/>
        <v>PowerAppC_f32 = 1161,</v>
      </c>
      <c r="M50" s="42" t="s">
        <v>160</v>
      </c>
      <c r="N50" s="55" t="s">
        <v>319</v>
      </c>
      <c r="O50" s="43"/>
      <c r="P50" s="44" t="s">
        <v>170</v>
      </c>
    </row>
    <row r="51" spans="1:16" ht="15.4" thickBot="1" x14ac:dyDescent="0.4">
      <c r="A51" s="35"/>
      <c r="B51" s="108">
        <v>66</v>
      </c>
      <c r="C51" s="29" t="s">
        <v>71</v>
      </c>
      <c r="D51" s="10" t="s">
        <v>171</v>
      </c>
      <c r="E51" s="56" t="s">
        <v>172</v>
      </c>
      <c r="F51" s="32" t="str">
        <f t="shared" si="6"/>
        <v>48A</v>
      </c>
      <c r="G51" s="32">
        <f t="shared" si="7"/>
        <v>1163</v>
      </c>
      <c r="H51" s="43" t="s">
        <v>173</v>
      </c>
      <c r="I51" s="39">
        <f t="shared" si="5"/>
        <v>2</v>
      </c>
      <c r="J51" s="32" t="str">
        <f t="shared" si="8"/>
        <v>float</v>
      </c>
      <c r="K51" s="133" t="str">
        <f t="shared" si="9"/>
        <v>CurrentA_f32</v>
      </c>
      <c r="L51" s="133" t="str">
        <f t="shared" si="4"/>
        <v>CurrentA_f32 = 1163,</v>
      </c>
      <c r="M51" s="42" t="s">
        <v>174</v>
      </c>
      <c r="N51" s="55" t="s">
        <v>319</v>
      </c>
      <c r="O51" s="43"/>
      <c r="P51" s="44" t="s">
        <v>175</v>
      </c>
    </row>
    <row r="52" spans="1:16" ht="15.4" thickBot="1" x14ac:dyDescent="0.4">
      <c r="A52" s="35"/>
      <c r="B52" s="108">
        <v>67</v>
      </c>
      <c r="C52" s="29" t="s">
        <v>71</v>
      </c>
      <c r="D52" s="10" t="s">
        <v>171</v>
      </c>
      <c r="E52" s="56" t="s">
        <v>176</v>
      </c>
      <c r="F52" s="32" t="str">
        <f t="shared" si="6"/>
        <v>48C</v>
      </c>
      <c r="G52" s="32">
        <f t="shared" si="7"/>
        <v>1165</v>
      </c>
      <c r="H52" s="43" t="s">
        <v>177</v>
      </c>
      <c r="I52" s="39">
        <f t="shared" ref="I52:I83" si="10">IF(IFERROR(SEARCH(",",E52),0)&lt;&gt;0, 2, 1)</f>
        <v>2</v>
      </c>
      <c r="J52" s="32" t="str">
        <f t="shared" si="8"/>
        <v>float</v>
      </c>
      <c r="K52" s="133" t="str">
        <f t="shared" si="9"/>
        <v>CurrentB_f32</v>
      </c>
      <c r="L52" s="133" t="str">
        <f t="shared" si="4"/>
        <v>CurrentB_f32 = 1165,</v>
      </c>
      <c r="M52" s="42" t="s">
        <v>174</v>
      </c>
      <c r="N52" s="55" t="s">
        <v>319</v>
      </c>
      <c r="O52" s="43"/>
      <c r="P52" s="44" t="s">
        <v>178</v>
      </c>
    </row>
    <row r="53" spans="1:16" ht="15.4" thickBot="1" x14ac:dyDescent="0.4">
      <c r="A53" s="35"/>
      <c r="B53" s="108">
        <v>68</v>
      </c>
      <c r="C53" s="29" t="s">
        <v>71</v>
      </c>
      <c r="D53" s="10" t="s">
        <v>171</v>
      </c>
      <c r="E53" s="56" t="s">
        <v>179</v>
      </c>
      <c r="F53" s="32" t="str">
        <f t="shared" si="6"/>
        <v>48E</v>
      </c>
      <c r="G53" s="32">
        <f t="shared" si="7"/>
        <v>1167</v>
      </c>
      <c r="H53" s="43" t="s">
        <v>180</v>
      </c>
      <c r="I53" s="39">
        <f t="shared" si="10"/>
        <v>2</v>
      </c>
      <c r="J53" s="32" t="str">
        <f t="shared" si="8"/>
        <v>float</v>
      </c>
      <c r="K53" s="133" t="str">
        <f t="shared" si="9"/>
        <v>CurrentC_f32</v>
      </c>
      <c r="L53" s="133" t="str">
        <f t="shared" si="4"/>
        <v>CurrentC_f32 = 1167,</v>
      </c>
      <c r="M53" s="42" t="s">
        <v>174</v>
      </c>
      <c r="N53" s="55" t="s">
        <v>319</v>
      </c>
      <c r="O53" s="43"/>
      <c r="P53" s="44" t="s">
        <v>181</v>
      </c>
    </row>
    <row r="54" spans="1:16" ht="27.4" thickBot="1" x14ac:dyDescent="0.4">
      <c r="A54" s="67"/>
      <c r="B54" s="108">
        <v>69</v>
      </c>
      <c r="C54" s="29" t="s">
        <v>71</v>
      </c>
      <c r="D54" s="10" t="s">
        <v>182</v>
      </c>
      <c r="E54" s="65" t="s">
        <v>183</v>
      </c>
      <c r="F54" s="32" t="str">
        <f t="shared" si="6"/>
        <v>490</v>
      </c>
      <c r="G54" s="32">
        <f t="shared" si="7"/>
        <v>1169</v>
      </c>
      <c r="H54" s="53" t="s">
        <v>184</v>
      </c>
      <c r="I54" s="39">
        <f t="shared" si="10"/>
        <v>2</v>
      </c>
      <c r="J54" s="32" t="str">
        <f t="shared" si="8"/>
        <v>float</v>
      </c>
      <c r="K54" s="133" t="str">
        <f t="shared" si="9"/>
        <v>Demand_f32</v>
      </c>
      <c r="L54" s="133" t="str">
        <f t="shared" si="4"/>
        <v>Demand_f32 = 1169,</v>
      </c>
      <c r="M54" s="42" t="s">
        <v>21</v>
      </c>
      <c r="N54" s="55" t="s">
        <v>319</v>
      </c>
      <c r="O54" s="53"/>
      <c r="P54" s="54" t="s">
        <v>185</v>
      </c>
    </row>
    <row r="55" spans="1:16" ht="15.4" thickBot="1" x14ac:dyDescent="0.4">
      <c r="A55" s="31"/>
      <c r="B55" s="108">
        <v>70</v>
      </c>
      <c r="C55" s="29" t="s">
        <v>71</v>
      </c>
      <c r="D55" s="10" t="s">
        <v>182</v>
      </c>
      <c r="E55" s="55" t="s">
        <v>186</v>
      </c>
      <c r="F55" s="32" t="str">
        <f t="shared" si="6"/>
        <v>492</v>
      </c>
      <c r="G55" s="32">
        <f t="shared" si="7"/>
        <v>1171</v>
      </c>
      <c r="H55" s="40" t="s">
        <v>187</v>
      </c>
      <c r="I55" s="39">
        <f t="shared" si="10"/>
        <v>2</v>
      </c>
      <c r="J55" s="32" t="str">
        <f t="shared" si="8"/>
        <v>float</v>
      </c>
      <c r="K55" s="133" t="str">
        <f t="shared" si="9"/>
        <v>DemandMin_f32</v>
      </c>
      <c r="L55" s="133" t="str">
        <f t="shared" si="4"/>
        <v>DemandMin_f32 = 1171,</v>
      </c>
      <c r="M55" s="39" t="s">
        <v>21</v>
      </c>
      <c r="N55" s="39" t="s">
        <v>319</v>
      </c>
      <c r="O55" s="40"/>
      <c r="P55" s="41" t="s">
        <v>188</v>
      </c>
    </row>
    <row r="56" spans="1:16" ht="15.4" thickBot="1" x14ac:dyDescent="0.4">
      <c r="A56" s="35"/>
      <c r="B56" s="108">
        <v>71</v>
      </c>
      <c r="C56" s="29" t="s">
        <v>71</v>
      </c>
      <c r="D56" s="10" t="s">
        <v>182</v>
      </c>
      <c r="E56" s="56" t="s">
        <v>189</v>
      </c>
      <c r="F56" s="32" t="str">
        <f t="shared" si="6"/>
        <v>494</v>
      </c>
      <c r="G56" s="32">
        <f t="shared" si="7"/>
        <v>1173</v>
      </c>
      <c r="H56" s="43" t="s">
        <v>190</v>
      </c>
      <c r="I56" s="39">
        <f t="shared" si="10"/>
        <v>2</v>
      </c>
      <c r="J56" s="32" t="str">
        <f t="shared" si="8"/>
        <v>float</v>
      </c>
      <c r="K56" s="133" t="str">
        <f t="shared" si="9"/>
        <v>DemandMax_f32</v>
      </c>
      <c r="L56" s="133" t="str">
        <f t="shared" si="4"/>
        <v>DemandMax_f32 = 1173,</v>
      </c>
      <c r="M56" s="42" t="s">
        <v>21</v>
      </c>
      <c r="N56" s="42" t="s">
        <v>319</v>
      </c>
      <c r="O56" s="43"/>
      <c r="P56" s="44" t="s">
        <v>191</v>
      </c>
    </row>
    <row r="57" spans="1:16" ht="15.4" thickBot="1" x14ac:dyDescent="0.4">
      <c r="A57" s="35"/>
      <c r="B57" s="108">
        <v>72</v>
      </c>
      <c r="C57" s="29" t="s">
        <v>71</v>
      </c>
      <c r="D57" s="10" t="s">
        <v>182</v>
      </c>
      <c r="E57" s="56" t="s">
        <v>192</v>
      </c>
      <c r="F57" s="32" t="str">
        <f t="shared" si="6"/>
        <v>496</v>
      </c>
      <c r="G57" s="32">
        <f t="shared" si="7"/>
        <v>1175</v>
      </c>
      <c r="H57" s="43" t="s">
        <v>193</v>
      </c>
      <c r="I57" s="39">
        <f t="shared" si="10"/>
        <v>2</v>
      </c>
      <c r="J57" s="32" t="str">
        <f t="shared" si="8"/>
        <v>float</v>
      </c>
      <c r="K57" s="133" t="str">
        <f t="shared" si="9"/>
        <v>DemandApp_f32</v>
      </c>
      <c r="L57" s="133" t="str">
        <f t="shared" si="4"/>
        <v>DemandApp_f32 = 1175,</v>
      </c>
      <c r="M57" s="42" t="s">
        <v>21</v>
      </c>
      <c r="N57" s="42" t="s">
        <v>319</v>
      </c>
      <c r="O57" s="43"/>
      <c r="P57" s="44" t="s">
        <v>194</v>
      </c>
    </row>
    <row r="58" spans="1:16" ht="15.4" thickBot="1" x14ac:dyDescent="0.4">
      <c r="A58" s="67"/>
      <c r="B58" s="108">
        <v>73</v>
      </c>
      <c r="C58" s="29" t="s">
        <v>71</v>
      </c>
      <c r="D58" s="10" t="s">
        <v>182</v>
      </c>
      <c r="E58" s="112" t="s">
        <v>341</v>
      </c>
      <c r="F58" s="32" t="str">
        <f t="shared" si="6"/>
        <v>498</v>
      </c>
      <c r="G58" s="32">
        <f t="shared" si="7"/>
        <v>1177</v>
      </c>
      <c r="H58" s="97" t="s">
        <v>342</v>
      </c>
      <c r="I58" s="39">
        <f t="shared" si="10"/>
        <v>2</v>
      </c>
      <c r="J58" s="32" t="str">
        <f t="shared" si="8"/>
        <v>float</v>
      </c>
      <c r="K58" s="133" t="str">
        <f t="shared" si="9"/>
        <v>DemandA_f32</v>
      </c>
      <c r="L58" s="133" t="str">
        <f t="shared" si="4"/>
        <v>DemandA_f32 = 1177,</v>
      </c>
      <c r="M58" s="88" t="s">
        <v>21</v>
      </c>
      <c r="N58" s="88" t="s">
        <v>319</v>
      </c>
      <c r="O58" s="97"/>
      <c r="P58" s="131" t="s">
        <v>343</v>
      </c>
    </row>
    <row r="59" spans="1:16" ht="15.4" thickBot="1" x14ac:dyDescent="0.4">
      <c r="A59" s="31"/>
      <c r="B59" s="108">
        <v>74</v>
      </c>
      <c r="C59" s="29" t="s">
        <v>71</v>
      </c>
      <c r="D59" s="10" t="s">
        <v>182</v>
      </c>
      <c r="E59" s="111" t="s">
        <v>344</v>
      </c>
      <c r="F59" s="32" t="str">
        <f t="shared" si="6"/>
        <v>49A</v>
      </c>
      <c r="G59" s="32">
        <f t="shared" si="7"/>
        <v>1179</v>
      </c>
      <c r="H59" s="113" t="s">
        <v>346</v>
      </c>
      <c r="I59" s="39">
        <f t="shared" si="10"/>
        <v>2</v>
      </c>
      <c r="J59" s="32" t="str">
        <f t="shared" si="8"/>
        <v>float</v>
      </c>
      <c r="K59" s="133" t="str">
        <f t="shared" si="9"/>
        <v>DemandB_f32</v>
      </c>
      <c r="L59" s="133" t="str">
        <f t="shared" si="4"/>
        <v>DemandB_f32 = 1179,</v>
      </c>
      <c r="M59" s="117" t="s">
        <v>21</v>
      </c>
      <c r="N59" s="117" t="s">
        <v>319</v>
      </c>
      <c r="O59" s="113"/>
      <c r="P59" s="130" t="s">
        <v>348</v>
      </c>
    </row>
    <row r="60" spans="1:16" ht="15.4" thickBot="1" x14ac:dyDescent="0.4">
      <c r="A60" s="35"/>
      <c r="B60" s="108">
        <v>75</v>
      </c>
      <c r="C60" s="29" t="s">
        <v>71</v>
      </c>
      <c r="D60" s="10" t="s">
        <v>182</v>
      </c>
      <c r="E60" s="82" t="s">
        <v>345</v>
      </c>
      <c r="F60" s="32" t="str">
        <f t="shared" si="6"/>
        <v>49C</v>
      </c>
      <c r="G60" s="32">
        <f t="shared" si="7"/>
        <v>1181</v>
      </c>
      <c r="H60" s="83" t="s">
        <v>347</v>
      </c>
      <c r="I60" s="39">
        <f t="shared" si="10"/>
        <v>2</v>
      </c>
      <c r="J60" s="32" t="str">
        <f t="shared" si="8"/>
        <v>float</v>
      </c>
      <c r="K60" s="133" t="str">
        <f t="shared" si="9"/>
        <v>DemandC_f32</v>
      </c>
      <c r="L60" s="133" t="str">
        <f t="shared" si="4"/>
        <v>DemandC_f32 = 1181,</v>
      </c>
      <c r="M60" s="84" t="s">
        <v>21</v>
      </c>
      <c r="N60" s="84" t="s">
        <v>319</v>
      </c>
      <c r="O60" s="83"/>
      <c r="P60" s="86" t="s">
        <v>349</v>
      </c>
    </row>
    <row r="61" spans="1:16" ht="15.4" thickBot="1" x14ac:dyDescent="0.4">
      <c r="A61" s="35"/>
      <c r="B61" s="108">
        <v>18</v>
      </c>
      <c r="C61" s="29" t="s">
        <v>72</v>
      </c>
      <c r="D61" s="10" t="s">
        <v>4</v>
      </c>
      <c r="E61" s="56" t="s">
        <v>63</v>
      </c>
      <c r="F61" s="32" t="str">
        <f t="shared" si="6"/>
        <v>4B0</v>
      </c>
      <c r="G61" s="32">
        <f t="shared" si="7"/>
        <v>1201</v>
      </c>
      <c r="H61" s="43" t="s">
        <v>6</v>
      </c>
      <c r="I61" s="39">
        <f t="shared" si="10"/>
        <v>2</v>
      </c>
      <c r="J61" s="32" t="str">
        <f t="shared" si="8"/>
        <v>int32_t</v>
      </c>
      <c r="K61" s="133" t="str">
        <f t="shared" si="9"/>
        <v>EnergySum_i32</v>
      </c>
      <c r="L61" s="133" t="str">
        <f t="shared" si="4"/>
        <v>EnergySum_i32 = 1201,</v>
      </c>
      <c r="M61" s="42" t="s">
        <v>64</v>
      </c>
      <c r="N61" s="121" t="s">
        <v>321</v>
      </c>
      <c r="O61" s="43"/>
      <c r="P61" s="44" t="s">
        <v>8</v>
      </c>
    </row>
    <row r="62" spans="1:16" ht="15.4" thickBot="1" x14ac:dyDescent="0.4">
      <c r="A62" s="35"/>
      <c r="B62" s="108">
        <v>19</v>
      </c>
      <c r="C62" s="29" t="s">
        <v>72</v>
      </c>
      <c r="D62" s="10" t="s">
        <v>4</v>
      </c>
      <c r="E62" s="56" t="s">
        <v>65</v>
      </c>
      <c r="F62" s="32" t="str">
        <f t="shared" si="6"/>
        <v>4B2</v>
      </c>
      <c r="G62" s="32">
        <f t="shared" si="7"/>
        <v>1203</v>
      </c>
      <c r="H62" s="43" t="s">
        <v>10</v>
      </c>
      <c r="I62" s="39">
        <f t="shared" si="10"/>
        <v>2</v>
      </c>
      <c r="J62" s="32" t="str">
        <f t="shared" si="8"/>
        <v>int32_t</v>
      </c>
      <c r="K62" s="133" t="str">
        <f t="shared" si="9"/>
        <v>EnergyPosSum_i32</v>
      </c>
      <c r="L62" s="133" t="str">
        <f t="shared" si="4"/>
        <v>EnergyPosSum_i32 = 1203,</v>
      </c>
      <c r="M62" s="42" t="s">
        <v>64</v>
      </c>
      <c r="N62" s="121" t="s">
        <v>321</v>
      </c>
      <c r="O62" s="43"/>
      <c r="P62" s="44" t="s">
        <v>11</v>
      </c>
    </row>
    <row r="63" spans="1:16" ht="15.4" thickBot="1" x14ac:dyDescent="0.4">
      <c r="A63" s="35"/>
      <c r="B63" s="108">
        <v>20</v>
      </c>
      <c r="C63" s="29" t="s">
        <v>72</v>
      </c>
      <c r="D63" s="10" t="s">
        <v>4</v>
      </c>
      <c r="E63" s="56" t="s">
        <v>66</v>
      </c>
      <c r="F63" s="32" t="str">
        <f t="shared" si="6"/>
        <v>4B4</v>
      </c>
      <c r="G63" s="32">
        <f t="shared" si="7"/>
        <v>1205</v>
      </c>
      <c r="H63" s="43" t="s">
        <v>13</v>
      </c>
      <c r="I63" s="39">
        <f t="shared" si="10"/>
        <v>2</v>
      </c>
      <c r="J63" s="32" t="str">
        <f t="shared" si="8"/>
        <v>int32_t</v>
      </c>
      <c r="K63" s="133" t="str">
        <f t="shared" si="9"/>
        <v>EnergySumNR_i32</v>
      </c>
      <c r="L63" s="133" t="str">
        <f t="shared" si="4"/>
        <v>EnergySumNR_i32 = 1205,</v>
      </c>
      <c r="M63" s="42" t="s">
        <v>64</v>
      </c>
      <c r="N63" s="42" t="s">
        <v>319</v>
      </c>
      <c r="O63" s="43"/>
      <c r="P63" s="44" t="s">
        <v>14</v>
      </c>
    </row>
    <row r="64" spans="1:16" ht="15.4" thickBot="1" x14ac:dyDescent="0.4">
      <c r="A64" s="35"/>
      <c r="B64" s="108">
        <v>21</v>
      </c>
      <c r="C64" s="29" t="s">
        <v>72</v>
      </c>
      <c r="D64" s="10" t="s">
        <v>4</v>
      </c>
      <c r="E64" s="56" t="s">
        <v>67</v>
      </c>
      <c r="F64" s="32" t="str">
        <f t="shared" si="6"/>
        <v>4B6</v>
      </c>
      <c r="G64" s="32">
        <f t="shared" si="7"/>
        <v>1207</v>
      </c>
      <c r="H64" s="43" t="s">
        <v>16</v>
      </c>
      <c r="I64" s="39">
        <f t="shared" si="10"/>
        <v>2</v>
      </c>
      <c r="J64" s="32" t="str">
        <f t="shared" si="8"/>
        <v>int32_t</v>
      </c>
      <c r="K64" s="133" t="str">
        <f t="shared" si="9"/>
        <v>EnergyPosSumNR_i32</v>
      </c>
      <c r="L64" s="133" t="str">
        <f t="shared" si="4"/>
        <v>EnergyPosSumNR_i32 = 1207,</v>
      </c>
      <c r="M64" s="42" t="s">
        <v>64</v>
      </c>
      <c r="N64" s="42" t="s">
        <v>319</v>
      </c>
      <c r="O64" s="43"/>
      <c r="P64" s="44" t="s">
        <v>17</v>
      </c>
    </row>
    <row r="65" spans="1:16" ht="15.4" thickBot="1" x14ac:dyDescent="0.4">
      <c r="A65" s="35"/>
      <c r="B65" s="108">
        <v>22</v>
      </c>
      <c r="C65" s="29" t="s">
        <v>72</v>
      </c>
      <c r="D65" s="10" t="s">
        <v>18</v>
      </c>
      <c r="E65" s="56">
        <v>1209</v>
      </c>
      <c r="F65" s="32" t="str">
        <f t="shared" si="6"/>
        <v>4B8</v>
      </c>
      <c r="G65" s="32">
        <f t="shared" si="7"/>
        <v>1209</v>
      </c>
      <c r="H65" s="43" t="s">
        <v>20</v>
      </c>
      <c r="I65" s="39">
        <f t="shared" si="10"/>
        <v>1</v>
      </c>
      <c r="J65" s="32" t="str">
        <f t="shared" si="8"/>
        <v>int16_t</v>
      </c>
      <c r="K65" s="133" t="str">
        <f t="shared" si="9"/>
        <v>PowerSum_i16</v>
      </c>
      <c r="L65" s="133" t="str">
        <f t="shared" si="4"/>
        <v>PowerSum_i16 = 1209,</v>
      </c>
      <c r="M65" s="42" t="s">
        <v>68</v>
      </c>
      <c r="N65" s="42" t="s">
        <v>319</v>
      </c>
      <c r="O65" s="43"/>
      <c r="P65" s="44" t="s">
        <v>22</v>
      </c>
    </row>
    <row r="66" spans="1:16" ht="15.4" thickBot="1" x14ac:dyDescent="0.4">
      <c r="A66" s="67"/>
      <c r="B66" s="108">
        <v>23</v>
      </c>
      <c r="C66" s="29" t="s">
        <v>72</v>
      </c>
      <c r="D66" s="10" t="s">
        <v>18</v>
      </c>
      <c r="E66" s="65">
        <v>1210</v>
      </c>
      <c r="F66" s="32" t="str">
        <f t="shared" ref="F66:F97" si="11">DEC2HEX(_xlfn.NUMBERVALUE(LEFT(E66,IFERROR(SEARCH(",",E66)-1,LEN(E66))))-1)</f>
        <v>4B9</v>
      </c>
      <c r="G66" s="32">
        <f t="shared" ref="G66:G97" si="12">HEX2DEC(F66)+1</f>
        <v>1210</v>
      </c>
      <c r="H66" s="53" t="s">
        <v>24</v>
      </c>
      <c r="I66" s="39">
        <f t="shared" si="10"/>
        <v>1</v>
      </c>
      <c r="J66" s="32" t="str">
        <f t="shared" ref="J66:J97" si="13">IF(IFERROR(SEARCH("floating point",C66),0)&lt;&gt;0, "float", IF(I66&gt;1, "int32_t", "int16_t"))</f>
        <v>int16_t</v>
      </c>
      <c r="K66" s="133" t="str">
        <f t="shared" ref="K66:K97" si="14">_xlfn.CONCAT(H66,"_",LEFT(J66,1),16*I66)</f>
        <v>PowerA_i16</v>
      </c>
      <c r="L66" s="133" t="str">
        <f t="shared" si="4"/>
        <v>PowerA_i16 /* = 1210 */,</v>
      </c>
      <c r="M66" s="52" t="s">
        <v>68</v>
      </c>
      <c r="N66" s="52" t="s">
        <v>319</v>
      </c>
      <c r="O66" s="53"/>
      <c r="P66" s="54" t="s">
        <v>25</v>
      </c>
    </row>
    <row r="67" spans="1:16" ht="15.4" thickBot="1" x14ac:dyDescent="0.4">
      <c r="A67" s="31"/>
      <c r="B67" s="108">
        <v>24</v>
      </c>
      <c r="C67" s="29" t="s">
        <v>72</v>
      </c>
      <c r="D67" s="10" t="s">
        <v>18</v>
      </c>
      <c r="E67" s="55">
        <v>1211</v>
      </c>
      <c r="F67" s="32" t="str">
        <f t="shared" si="11"/>
        <v>4BA</v>
      </c>
      <c r="G67" s="32">
        <f t="shared" si="12"/>
        <v>1211</v>
      </c>
      <c r="H67" s="40" t="s">
        <v>27</v>
      </c>
      <c r="I67" s="39">
        <f t="shared" si="10"/>
        <v>1</v>
      </c>
      <c r="J67" s="32" t="str">
        <f t="shared" si="13"/>
        <v>int16_t</v>
      </c>
      <c r="K67" s="133" t="str">
        <f t="shared" si="14"/>
        <v>PowerB_i16</v>
      </c>
      <c r="L67" s="133" t="str">
        <f t="shared" ref="L67:L130" si="15">_xlfn.CONCAT(K67, IF(IFERROR(G67-G66&lt;&gt;1,TRUE),_xlfn.CONCAT(" = ",G67),_xlfn.CONCAT(" /* = ", G67, " */")),",")</f>
        <v>PowerB_i16 /* = 1211 */,</v>
      </c>
      <c r="M67" s="39" t="s">
        <v>68</v>
      </c>
      <c r="N67" s="39" t="s">
        <v>319</v>
      </c>
      <c r="O67" s="40"/>
      <c r="P67" s="41" t="s">
        <v>28</v>
      </c>
    </row>
    <row r="68" spans="1:16" ht="15.4" thickBot="1" x14ac:dyDescent="0.4">
      <c r="A68" s="35"/>
      <c r="B68" s="108">
        <v>25</v>
      </c>
      <c r="C68" s="29" t="s">
        <v>72</v>
      </c>
      <c r="D68" s="10" t="s">
        <v>18</v>
      </c>
      <c r="E68" s="56">
        <v>1212</v>
      </c>
      <c r="F68" s="32" t="str">
        <f t="shared" si="11"/>
        <v>4BB</v>
      </c>
      <c r="G68" s="32">
        <f t="shared" si="12"/>
        <v>1212</v>
      </c>
      <c r="H68" s="43" t="s">
        <v>30</v>
      </c>
      <c r="I68" s="39">
        <f t="shared" si="10"/>
        <v>1</v>
      </c>
      <c r="J68" s="32" t="str">
        <f t="shared" si="13"/>
        <v>int16_t</v>
      </c>
      <c r="K68" s="133" t="str">
        <f t="shared" si="14"/>
        <v>PowerC_i16</v>
      </c>
      <c r="L68" s="133" t="str">
        <f t="shared" si="15"/>
        <v>PowerC_i16 /* = 1212 */,</v>
      </c>
      <c r="M68" s="42" t="s">
        <v>68</v>
      </c>
      <c r="N68" s="42" t="s">
        <v>319</v>
      </c>
      <c r="O68" s="43"/>
      <c r="P68" s="44" t="s">
        <v>31</v>
      </c>
    </row>
    <row r="69" spans="1:16" ht="15.4" thickBot="1" x14ac:dyDescent="0.4">
      <c r="A69" s="67"/>
      <c r="B69" s="108">
        <v>26</v>
      </c>
      <c r="C69" s="29" t="s">
        <v>72</v>
      </c>
      <c r="D69" s="10" t="s">
        <v>32</v>
      </c>
      <c r="E69" s="65">
        <v>1213</v>
      </c>
      <c r="F69" s="32" t="str">
        <f t="shared" si="11"/>
        <v>4BC</v>
      </c>
      <c r="G69" s="32">
        <f t="shared" si="12"/>
        <v>1213</v>
      </c>
      <c r="H69" s="53" t="s">
        <v>34</v>
      </c>
      <c r="I69" s="39">
        <f t="shared" si="10"/>
        <v>1</v>
      </c>
      <c r="J69" s="32" t="str">
        <f t="shared" si="13"/>
        <v>int16_t</v>
      </c>
      <c r="K69" s="133" t="str">
        <f t="shared" si="14"/>
        <v>VoltAvgLN_i16</v>
      </c>
      <c r="L69" s="133" t="str">
        <f t="shared" si="15"/>
        <v>VoltAvgLN_i16 /* = 1213 */,</v>
      </c>
      <c r="M69" s="52" t="s">
        <v>69</v>
      </c>
      <c r="N69" s="52" t="s">
        <v>319</v>
      </c>
      <c r="O69" s="53"/>
      <c r="P69" s="54" t="s">
        <v>36</v>
      </c>
    </row>
    <row r="70" spans="1:16" ht="15.4" thickBot="1" x14ac:dyDescent="0.4">
      <c r="A70" s="31"/>
      <c r="B70" s="108">
        <v>27</v>
      </c>
      <c r="C70" s="29" t="s">
        <v>72</v>
      </c>
      <c r="D70" s="10" t="s">
        <v>32</v>
      </c>
      <c r="E70" s="55">
        <v>1214</v>
      </c>
      <c r="F70" s="32" t="str">
        <f t="shared" si="11"/>
        <v>4BD</v>
      </c>
      <c r="G70" s="32">
        <f t="shared" si="12"/>
        <v>1214</v>
      </c>
      <c r="H70" s="40" t="s">
        <v>38</v>
      </c>
      <c r="I70" s="39">
        <f t="shared" si="10"/>
        <v>1</v>
      </c>
      <c r="J70" s="32" t="str">
        <f t="shared" si="13"/>
        <v>int16_t</v>
      </c>
      <c r="K70" s="133" t="str">
        <f t="shared" si="14"/>
        <v>VoltA_i16</v>
      </c>
      <c r="L70" s="133" t="str">
        <f t="shared" si="15"/>
        <v>VoltA_i16 /* = 1214 */,</v>
      </c>
      <c r="M70" s="39" t="s">
        <v>69</v>
      </c>
      <c r="N70" s="39" t="s">
        <v>319</v>
      </c>
      <c r="O70" s="40"/>
      <c r="P70" s="41" t="s">
        <v>39</v>
      </c>
    </row>
    <row r="71" spans="1:16" ht="15.4" thickBot="1" x14ac:dyDescent="0.4">
      <c r="A71" s="35"/>
      <c r="B71" s="108">
        <v>28</v>
      </c>
      <c r="C71" s="29" t="s">
        <v>72</v>
      </c>
      <c r="D71" s="10" t="s">
        <v>32</v>
      </c>
      <c r="E71" s="56">
        <v>1215</v>
      </c>
      <c r="F71" s="32" t="str">
        <f t="shared" si="11"/>
        <v>4BE</v>
      </c>
      <c r="G71" s="32">
        <f t="shared" si="12"/>
        <v>1215</v>
      </c>
      <c r="H71" s="43" t="s">
        <v>41</v>
      </c>
      <c r="I71" s="39">
        <f t="shared" si="10"/>
        <v>1</v>
      </c>
      <c r="J71" s="32" t="str">
        <f t="shared" si="13"/>
        <v>int16_t</v>
      </c>
      <c r="K71" s="133" t="str">
        <f t="shared" si="14"/>
        <v>VoltB_i16</v>
      </c>
      <c r="L71" s="133" t="str">
        <f t="shared" si="15"/>
        <v>VoltB_i16 /* = 1215 */,</v>
      </c>
      <c r="M71" s="42" t="s">
        <v>69</v>
      </c>
      <c r="N71" s="42" t="s">
        <v>319</v>
      </c>
      <c r="O71" s="43"/>
      <c r="P71" s="44" t="s">
        <v>42</v>
      </c>
    </row>
    <row r="72" spans="1:16" ht="15.4" thickBot="1" x14ac:dyDescent="0.4">
      <c r="A72" s="35"/>
      <c r="B72" s="108">
        <v>29</v>
      </c>
      <c r="C72" s="29" t="s">
        <v>72</v>
      </c>
      <c r="D72" s="10" t="s">
        <v>32</v>
      </c>
      <c r="E72" s="56">
        <v>1216</v>
      </c>
      <c r="F72" s="32" t="str">
        <f t="shared" si="11"/>
        <v>4BF</v>
      </c>
      <c r="G72" s="32">
        <f t="shared" si="12"/>
        <v>1216</v>
      </c>
      <c r="H72" s="43" t="s">
        <v>44</v>
      </c>
      <c r="I72" s="39">
        <f t="shared" si="10"/>
        <v>1</v>
      </c>
      <c r="J72" s="32" t="str">
        <f t="shared" si="13"/>
        <v>int16_t</v>
      </c>
      <c r="K72" s="133" t="str">
        <f t="shared" si="14"/>
        <v>VoltC_i16</v>
      </c>
      <c r="L72" s="133" t="str">
        <f t="shared" si="15"/>
        <v>VoltC_i16 /* = 1216 */,</v>
      </c>
      <c r="M72" s="42" t="s">
        <v>69</v>
      </c>
      <c r="N72" s="42" t="s">
        <v>319</v>
      </c>
      <c r="O72" s="43"/>
      <c r="P72" s="44" t="s">
        <v>45</v>
      </c>
    </row>
    <row r="73" spans="1:16" ht="15.4" thickBot="1" x14ac:dyDescent="0.4">
      <c r="A73" s="35"/>
      <c r="B73" s="108">
        <v>30</v>
      </c>
      <c r="C73" s="29" t="s">
        <v>72</v>
      </c>
      <c r="D73" s="10" t="s">
        <v>32</v>
      </c>
      <c r="E73" s="56">
        <v>1217</v>
      </c>
      <c r="F73" s="32" t="str">
        <f t="shared" si="11"/>
        <v>4C0</v>
      </c>
      <c r="G73" s="32">
        <f t="shared" si="12"/>
        <v>1217</v>
      </c>
      <c r="H73" s="43" t="s">
        <v>47</v>
      </c>
      <c r="I73" s="39">
        <f t="shared" si="10"/>
        <v>1</v>
      </c>
      <c r="J73" s="32" t="str">
        <f t="shared" si="13"/>
        <v>int16_t</v>
      </c>
      <c r="K73" s="133" t="str">
        <f t="shared" si="14"/>
        <v>VoltAvgLL_i16</v>
      </c>
      <c r="L73" s="133" t="str">
        <f t="shared" si="15"/>
        <v>VoltAvgLL_i16 /* = 1217 */,</v>
      </c>
      <c r="M73" s="42" t="s">
        <v>69</v>
      </c>
      <c r="N73" s="42" t="s">
        <v>319</v>
      </c>
      <c r="O73" s="43"/>
      <c r="P73" s="44" t="s">
        <v>48</v>
      </c>
    </row>
    <row r="74" spans="1:16" ht="15.4" thickBot="1" x14ac:dyDescent="0.4">
      <c r="A74" s="35"/>
      <c r="B74" s="108">
        <v>31</v>
      </c>
      <c r="C74" s="29" t="s">
        <v>72</v>
      </c>
      <c r="D74" s="10" t="s">
        <v>32</v>
      </c>
      <c r="E74" s="56">
        <v>1218</v>
      </c>
      <c r="F74" s="32" t="str">
        <f t="shared" si="11"/>
        <v>4C1</v>
      </c>
      <c r="G74" s="32">
        <f t="shared" si="12"/>
        <v>1218</v>
      </c>
      <c r="H74" s="43" t="s">
        <v>50</v>
      </c>
      <c r="I74" s="39">
        <f t="shared" si="10"/>
        <v>1</v>
      </c>
      <c r="J74" s="32" t="str">
        <f t="shared" si="13"/>
        <v>int16_t</v>
      </c>
      <c r="K74" s="133" t="str">
        <f t="shared" si="14"/>
        <v>VoltAB_i16</v>
      </c>
      <c r="L74" s="133" t="str">
        <f t="shared" si="15"/>
        <v>VoltAB_i16 /* = 1218 */,</v>
      </c>
      <c r="M74" s="42" t="s">
        <v>69</v>
      </c>
      <c r="N74" s="42" t="s">
        <v>319</v>
      </c>
      <c r="O74" s="43"/>
      <c r="P74" s="44" t="s">
        <v>51</v>
      </c>
    </row>
    <row r="75" spans="1:16" ht="15.4" thickBot="1" x14ac:dyDescent="0.4">
      <c r="A75" s="35"/>
      <c r="B75" s="108">
        <v>32</v>
      </c>
      <c r="C75" s="29" t="s">
        <v>72</v>
      </c>
      <c r="D75" s="10" t="s">
        <v>32</v>
      </c>
      <c r="E75" s="56">
        <v>1219</v>
      </c>
      <c r="F75" s="32" t="str">
        <f t="shared" si="11"/>
        <v>4C2</v>
      </c>
      <c r="G75" s="32">
        <f t="shared" si="12"/>
        <v>1219</v>
      </c>
      <c r="H75" s="43" t="s">
        <v>53</v>
      </c>
      <c r="I75" s="39">
        <f t="shared" si="10"/>
        <v>1</v>
      </c>
      <c r="J75" s="32" t="str">
        <f t="shared" si="13"/>
        <v>int16_t</v>
      </c>
      <c r="K75" s="133" t="str">
        <f t="shared" si="14"/>
        <v>VoltBC_i16</v>
      </c>
      <c r="L75" s="133" t="str">
        <f t="shared" si="15"/>
        <v>VoltBC_i16 /* = 1219 */,</v>
      </c>
      <c r="M75" s="42" t="s">
        <v>69</v>
      </c>
      <c r="N75" s="42" t="s">
        <v>319</v>
      </c>
      <c r="O75" s="43"/>
      <c r="P75" s="44" t="s">
        <v>54</v>
      </c>
    </row>
    <row r="76" spans="1:16" ht="15.4" thickBot="1" x14ac:dyDescent="0.4">
      <c r="A76" s="68"/>
      <c r="B76" s="108">
        <v>33</v>
      </c>
      <c r="C76" s="29" t="s">
        <v>72</v>
      </c>
      <c r="D76" s="10" t="s">
        <v>32</v>
      </c>
      <c r="E76" s="66">
        <v>1220</v>
      </c>
      <c r="F76" s="32" t="str">
        <f t="shared" si="11"/>
        <v>4C3</v>
      </c>
      <c r="G76" s="32">
        <f t="shared" si="12"/>
        <v>1220</v>
      </c>
      <c r="H76" s="50" t="s">
        <v>56</v>
      </c>
      <c r="I76" s="39">
        <f t="shared" si="10"/>
        <v>1</v>
      </c>
      <c r="J76" s="32" t="str">
        <f t="shared" si="13"/>
        <v>int16_t</v>
      </c>
      <c r="K76" s="133" t="str">
        <f t="shared" si="14"/>
        <v>VoltAC_i16</v>
      </c>
      <c r="L76" s="133" t="str">
        <f t="shared" si="15"/>
        <v>VoltAC_i16 /* = 1220 */,</v>
      </c>
      <c r="M76" s="49" t="s">
        <v>69</v>
      </c>
      <c r="N76" s="49" t="s">
        <v>319</v>
      </c>
      <c r="O76" s="50"/>
      <c r="P76" s="51" t="s">
        <v>57</v>
      </c>
    </row>
    <row r="77" spans="1:16" ht="15.4" thickBot="1" x14ac:dyDescent="0.4">
      <c r="A77" s="31"/>
      <c r="B77" s="108">
        <v>34</v>
      </c>
      <c r="C77" s="29" t="s">
        <v>72</v>
      </c>
      <c r="D77" s="10" t="s">
        <v>58</v>
      </c>
      <c r="E77" s="55">
        <v>1221</v>
      </c>
      <c r="F77" s="32" t="str">
        <f t="shared" si="11"/>
        <v>4C4</v>
      </c>
      <c r="G77" s="32">
        <f t="shared" si="12"/>
        <v>1221</v>
      </c>
      <c r="H77" s="40" t="s">
        <v>60</v>
      </c>
      <c r="I77" s="39">
        <f t="shared" si="10"/>
        <v>1</v>
      </c>
      <c r="J77" s="32" t="str">
        <f t="shared" si="13"/>
        <v>int16_t</v>
      </c>
      <c r="K77" s="133" t="str">
        <f t="shared" si="14"/>
        <v>Freq_i16</v>
      </c>
      <c r="L77" s="133" t="str">
        <f t="shared" si="15"/>
        <v>Freq_i16 /* = 1221 */,</v>
      </c>
      <c r="M77" s="39" t="s">
        <v>70</v>
      </c>
      <c r="N77" s="55" t="s">
        <v>319</v>
      </c>
      <c r="O77" s="40"/>
      <c r="P77" s="41" t="s">
        <v>62</v>
      </c>
    </row>
    <row r="78" spans="1:16" ht="15.4" thickBot="1" x14ac:dyDescent="0.4">
      <c r="A78" s="35"/>
      <c r="B78" s="108">
        <v>76</v>
      </c>
      <c r="C78" s="29" t="s">
        <v>195</v>
      </c>
      <c r="D78" s="10" t="s">
        <v>4</v>
      </c>
      <c r="E78" s="56" t="s">
        <v>196</v>
      </c>
      <c r="F78" s="32" t="str">
        <f t="shared" si="11"/>
        <v>514</v>
      </c>
      <c r="G78" s="32">
        <f t="shared" si="12"/>
        <v>1301</v>
      </c>
      <c r="H78" s="43" t="s">
        <v>75</v>
      </c>
      <c r="I78" s="39">
        <f t="shared" si="10"/>
        <v>2</v>
      </c>
      <c r="J78" s="32" t="str">
        <f t="shared" si="13"/>
        <v>int32_t</v>
      </c>
      <c r="K78" s="133" t="str">
        <f t="shared" si="14"/>
        <v>EnergyA_i32</v>
      </c>
      <c r="L78" s="133" t="str">
        <f t="shared" si="15"/>
        <v>EnergyA_i32 = 1301,</v>
      </c>
      <c r="M78" s="42" t="s">
        <v>64</v>
      </c>
      <c r="N78" s="70" t="s">
        <v>321</v>
      </c>
      <c r="O78" s="43"/>
      <c r="P78" s="44" t="s">
        <v>197</v>
      </c>
    </row>
    <row r="79" spans="1:16" ht="15.4" thickBot="1" x14ac:dyDescent="0.4">
      <c r="A79" s="35"/>
      <c r="B79" s="108">
        <v>77</v>
      </c>
      <c r="C79" s="29" t="s">
        <v>195</v>
      </c>
      <c r="D79" s="10" t="s">
        <v>4</v>
      </c>
      <c r="E79" s="56" t="s">
        <v>198</v>
      </c>
      <c r="F79" s="32" t="str">
        <f t="shared" si="11"/>
        <v>516</v>
      </c>
      <c r="G79" s="32">
        <f t="shared" si="12"/>
        <v>1303</v>
      </c>
      <c r="H79" s="43" t="s">
        <v>78</v>
      </c>
      <c r="I79" s="39">
        <f t="shared" si="10"/>
        <v>2</v>
      </c>
      <c r="J79" s="32" t="str">
        <f t="shared" si="13"/>
        <v>int32_t</v>
      </c>
      <c r="K79" s="133" t="str">
        <f t="shared" si="14"/>
        <v>EnerygB_i32</v>
      </c>
      <c r="L79" s="133" t="str">
        <f t="shared" si="15"/>
        <v>EnerygB_i32 = 1303,</v>
      </c>
      <c r="M79" s="42" t="s">
        <v>64</v>
      </c>
      <c r="N79" s="70" t="s">
        <v>321</v>
      </c>
      <c r="O79" s="43"/>
      <c r="P79" s="44" t="s">
        <v>199</v>
      </c>
    </row>
    <row r="80" spans="1:16" ht="15.4" thickBot="1" x14ac:dyDescent="0.4">
      <c r="A80" s="35"/>
      <c r="B80" s="108">
        <v>78</v>
      </c>
      <c r="C80" s="29" t="s">
        <v>195</v>
      </c>
      <c r="D80" s="10" t="s">
        <v>4</v>
      </c>
      <c r="E80" s="56" t="s">
        <v>200</v>
      </c>
      <c r="F80" s="32" t="str">
        <f t="shared" si="11"/>
        <v>518</v>
      </c>
      <c r="G80" s="32">
        <f t="shared" si="12"/>
        <v>1305</v>
      </c>
      <c r="H80" s="43" t="s">
        <v>81</v>
      </c>
      <c r="I80" s="39">
        <f t="shared" si="10"/>
        <v>2</v>
      </c>
      <c r="J80" s="32" t="str">
        <f t="shared" si="13"/>
        <v>int32_t</v>
      </c>
      <c r="K80" s="133" t="str">
        <f t="shared" si="14"/>
        <v>EnergyC_i32</v>
      </c>
      <c r="L80" s="133" t="str">
        <f t="shared" si="15"/>
        <v>EnergyC_i32 = 1305,</v>
      </c>
      <c r="M80" s="42" t="s">
        <v>64</v>
      </c>
      <c r="N80" s="70" t="s">
        <v>321</v>
      </c>
      <c r="O80" s="43"/>
      <c r="P80" s="44" t="s">
        <v>201</v>
      </c>
    </row>
    <row r="81" spans="1:16" ht="15.4" thickBot="1" x14ac:dyDescent="0.4">
      <c r="A81" s="35"/>
      <c r="B81" s="108">
        <v>79</v>
      </c>
      <c r="C81" s="29" t="s">
        <v>195</v>
      </c>
      <c r="D81" s="10" t="s">
        <v>4</v>
      </c>
      <c r="E81" s="56" t="s">
        <v>202</v>
      </c>
      <c r="F81" s="32" t="str">
        <f t="shared" si="11"/>
        <v>51A</v>
      </c>
      <c r="G81" s="32">
        <f t="shared" si="12"/>
        <v>1307</v>
      </c>
      <c r="H81" s="43" t="s">
        <v>84</v>
      </c>
      <c r="I81" s="39">
        <f t="shared" si="10"/>
        <v>2</v>
      </c>
      <c r="J81" s="32" t="str">
        <f t="shared" si="13"/>
        <v>int32_t</v>
      </c>
      <c r="K81" s="133" t="str">
        <f t="shared" si="14"/>
        <v>EnergyPosA_i32</v>
      </c>
      <c r="L81" s="133" t="str">
        <f t="shared" si="15"/>
        <v>EnergyPosA_i32 = 1307,</v>
      </c>
      <c r="M81" s="42" t="s">
        <v>64</v>
      </c>
      <c r="N81" s="70" t="s">
        <v>321</v>
      </c>
      <c r="O81" s="43"/>
      <c r="P81" s="44" t="s">
        <v>85</v>
      </c>
    </row>
    <row r="82" spans="1:16" ht="15.4" thickBot="1" x14ac:dyDescent="0.4">
      <c r="A82" s="35"/>
      <c r="B82" s="108">
        <v>80</v>
      </c>
      <c r="C82" s="29" t="s">
        <v>195</v>
      </c>
      <c r="D82" s="10" t="s">
        <v>4</v>
      </c>
      <c r="E82" s="56" t="s">
        <v>203</v>
      </c>
      <c r="F82" s="32" t="str">
        <f t="shared" si="11"/>
        <v>51C</v>
      </c>
      <c r="G82" s="32">
        <f t="shared" si="12"/>
        <v>1309</v>
      </c>
      <c r="H82" s="43" t="s">
        <v>87</v>
      </c>
      <c r="I82" s="39">
        <f t="shared" si="10"/>
        <v>2</v>
      </c>
      <c r="J82" s="32" t="str">
        <f t="shared" si="13"/>
        <v>int32_t</v>
      </c>
      <c r="K82" s="133" t="str">
        <f t="shared" si="14"/>
        <v>EnergyPosB_i32</v>
      </c>
      <c r="L82" s="133" t="str">
        <f t="shared" si="15"/>
        <v>EnergyPosB_i32 = 1309,</v>
      </c>
      <c r="M82" s="42" t="s">
        <v>64</v>
      </c>
      <c r="N82" s="70" t="s">
        <v>321</v>
      </c>
      <c r="O82" s="43"/>
      <c r="P82" s="44" t="s">
        <v>88</v>
      </c>
    </row>
    <row r="83" spans="1:16" ht="15.4" thickBot="1" x14ac:dyDescent="0.4">
      <c r="A83" s="35"/>
      <c r="B83" s="108">
        <v>81</v>
      </c>
      <c r="C83" s="29" t="s">
        <v>195</v>
      </c>
      <c r="D83" s="10" t="s">
        <v>4</v>
      </c>
      <c r="E83" s="56" t="s">
        <v>204</v>
      </c>
      <c r="F83" s="32" t="str">
        <f t="shared" si="11"/>
        <v>51E</v>
      </c>
      <c r="G83" s="32">
        <f t="shared" si="12"/>
        <v>1311</v>
      </c>
      <c r="H83" s="43" t="s">
        <v>90</v>
      </c>
      <c r="I83" s="39">
        <f t="shared" si="10"/>
        <v>2</v>
      </c>
      <c r="J83" s="32" t="str">
        <f t="shared" si="13"/>
        <v>int32_t</v>
      </c>
      <c r="K83" s="133" t="str">
        <f t="shared" si="14"/>
        <v>EnergyPosC_i32</v>
      </c>
      <c r="L83" s="133" t="str">
        <f t="shared" si="15"/>
        <v>EnergyPosC_i32 = 1311,</v>
      </c>
      <c r="M83" s="42" t="s">
        <v>64</v>
      </c>
      <c r="N83" s="70" t="s">
        <v>321</v>
      </c>
      <c r="O83" s="43"/>
      <c r="P83" s="44" t="s">
        <v>91</v>
      </c>
    </row>
    <row r="84" spans="1:16" ht="15.4" thickBot="1" x14ac:dyDescent="0.4">
      <c r="A84" s="35"/>
      <c r="B84" s="108">
        <v>82</v>
      </c>
      <c r="C84" s="29" t="s">
        <v>195</v>
      </c>
      <c r="D84" s="10" t="s">
        <v>4</v>
      </c>
      <c r="E84" s="56" t="s">
        <v>205</v>
      </c>
      <c r="F84" s="32" t="str">
        <f t="shared" si="11"/>
        <v>520</v>
      </c>
      <c r="G84" s="32">
        <f t="shared" si="12"/>
        <v>1313</v>
      </c>
      <c r="H84" s="43" t="s">
        <v>93</v>
      </c>
      <c r="I84" s="39">
        <f t="shared" ref="I84:I115" si="16">IF(IFERROR(SEARCH(",",E84),0)&lt;&gt;0, 2, 1)</f>
        <v>2</v>
      </c>
      <c r="J84" s="32" t="str">
        <f t="shared" si="13"/>
        <v>int32_t</v>
      </c>
      <c r="K84" s="133" t="str">
        <f t="shared" si="14"/>
        <v>EnergyNegSum_i32</v>
      </c>
      <c r="L84" s="133" t="str">
        <f t="shared" si="15"/>
        <v>EnergyNegSum_i32 = 1313,</v>
      </c>
      <c r="M84" s="42" t="s">
        <v>64</v>
      </c>
      <c r="N84" s="121" t="s">
        <v>321</v>
      </c>
      <c r="O84" s="43"/>
      <c r="P84" s="44" t="s">
        <v>94</v>
      </c>
    </row>
    <row r="85" spans="1:16" ht="27.4" thickBot="1" x14ac:dyDescent="0.4">
      <c r="A85" s="35"/>
      <c r="B85" s="108">
        <v>83</v>
      </c>
      <c r="C85" s="29" t="s">
        <v>195</v>
      </c>
      <c r="D85" s="10" t="s">
        <v>4</v>
      </c>
      <c r="E85" s="56" t="s">
        <v>206</v>
      </c>
      <c r="F85" s="32" t="str">
        <f t="shared" si="11"/>
        <v>522</v>
      </c>
      <c r="G85" s="32">
        <f t="shared" si="12"/>
        <v>1315</v>
      </c>
      <c r="H85" s="43" t="s">
        <v>96</v>
      </c>
      <c r="I85" s="39">
        <f t="shared" si="16"/>
        <v>2</v>
      </c>
      <c r="J85" s="32" t="str">
        <f t="shared" si="13"/>
        <v>int32_t</v>
      </c>
      <c r="K85" s="133" t="str">
        <f t="shared" si="14"/>
        <v>EnergyNegSumNR_i32</v>
      </c>
      <c r="L85" s="133" t="str">
        <f t="shared" si="15"/>
        <v>EnergyNegSumNR_i32 = 1315,</v>
      </c>
      <c r="M85" s="42" t="s">
        <v>64</v>
      </c>
      <c r="N85" s="55" t="s">
        <v>319</v>
      </c>
      <c r="O85" s="43"/>
      <c r="P85" s="44" t="s">
        <v>97</v>
      </c>
    </row>
    <row r="86" spans="1:16" ht="15.4" thickBot="1" x14ac:dyDescent="0.4">
      <c r="A86" s="35"/>
      <c r="B86" s="108">
        <v>84</v>
      </c>
      <c r="C86" s="29" t="s">
        <v>195</v>
      </c>
      <c r="D86" s="10" t="s">
        <v>4</v>
      </c>
      <c r="E86" s="56" t="s">
        <v>207</v>
      </c>
      <c r="F86" s="32" t="str">
        <f t="shared" si="11"/>
        <v>524</v>
      </c>
      <c r="G86" s="32">
        <f t="shared" si="12"/>
        <v>1317</v>
      </c>
      <c r="H86" s="43" t="s">
        <v>99</v>
      </c>
      <c r="I86" s="39">
        <f t="shared" si="16"/>
        <v>2</v>
      </c>
      <c r="J86" s="32" t="str">
        <f t="shared" si="13"/>
        <v>int32_t</v>
      </c>
      <c r="K86" s="133" t="str">
        <f t="shared" si="14"/>
        <v>EnergyNegA_i32</v>
      </c>
      <c r="L86" s="133" t="str">
        <f t="shared" si="15"/>
        <v>EnergyNegA_i32 = 1317,</v>
      </c>
      <c r="M86" s="42" t="s">
        <v>64</v>
      </c>
      <c r="N86" s="70" t="s">
        <v>321</v>
      </c>
      <c r="O86" s="43"/>
      <c r="P86" s="44" t="s">
        <v>100</v>
      </c>
    </row>
    <row r="87" spans="1:16" ht="15.4" thickBot="1" x14ac:dyDescent="0.4">
      <c r="A87" s="35"/>
      <c r="B87" s="108">
        <v>85</v>
      </c>
      <c r="C87" s="29" t="s">
        <v>195</v>
      </c>
      <c r="D87" s="10" t="s">
        <v>4</v>
      </c>
      <c r="E87" s="56" t="s">
        <v>208</v>
      </c>
      <c r="F87" s="32" t="str">
        <f t="shared" si="11"/>
        <v>526</v>
      </c>
      <c r="G87" s="32">
        <f t="shared" si="12"/>
        <v>1319</v>
      </c>
      <c r="H87" s="43" t="s">
        <v>102</v>
      </c>
      <c r="I87" s="39">
        <f t="shared" si="16"/>
        <v>2</v>
      </c>
      <c r="J87" s="32" t="str">
        <f t="shared" si="13"/>
        <v>int32_t</v>
      </c>
      <c r="K87" s="133" t="str">
        <f t="shared" si="14"/>
        <v>EnergyNegB_i32</v>
      </c>
      <c r="L87" s="133" t="str">
        <f t="shared" si="15"/>
        <v>EnergyNegB_i32 = 1319,</v>
      </c>
      <c r="M87" s="42" t="s">
        <v>64</v>
      </c>
      <c r="N87" s="70" t="s">
        <v>321</v>
      </c>
      <c r="O87" s="43"/>
      <c r="P87" s="44" t="s">
        <v>103</v>
      </c>
    </row>
    <row r="88" spans="1:16" ht="15.4" thickBot="1" x14ac:dyDescent="0.4">
      <c r="A88" s="35"/>
      <c r="B88" s="108">
        <v>86</v>
      </c>
      <c r="C88" s="29" t="s">
        <v>195</v>
      </c>
      <c r="D88" s="10" t="s">
        <v>4</v>
      </c>
      <c r="E88" s="56" t="s">
        <v>209</v>
      </c>
      <c r="F88" s="32" t="str">
        <f t="shared" si="11"/>
        <v>528</v>
      </c>
      <c r="G88" s="32">
        <f t="shared" si="12"/>
        <v>1321</v>
      </c>
      <c r="H88" s="43" t="s">
        <v>105</v>
      </c>
      <c r="I88" s="39">
        <f t="shared" si="16"/>
        <v>2</v>
      </c>
      <c r="J88" s="32" t="str">
        <f t="shared" si="13"/>
        <v>int32_t</v>
      </c>
      <c r="K88" s="133" t="str">
        <f t="shared" si="14"/>
        <v>EnergyNegC_i32</v>
      </c>
      <c r="L88" s="133" t="str">
        <f t="shared" si="15"/>
        <v>EnergyNegC_i32 = 1321,</v>
      </c>
      <c r="M88" s="42" t="s">
        <v>64</v>
      </c>
      <c r="N88" s="70" t="s">
        <v>321</v>
      </c>
      <c r="O88" s="43"/>
      <c r="P88" s="44" t="s">
        <v>106</v>
      </c>
    </row>
    <row r="89" spans="1:16" ht="15.4" thickBot="1" x14ac:dyDescent="0.4">
      <c r="A89" s="35"/>
      <c r="B89" s="108">
        <v>87</v>
      </c>
      <c r="C89" s="29" t="s">
        <v>195</v>
      </c>
      <c r="D89" s="10" t="s">
        <v>4</v>
      </c>
      <c r="E89" s="56" t="s">
        <v>210</v>
      </c>
      <c r="F89" s="32" t="str">
        <f t="shared" si="11"/>
        <v>52A</v>
      </c>
      <c r="G89" s="32">
        <f t="shared" si="12"/>
        <v>1323</v>
      </c>
      <c r="H89" s="43" t="s">
        <v>108</v>
      </c>
      <c r="I89" s="39">
        <f t="shared" si="16"/>
        <v>2</v>
      </c>
      <c r="J89" s="32" t="str">
        <f t="shared" si="13"/>
        <v>int32_t</v>
      </c>
      <c r="K89" s="133" t="str">
        <f t="shared" si="14"/>
        <v>EnergyReacSum_i32</v>
      </c>
      <c r="L89" s="133" t="str">
        <f t="shared" si="15"/>
        <v>EnergyReacSum_i32 = 1323,</v>
      </c>
      <c r="M89" s="42" t="s">
        <v>357</v>
      </c>
      <c r="N89" s="70" t="s">
        <v>321</v>
      </c>
      <c r="O89" s="43"/>
      <c r="P89" s="44" t="s">
        <v>109</v>
      </c>
    </row>
    <row r="90" spans="1:16" ht="15.4" thickBot="1" x14ac:dyDescent="0.4">
      <c r="A90" s="35"/>
      <c r="B90" s="108">
        <v>88</v>
      </c>
      <c r="C90" s="29" t="s">
        <v>195</v>
      </c>
      <c r="D90" s="10" t="s">
        <v>4</v>
      </c>
      <c r="E90" s="56" t="s">
        <v>211</v>
      </c>
      <c r="F90" s="32" t="str">
        <f t="shared" si="11"/>
        <v>52C</v>
      </c>
      <c r="G90" s="32">
        <f t="shared" si="12"/>
        <v>1325</v>
      </c>
      <c r="H90" s="43" t="s">
        <v>111</v>
      </c>
      <c r="I90" s="39">
        <f t="shared" si="16"/>
        <v>2</v>
      </c>
      <c r="J90" s="32" t="str">
        <f t="shared" si="13"/>
        <v>int32_t</v>
      </c>
      <c r="K90" s="133" t="str">
        <f t="shared" si="14"/>
        <v>EnergyReacA_i32</v>
      </c>
      <c r="L90" s="133" t="str">
        <f t="shared" si="15"/>
        <v>EnergyReacA_i32 = 1325,</v>
      </c>
      <c r="M90" s="42" t="s">
        <v>357</v>
      </c>
      <c r="N90" s="70" t="s">
        <v>321</v>
      </c>
      <c r="O90" s="43"/>
      <c r="P90" s="44" t="s">
        <v>112</v>
      </c>
    </row>
    <row r="91" spans="1:16" ht="15.4" thickBot="1" x14ac:dyDescent="0.4">
      <c r="A91" s="35"/>
      <c r="B91" s="108">
        <v>89</v>
      </c>
      <c r="C91" s="29" t="s">
        <v>195</v>
      </c>
      <c r="D91" s="10" t="s">
        <v>4</v>
      </c>
      <c r="E91" s="56" t="s">
        <v>212</v>
      </c>
      <c r="F91" s="32" t="str">
        <f t="shared" si="11"/>
        <v>52E</v>
      </c>
      <c r="G91" s="32">
        <f t="shared" si="12"/>
        <v>1327</v>
      </c>
      <c r="H91" s="43" t="s">
        <v>114</v>
      </c>
      <c r="I91" s="39">
        <f t="shared" si="16"/>
        <v>2</v>
      </c>
      <c r="J91" s="32" t="str">
        <f t="shared" si="13"/>
        <v>int32_t</v>
      </c>
      <c r="K91" s="133" t="str">
        <f t="shared" si="14"/>
        <v>EnergyReacB_i32</v>
      </c>
      <c r="L91" s="133" t="str">
        <f t="shared" si="15"/>
        <v>EnergyReacB_i32 = 1327,</v>
      </c>
      <c r="M91" s="42" t="s">
        <v>357</v>
      </c>
      <c r="N91" s="70" t="s">
        <v>321</v>
      </c>
      <c r="O91" s="43"/>
      <c r="P91" s="44" t="s">
        <v>115</v>
      </c>
    </row>
    <row r="92" spans="1:16" ht="15.4" thickBot="1" x14ac:dyDescent="0.4">
      <c r="A92" s="35"/>
      <c r="B92" s="108">
        <v>90</v>
      </c>
      <c r="C92" s="29" t="s">
        <v>195</v>
      </c>
      <c r="D92" s="10" t="s">
        <v>4</v>
      </c>
      <c r="E92" s="56" t="s">
        <v>213</v>
      </c>
      <c r="F92" s="32" t="str">
        <f t="shared" si="11"/>
        <v>530</v>
      </c>
      <c r="G92" s="32">
        <f t="shared" si="12"/>
        <v>1329</v>
      </c>
      <c r="H92" s="43" t="s">
        <v>117</v>
      </c>
      <c r="I92" s="39">
        <f t="shared" si="16"/>
        <v>2</v>
      </c>
      <c r="J92" s="32" t="str">
        <f t="shared" si="13"/>
        <v>int32_t</v>
      </c>
      <c r="K92" s="133" t="str">
        <f t="shared" si="14"/>
        <v>EnergyReacC_i32</v>
      </c>
      <c r="L92" s="133" t="str">
        <f t="shared" si="15"/>
        <v>EnergyReacC_i32 = 1329,</v>
      </c>
      <c r="M92" s="42" t="s">
        <v>357</v>
      </c>
      <c r="N92" s="70" t="s">
        <v>321</v>
      </c>
      <c r="O92" s="43"/>
      <c r="P92" s="44" t="s">
        <v>118</v>
      </c>
    </row>
    <row r="93" spans="1:16" ht="15.4" thickBot="1" x14ac:dyDescent="0.4">
      <c r="A93" s="35"/>
      <c r="B93" s="108">
        <v>91</v>
      </c>
      <c r="C93" s="29" t="s">
        <v>195</v>
      </c>
      <c r="D93" s="10" t="s">
        <v>4</v>
      </c>
      <c r="E93" s="56" t="s">
        <v>214</v>
      </c>
      <c r="F93" s="32" t="str">
        <f t="shared" si="11"/>
        <v>532</v>
      </c>
      <c r="G93" s="32">
        <f t="shared" si="12"/>
        <v>1331</v>
      </c>
      <c r="H93" s="43" t="s">
        <v>120</v>
      </c>
      <c r="I93" s="39">
        <f t="shared" si="16"/>
        <v>2</v>
      </c>
      <c r="J93" s="32" t="str">
        <f t="shared" si="13"/>
        <v>int32_t</v>
      </c>
      <c r="K93" s="133" t="str">
        <f t="shared" si="14"/>
        <v>EnergyAppSum_i32</v>
      </c>
      <c r="L93" s="133" t="str">
        <f t="shared" si="15"/>
        <v>EnergyAppSum_i32 = 1331,</v>
      </c>
      <c r="M93" s="42" t="s">
        <v>358</v>
      </c>
      <c r="N93" s="70" t="s">
        <v>321</v>
      </c>
      <c r="O93" s="43"/>
      <c r="P93" s="44" t="s">
        <v>121</v>
      </c>
    </row>
    <row r="94" spans="1:16" ht="15.4" thickBot="1" x14ac:dyDescent="0.4">
      <c r="A94" s="35"/>
      <c r="B94" s="108">
        <v>92</v>
      </c>
      <c r="C94" s="29" t="s">
        <v>195</v>
      </c>
      <c r="D94" s="10" t="s">
        <v>4</v>
      </c>
      <c r="E94" s="56" t="s">
        <v>215</v>
      </c>
      <c r="F94" s="32" t="str">
        <f t="shared" si="11"/>
        <v>534</v>
      </c>
      <c r="G94" s="32">
        <f t="shared" si="12"/>
        <v>1333</v>
      </c>
      <c r="H94" s="43" t="s">
        <v>123</v>
      </c>
      <c r="I94" s="39">
        <f t="shared" si="16"/>
        <v>2</v>
      </c>
      <c r="J94" s="32" t="str">
        <f t="shared" si="13"/>
        <v>int32_t</v>
      </c>
      <c r="K94" s="133" t="str">
        <f t="shared" si="14"/>
        <v>EnergyAppA_i32</v>
      </c>
      <c r="L94" s="133" t="str">
        <f t="shared" si="15"/>
        <v>EnergyAppA_i32 = 1333,</v>
      </c>
      <c r="M94" s="42" t="s">
        <v>358</v>
      </c>
      <c r="N94" s="70" t="s">
        <v>321</v>
      </c>
      <c r="O94" s="43"/>
      <c r="P94" s="44" t="s">
        <v>124</v>
      </c>
    </row>
    <row r="95" spans="1:16" ht="15.4" thickBot="1" x14ac:dyDescent="0.4">
      <c r="A95" s="67"/>
      <c r="B95" s="108">
        <v>93</v>
      </c>
      <c r="C95" s="29" t="s">
        <v>195</v>
      </c>
      <c r="D95" s="10" t="s">
        <v>4</v>
      </c>
      <c r="E95" s="65" t="s">
        <v>216</v>
      </c>
      <c r="F95" s="32" t="str">
        <f t="shared" si="11"/>
        <v>536</v>
      </c>
      <c r="G95" s="32">
        <f t="shared" si="12"/>
        <v>1335</v>
      </c>
      <c r="H95" s="53" t="s">
        <v>126</v>
      </c>
      <c r="I95" s="39">
        <f t="shared" si="16"/>
        <v>2</v>
      </c>
      <c r="J95" s="32" t="str">
        <f t="shared" si="13"/>
        <v>int32_t</v>
      </c>
      <c r="K95" s="133" t="str">
        <f t="shared" si="14"/>
        <v>EnergyAppB_i32</v>
      </c>
      <c r="L95" s="133" t="str">
        <f t="shared" si="15"/>
        <v>EnergyAppB_i32 = 1335,</v>
      </c>
      <c r="M95" s="42" t="s">
        <v>358</v>
      </c>
      <c r="N95" s="70" t="s">
        <v>321</v>
      </c>
      <c r="O95" s="53"/>
      <c r="P95" s="54" t="s">
        <v>127</v>
      </c>
    </row>
    <row r="96" spans="1:16" ht="15.4" thickBot="1" x14ac:dyDescent="0.4">
      <c r="A96" s="31"/>
      <c r="B96" s="108">
        <v>94</v>
      </c>
      <c r="C96" s="29" t="s">
        <v>195</v>
      </c>
      <c r="D96" s="10" t="s">
        <v>4</v>
      </c>
      <c r="E96" s="55" t="s">
        <v>217</v>
      </c>
      <c r="F96" s="32" t="str">
        <f t="shared" si="11"/>
        <v>538</v>
      </c>
      <c r="G96" s="32">
        <f t="shared" si="12"/>
        <v>1337</v>
      </c>
      <c r="H96" s="40" t="s">
        <v>129</v>
      </c>
      <c r="I96" s="39">
        <f t="shared" si="16"/>
        <v>2</v>
      </c>
      <c r="J96" s="32" t="str">
        <f t="shared" si="13"/>
        <v>int32_t</v>
      </c>
      <c r="K96" s="133" t="str">
        <f t="shared" si="14"/>
        <v>EnergyAppC_i32</v>
      </c>
      <c r="L96" s="133" t="str">
        <f t="shared" si="15"/>
        <v>EnergyAppC_i32 = 1337,</v>
      </c>
      <c r="M96" s="39" t="s">
        <v>358</v>
      </c>
      <c r="N96" s="120" t="s">
        <v>321</v>
      </c>
      <c r="O96" s="40"/>
      <c r="P96" s="41" t="s">
        <v>130</v>
      </c>
    </row>
    <row r="97" spans="1:16" ht="15.4" thickBot="1" x14ac:dyDescent="0.4">
      <c r="A97" s="35"/>
      <c r="B97" s="108">
        <v>95</v>
      </c>
      <c r="C97" s="29" t="s">
        <v>195</v>
      </c>
      <c r="D97" s="10" t="s">
        <v>131</v>
      </c>
      <c r="E97" s="56">
        <v>1339</v>
      </c>
      <c r="F97" s="32" t="str">
        <f t="shared" si="11"/>
        <v>53A</v>
      </c>
      <c r="G97" s="32">
        <f t="shared" si="12"/>
        <v>1339</v>
      </c>
      <c r="H97" s="43" t="s">
        <v>133</v>
      </c>
      <c r="I97" s="39">
        <f t="shared" si="16"/>
        <v>1</v>
      </c>
      <c r="J97" s="32" t="str">
        <f t="shared" si="13"/>
        <v>int16_t</v>
      </c>
      <c r="K97" s="133" t="str">
        <f t="shared" si="14"/>
        <v>PowerFactorAvg_i16</v>
      </c>
      <c r="L97" s="133" t="str">
        <f t="shared" si="15"/>
        <v>PowerFactorAvg_i16 = 1339,</v>
      </c>
      <c r="M97" s="42">
        <v>0.01</v>
      </c>
      <c r="N97" s="42" t="s">
        <v>319</v>
      </c>
      <c r="O97" s="43"/>
      <c r="P97" s="44" t="s">
        <v>134</v>
      </c>
    </row>
    <row r="98" spans="1:16" ht="15.4" thickBot="1" x14ac:dyDescent="0.4">
      <c r="A98" s="35"/>
      <c r="B98" s="108">
        <v>96</v>
      </c>
      <c r="C98" s="29" t="s">
        <v>195</v>
      </c>
      <c r="D98" s="10" t="s">
        <v>131</v>
      </c>
      <c r="E98" s="56">
        <v>1340</v>
      </c>
      <c r="F98" s="32" t="str">
        <f t="shared" ref="F98:F129" si="17">DEC2HEX(_xlfn.NUMBERVALUE(LEFT(E98,IFERROR(SEARCH(",",E98)-1,LEN(E98))))-1)</f>
        <v>53B</v>
      </c>
      <c r="G98" s="32">
        <f t="shared" ref="G98:G129" si="18">HEX2DEC(F98)+1</f>
        <v>1340</v>
      </c>
      <c r="H98" s="43" t="s">
        <v>136</v>
      </c>
      <c r="I98" s="39">
        <f t="shared" si="16"/>
        <v>1</v>
      </c>
      <c r="J98" s="32" t="str">
        <f t="shared" ref="J98:J129" si="19">IF(IFERROR(SEARCH("floating point",C98),0)&lt;&gt;0, "float", IF(I98&gt;1, "int32_t", "int16_t"))</f>
        <v>int16_t</v>
      </c>
      <c r="K98" s="133" t="str">
        <f t="shared" ref="K98:K129" si="20">_xlfn.CONCAT(H98,"_",LEFT(J98,1),16*I98)</f>
        <v>PowerFactorA_i16</v>
      </c>
      <c r="L98" s="133" t="str">
        <f t="shared" si="15"/>
        <v>PowerFactorA_i16 /* = 1340 */,</v>
      </c>
      <c r="M98" s="42">
        <v>0.01</v>
      </c>
      <c r="N98" s="42" t="s">
        <v>319</v>
      </c>
      <c r="O98" s="43"/>
      <c r="P98" s="44" t="s">
        <v>137</v>
      </c>
    </row>
    <row r="99" spans="1:16" ht="15.4" thickBot="1" x14ac:dyDescent="0.4">
      <c r="A99" s="67"/>
      <c r="B99" s="108">
        <v>97</v>
      </c>
      <c r="C99" s="29" t="s">
        <v>195</v>
      </c>
      <c r="D99" s="10" t="s">
        <v>131</v>
      </c>
      <c r="E99" s="65">
        <v>1341</v>
      </c>
      <c r="F99" s="32" t="str">
        <f t="shared" si="17"/>
        <v>53C</v>
      </c>
      <c r="G99" s="32">
        <f t="shared" si="18"/>
        <v>1341</v>
      </c>
      <c r="H99" s="53" t="s">
        <v>139</v>
      </c>
      <c r="I99" s="39">
        <f t="shared" si="16"/>
        <v>1</v>
      </c>
      <c r="J99" s="32" t="str">
        <f t="shared" si="19"/>
        <v>int16_t</v>
      </c>
      <c r="K99" s="133" t="str">
        <f t="shared" si="20"/>
        <v>PowerFactorB_i16</v>
      </c>
      <c r="L99" s="133" t="str">
        <f t="shared" si="15"/>
        <v>PowerFactorB_i16 /* = 1341 */,</v>
      </c>
      <c r="M99" s="52">
        <v>0.01</v>
      </c>
      <c r="N99" s="52" t="s">
        <v>319</v>
      </c>
      <c r="O99" s="53"/>
      <c r="P99" s="54" t="s">
        <v>140</v>
      </c>
    </row>
    <row r="100" spans="1:16" ht="15.4" thickBot="1" x14ac:dyDescent="0.4">
      <c r="A100" s="31"/>
      <c r="B100" s="108">
        <v>98</v>
      </c>
      <c r="C100" s="29" t="s">
        <v>195</v>
      </c>
      <c r="D100" s="10" t="s">
        <v>131</v>
      </c>
      <c r="E100" s="55">
        <v>1342</v>
      </c>
      <c r="F100" s="32" t="str">
        <f t="shared" si="17"/>
        <v>53D</v>
      </c>
      <c r="G100" s="32">
        <f t="shared" si="18"/>
        <v>1342</v>
      </c>
      <c r="H100" s="40" t="s">
        <v>142</v>
      </c>
      <c r="I100" s="39">
        <f t="shared" si="16"/>
        <v>1</v>
      </c>
      <c r="J100" s="32" t="str">
        <f t="shared" si="19"/>
        <v>int16_t</v>
      </c>
      <c r="K100" s="133" t="str">
        <f t="shared" si="20"/>
        <v>PowerFactorC_i16</v>
      </c>
      <c r="L100" s="133" t="str">
        <f t="shared" si="15"/>
        <v>PowerFactorC_i16 /* = 1342 */,</v>
      </c>
      <c r="M100" s="39">
        <v>0.01</v>
      </c>
      <c r="N100" s="39" t="s">
        <v>319</v>
      </c>
      <c r="O100" s="40"/>
      <c r="P100" s="41" t="s">
        <v>143</v>
      </c>
    </row>
    <row r="101" spans="1:16" ht="15.4" thickBot="1" x14ac:dyDescent="0.4">
      <c r="A101" s="35"/>
      <c r="B101" s="108">
        <v>99</v>
      </c>
      <c r="C101" s="29" t="s">
        <v>195</v>
      </c>
      <c r="D101" s="10" t="s">
        <v>144</v>
      </c>
      <c r="E101" s="56">
        <v>1343</v>
      </c>
      <c r="F101" s="32" t="str">
        <f t="shared" si="17"/>
        <v>53E</v>
      </c>
      <c r="G101" s="32">
        <f t="shared" si="18"/>
        <v>1343</v>
      </c>
      <c r="H101" s="43" t="s">
        <v>146</v>
      </c>
      <c r="I101" s="39">
        <f t="shared" si="16"/>
        <v>1</v>
      </c>
      <c r="J101" s="32" t="str">
        <f t="shared" si="19"/>
        <v>int16_t</v>
      </c>
      <c r="K101" s="133" t="str">
        <f t="shared" si="20"/>
        <v>PowerReacSum_i16</v>
      </c>
      <c r="L101" s="133" t="str">
        <f t="shared" si="15"/>
        <v>PowerReacSum_i16 /* = 1343 */,</v>
      </c>
      <c r="M101" s="42" t="s">
        <v>68</v>
      </c>
      <c r="N101" s="42" t="s">
        <v>319</v>
      </c>
      <c r="O101" s="43"/>
      <c r="P101" s="44" t="s">
        <v>218</v>
      </c>
    </row>
    <row r="102" spans="1:16" ht="15.4" thickBot="1" x14ac:dyDescent="0.4">
      <c r="A102" s="35"/>
      <c r="B102" s="108">
        <v>100</v>
      </c>
      <c r="C102" s="29" t="s">
        <v>195</v>
      </c>
      <c r="D102" s="10" t="s">
        <v>144</v>
      </c>
      <c r="E102" s="56">
        <v>1344</v>
      </c>
      <c r="F102" s="32" t="str">
        <f t="shared" si="17"/>
        <v>53F</v>
      </c>
      <c r="G102" s="32">
        <f t="shared" si="18"/>
        <v>1344</v>
      </c>
      <c r="H102" s="43" t="s">
        <v>150</v>
      </c>
      <c r="I102" s="39">
        <f t="shared" si="16"/>
        <v>1</v>
      </c>
      <c r="J102" s="32" t="str">
        <f t="shared" si="19"/>
        <v>int16_t</v>
      </c>
      <c r="K102" s="133" t="str">
        <f t="shared" si="20"/>
        <v>PowerReacA_i16</v>
      </c>
      <c r="L102" s="133" t="str">
        <f t="shared" si="15"/>
        <v>PowerReacA_i16 /* = 1344 */,</v>
      </c>
      <c r="M102" s="42" t="s">
        <v>68</v>
      </c>
      <c r="N102" s="42" t="s">
        <v>319</v>
      </c>
      <c r="O102" s="43"/>
      <c r="P102" s="44" t="s">
        <v>219</v>
      </c>
    </row>
    <row r="103" spans="1:16" ht="15.4" thickBot="1" x14ac:dyDescent="0.4">
      <c r="A103" s="35"/>
      <c r="B103" s="108">
        <v>101</v>
      </c>
      <c r="C103" s="29" t="s">
        <v>195</v>
      </c>
      <c r="D103" s="10" t="s">
        <v>144</v>
      </c>
      <c r="E103" s="56">
        <v>1345</v>
      </c>
      <c r="F103" s="32" t="str">
        <f t="shared" si="17"/>
        <v>540</v>
      </c>
      <c r="G103" s="32">
        <f t="shared" si="18"/>
        <v>1345</v>
      </c>
      <c r="H103" s="43" t="s">
        <v>153</v>
      </c>
      <c r="I103" s="39">
        <f t="shared" si="16"/>
        <v>1</v>
      </c>
      <c r="J103" s="32" t="str">
        <f t="shared" si="19"/>
        <v>int16_t</v>
      </c>
      <c r="K103" s="133" t="str">
        <f t="shared" si="20"/>
        <v>PowerReacB_i16</v>
      </c>
      <c r="L103" s="133" t="str">
        <f t="shared" si="15"/>
        <v>PowerReacB_i16 /* = 1345 */,</v>
      </c>
      <c r="M103" s="42" t="s">
        <v>68</v>
      </c>
      <c r="N103" s="42" t="s">
        <v>319</v>
      </c>
      <c r="O103" s="43"/>
      <c r="P103" s="44" t="s">
        <v>220</v>
      </c>
    </row>
    <row r="104" spans="1:16" ht="15.4" thickBot="1" x14ac:dyDescent="0.4">
      <c r="A104" s="35"/>
      <c r="B104" s="108">
        <v>102</v>
      </c>
      <c r="C104" s="29" t="s">
        <v>195</v>
      </c>
      <c r="D104" s="10" t="s">
        <v>144</v>
      </c>
      <c r="E104" s="56">
        <v>1346</v>
      </c>
      <c r="F104" s="32" t="str">
        <f t="shared" si="17"/>
        <v>541</v>
      </c>
      <c r="G104" s="32">
        <f t="shared" si="18"/>
        <v>1346</v>
      </c>
      <c r="H104" s="43" t="s">
        <v>156</v>
      </c>
      <c r="I104" s="39">
        <f t="shared" si="16"/>
        <v>1</v>
      </c>
      <c r="J104" s="32" t="str">
        <f t="shared" si="19"/>
        <v>int16_t</v>
      </c>
      <c r="K104" s="133" t="str">
        <f t="shared" si="20"/>
        <v>PowerReacC_i16</v>
      </c>
      <c r="L104" s="133" t="str">
        <f t="shared" si="15"/>
        <v>PowerReacC_i16 /* = 1346 */,</v>
      </c>
      <c r="M104" s="42" t="s">
        <v>68</v>
      </c>
      <c r="N104" s="42" t="s">
        <v>319</v>
      </c>
      <c r="O104" s="43"/>
      <c r="P104" s="44" t="s">
        <v>221</v>
      </c>
    </row>
    <row r="105" spans="1:16" ht="15.4" thickBot="1" x14ac:dyDescent="0.4">
      <c r="A105" s="35"/>
      <c r="B105" s="108">
        <v>103</v>
      </c>
      <c r="C105" s="29" t="s">
        <v>195</v>
      </c>
      <c r="D105" s="10" t="s">
        <v>144</v>
      </c>
      <c r="E105" s="56">
        <v>1347</v>
      </c>
      <c r="F105" s="32" t="str">
        <f t="shared" si="17"/>
        <v>542</v>
      </c>
      <c r="G105" s="32">
        <f t="shared" si="18"/>
        <v>1347</v>
      </c>
      <c r="H105" s="43" t="s">
        <v>159</v>
      </c>
      <c r="I105" s="39">
        <f t="shared" si="16"/>
        <v>1</v>
      </c>
      <c r="J105" s="32" t="str">
        <f t="shared" si="19"/>
        <v>int16_t</v>
      </c>
      <c r="K105" s="133" t="str">
        <f t="shared" si="20"/>
        <v>PowerAppSum_i16</v>
      </c>
      <c r="L105" s="133" t="str">
        <f t="shared" si="15"/>
        <v>PowerAppSum_i16 /* = 1347 */,</v>
      </c>
      <c r="M105" s="42" t="s">
        <v>68</v>
      </c>
      <c r="N105" s="42" t="s">
        <v>319</v>
      </c>
      <c r="O105" s="43"/>
      <c r="P105" s="44" t="s">
        <v>222</v>
      </c>
    </row>
    <row r="106" spans="1:16" ht="15.4" thickBot="1" x14ac:dyDescent="0.4">
      <c r="A106" s="35"/>
      <c r="B106" s="108">
        <v>104</v>
      </c>
      <c r="C106" s="29" t="s">
        <v>195</v>
      </c>
      <c r="D106" s="10" t="s">
        <v>144</v>
      </c>
      <c r="E106" s="56">
        <v>1348</v>
      </c>
      <c r="F106" s="32" t="str">
        <f t="shared" si="17"/>
        <v>543</v>
      </c>
      <c r="G106" s="32">
        <f t="shared" si="18"/>
        <v>1348</v>
      </c>
      <c r="H106" s="43" t="s">
        <v>163</v>
      </c>
      <c r="I106" s="39">
        <f t="shared" si="16"/>
        <v>1</v>
      </c>
      <c r="J106" s="32" t="str">
        <f t="shared" si="19"/>
        <v>int16_t</v>
      </c>
      <c r="K106" s="133" t="str">
        <f t="shared" si="20"/>
        <v>PowerAppA_i16</v>
      </c>
      <c r="L106" s="133" t="str">
        <f t="shared" si="15"/>
        <v>PowerAppA_i16 /* = 1348 */,</v>
      </c>
      <c r="M106" s="42" t="s">
        <v>68</v>
      </c>
      <c r="N106" s="42" t="s">
        <v>319</v>
      </c>
      <c r="O106" s="43"/>
      <c r="P106" s="44" t="s">
        <v>223</v>
      </c>
    </row>
    <row r="107" spans="1:16" ht="15.4" thickBot="1" x14ac:dyDescent="0.4">
      <c r="A107" s="67"/>
      <c r="B107" s="108">
        <v>105</v>
      </c>
      <c r="C107" s="29" t="s">
        <v>195</v>
      </c>
      <c r="D107" s="10" t="s">
        <v>144</v>
      </c>
      <c r="E107" s="65">
        <v>1349</v>
      </c>
      <c r="F107" s="32" t="str">
        <f t="shared" si="17"/>
        <v>544</v>
      </c>
      <c r="G107" s="32">
        <f t="shared" si="18"/>
        <v>1349</v>
      </c>
      <c r="H107" s="53" t="s">
        <v>166</v>
      </c>
      <c r="I107" s="39">
        <f t="shared" si="16"/>
        <v>1</v>
      </c>
      <c r="J107" s="32" t="str">
        <f t="shared" si="19"/>
        <v>int16_t</v>
      </c>
      <c r="K107" s="133" t="str">
        <f t="shared" si="20"/>
        <v>PowerAppB_i16</v>
      </c>
      <c r="L107" s="133" t="str">
        <f t="shared" si="15"/>
        <v>PowerAppB_i16 /* = 1349 */,</v>
      </c>
      <c r="M107" s="52" t="s">
        <v>68</v>
      </c>
      <c r="N107" s="52" t="s">
        <v>319</v>
      </c>
      <c r="O107" s="53"/>
      <c r="P107" s="54" t="s">
        <v>224</v>
      </c>
    </row>
    <row r="108" spans="1:16" ht="15.4" thickBot="1" x14ac:dyDescent="0.4">
      <c r="A108" s="31"/>
      <c r="B108" s="108">
        <v>106</v>
      </c>
      <c r="C108" s="29" t="s">
        <v>195</v>
      </c>
      <c r="D108" s="10" t="s">
        <v>144</v>
      </c>
      <c r="E108" s="55">
        <v>1350</v>
      </c>
      <c r="F108" s="32" t="str">
        <f t="shared" si="17"/>
        <v>545</v>
      </c>
      <c r="G108" s="32">
        <f t="shared" si="18"/>
        <v>1350</v>
      </c>
      <c r="H108" s="40" t="s">
        <v>169</v>
      </c>
      <c r="I108" s="39">
        <f t="shared" si="16"/>
        <v>1</v>
      </c>
      <c r="J108" s="32" t="str">
        <f t="shared" si="19"/>
        <v>int16_t</v>
      </c>
      <c r="K108" s="133" t="str">
        <f t="shared" si="20"/>
        <v>PowerAppC_i16</v>
      </c>
      <c r="L108" s="133" t="str">
        <f t="shared" si="15"/>
        <v>PowerAppC_i16 /* = 1350 */,</v>
      </c>
      <c r="M108" s="39" t="s">
        <v>68</v>
      </c>
      <c r="N108" s="39" t="s">
        <v>319</v>
      </c>
      <c r="O108" s="40"/>
      <c r="P108" s="41" t="s">
        <v>225</v>
      </c>
    </row>
    <row r="109" spans="1:16" ht="15.4" thickBot="1" x14ac:dyDescent="0.4">
      <c r="A109" s="35"/>
      <c r="B109" s="108">
        <v>107</v>
      </c>
      <c r="C109" s="29" t="s">
        <v>195</v>
      </c>
      <c r="D109" s="10" t="s">
        <v>171</v>
      </c>
      <c r="E109" s="56">
        <v>1351</v>
      </c>
      <c r="F109" s="32" t="str">
        <f t="shared" si="17"/>
        <v>546</v>
      </c>
      <c r="G109" s="32">
        <f t="shared" si="18"/>
        <v>1351</v>
      </c>
      <c r="H109" s="43" t="s">
        <v>173</v>
      </c>
      <c r="I109" s="39">
        <f t="shared" si="16"/>
        <v>1</v>
      </c>
      <c r="J109" s="32" t="str">
        <f t="shared" si="19"/>
        <v>int16_t</v>
      </c>
      <c r="K109" s="133" t="str">
        <f t="shared" si="20"/>
        <v>CurrentA_i16</v>
      </c>
      <c r="L109" s="133" t="str">
        <f t="shared" si="15"/>
        <v>CurrentA_i16 /* = 1351 */,</v>
      </c>
      <c r="M109" s="42" t="s">
        <v>226</v>
      </c>
      <c r="N109" s="42" t="s">
        <v>319</v>
      </c>
      <c r="O109" s="43"/>
      <c r="P109" s="44" t="s">
        <v>175</v>
      </c>
    </row>
    <row r="110" spans="1:16" ht="15.4" thickBot="1" x14ac:dyDescent="0.4">
      <c r="A110" s="67"/>
      <c r="B110" s="108">
        <v>108</v>
      </c>
      <c r="C110" s="29" t="s">
        <v>195</v>
      </c>
      <c r="D110" s="10" t="s">
        <v>171</v>
      </c>
      <c r="E110" s="65">
        <v>1352</v>
      </c>
      <c r="F110" s="32" t="str">
        <f t="shared" si="17"/>
        <v>547</v>
      </c>
      <c r="G110" s="32">
        <f t="shared" si="18"/>
        <v>1352</v>
      </c>
      <c r="H110" s="53" t="s">
        <v>177</v>
      </c>
      <c r="I110" s="39">
        <f t="shared" si="16"/>
        <v>1</v>
      </c>
      <c r="J110" s="32" t="str">
        <f t="shared" si="19"/>
        <v>int16_t</v>
      </c>
      <c r="K110" s="133" t="str">
        <f t="shared" si="20"/>
        <v>CurrentB_i16</v>
      </c>
      <c r="L110" s="133" t="str">
        <f t="shared" si="15"/>
        <v>CurrentB_i16 /* = 1352 */,</v>
      </c>
      <c r="M110" s="52" t="s">
        <v>226</v>
      </c>
      <c r="N110" s="52" t="s">
        <v>319</v>
      </c>
      <c r="O110" s="53"/>
      <c r="P110" s="54" t="s">
        <v>178</v>
      </c>
    </row>
    <row r="111" spans="1:16" ht="15.4" thickBot="1" x14ac:dyDescent="0.4">
      <c r="A111" s="31"/>
      <c r="B111" s="108">
        <v>109</v>
      </c>
      <c r="C111" s="29" t="s">
        <v>195</v>
      </c>
      <c r="D111" s="10" t="s">
        <v>171</v>
      </c>
      <c r="E111" s="55">
        <v>1353</v>
      </c>
      <c r="F111" s="32" t="str">
        <f t="shared" si="17"/>
        <v>548</v>
      </c>
      <c r="G111" s="32">
        <f t="shared" si="18"/>
        <v>1353</v>
      </c>
      <c r="H111" s="40" t="s">
        <v>180</v>
      </c>
      <c r="I111" s="39">
        <f t="shared" si="16"/>
        <v>1</v>
      </c>
      <c r="J111" s="32" t="str">
        <f t="shared" si="19"/>
        <v>int16_t</v>
      </c>
      <c r="K111" s="133" t="str">
        <f t="shared" si="20"/>
        <v>CurrentC_i16</v>
      </c>
      <c r="L111" s="133" t="str">
        <f t="shared" si="15"/>
        <v>CurrentC_i16 /* = 1353 */,</v>
      </c>
      <c r="M111" s="39" t="s">
        <v>226</v>
      </c>
      <c r="N111" s="39" t="s">
        <v>319</v>
      </c>
      <c r="O111" s="40"/>
      <c r="P111" s="41" t="s">
        <v>181</v>
      </c>
    </row>
    <row r="112" spans="1:16" ht="27.4" thickBot="1" x14ac:dyDescent="0.4">
      <c r="A112" s="35"/>
      <c r="B112" s="108">
        <v>110</v>
      </c>
      <c r="C112" s="29" t="s">
        <v>195</v>
      </c>
      <c r="D112" s="10" t="s">
        <v>182</v>
      </c>
      <c r="E112" s="56">
        <v>1354</v>
      </c>
      <c r="F112" s="32" t="str">
        <f t="shared" si="17"/>
        <v>549</v>
      </c>
      <c r="G112" s="32">
        <f t="shared" si="18"/>
        <v>1354</v>
      </c>
      <c r="H112" s="43" t="s">
        <v>184</v>
      </c>
      <c r="I112" s="39">
        <f t="shared" si="16"/>
        <v>1</v>
      </c>
      <c r="J112" s="32" t="str">
        <f t="shared" si="19"/>
        <v>int16_t</v>
      </c>
      <c r="K112" s="133" t="str">
        <f t="shared" si="20"/>
        <v>Demand_i16</v>
      </c>
      <c r="L112" s="133" t="str">
        <f t="shared" si="15"/>
        <v>Demand_i16 /* = 1354 */,</v>
      </c>
      <c r="M112" s="42" t="s">
        <v>68</v>
      </c>
      <c r="N112" s="42" t="s">
        <v>319</v>
      </c>
      <c r="O112" s="43"/>
      <c r="P112" s="44" t="s">
        <v>185</v>
      </c>
    </row>
    <row r="113" spans="1:16" ht="15.4" thickBot="1" x14ac:dyDescent="0.4">
      <c r="A113" s="35"/>
      <c r="B113" s="108">
        <v>111</v>
      </c>
      <c r="C113" s="29" t="s">
        <v>195</v>
      </c>
      <c r="D113" s="10" t="s">
        <v>182</v>
      </c>
      <c r="E113" s="56">
        <v>1355</v>
      </c>
      <c r="F113" s="32" t="str">
        <f t="shared" si="17"/>
        <v>54A</v>
      </c>
      <c r="G113" s="32">
        <f t="shared" si="18"/>
        <v>1355</v>
      </c>
      <c r="H113" s="43" t="s">
        <v>187</v>
      </c>
      <c r="I113" s="39">
        <f t="shared" si="16"/>
        <v>1</v>
      </c>
      <c r="J113" s="32" t="str">
        <f t="shared" si="19"/>
        <v>int16_t</v>
      </c>
      <c r="K113" s="133" t="str">
        <f t="shared" si="20"/>
        <v>DemandMin_i16</v>
      </c>
      <c r="L113" s="133" t="str">
        <f t="shared" si="15"/>
        <v>DemandMin_i16 /* = 1355 */,</v>
      </c>
      <c r="M113" s="42" t="s">
        <v>68</v>
      </c>
      <c r="N113" s="42" t="s">
        <v>319</v>
      </c>
      <c r="O113" s="43"/>
      <c r="P113" s="44" t="s">
        <v>188</v>
      </c>
    </row>
    <row r="114" spans="1:16" ht="15.4" thickBot="1" x14ac:dyDescent="0.4">
      <c r="A114" s="67"/>
      <c r="B114" s="108">
        <v>112</v>
      </c>
      <c r="C114" s="29" t="s">
        <v>195</v>
      </c>
      <c r="D114" s="10" t="s">
        <v>182</v>
      </c>
      <c r="E114" s="65">
        <v>1356</v>
      </c>
      <c r="F114" s="32" t="str">
        <f t="shared" si="17"/>
        <v>54B</v>
      </c>
      <c r="G114" s="32">
        <f t="shared" si="18"/>
        <v>1356</v>
      </c>
      <c r="H114" s="53" t="s">
        <v>190</v>
      </c>
      <c r="I114" s="39">
        <f t="shared" si="16"/>
        <v>1</v>
      </c>
      <c r="J114" s="32" t="str">
        <f t="shared" si="19"/>
        <v>int16_t</v>
      </c>
      <c r="K114" s="133" t="str">
        <f t="shared" si="20"/>
        <v>DemandMax_i16</v>
      </c>
      <c r="L114" s="133" t="str">
        <f t="shared" si="15"/>
        <v>DemandMax_i16 /* = 1356 */,</v>
      </c>
      <c r="M114" s="52" t="s">
        <v>68</v>
      </c>
      <c r="N114" s="52" t="s">
        <v>319</v>
      </c>
      <c r="O114" s="53"/>
      <c r="P114" s="54" t="s">
        <v>191</v>
      </c>
    </row>
    <row r="115" spans="1:16" ht="15.4" thickBot="1" x14ac:dyDescent="0.4">
      <c r="A115" s="35"/>
      <c r="B115" s="108">
        <v>113</v>
      </c>
      <c r="C115" s="29" t="s">
        <v>195</v>
      </c>
      <c r="D115" s="10" t="s">
        <v>182</v>
      </c>
      <c r="E115" s="56">
        <v>1357</v>
      </c>
      <c r="F115" s="32" t="str">
        <f t="shared" si="17"/>
        <v>54C</v>
      </c>
      <c r="G115" s="32">
        <f t="shared" si="18"/>
        <v>1357</v>
      </c>
      <c r="H115" s="43" t="s">
        <v>193</v>
      </c>
      <c r="I115" s="39">
        <f t="shared" si="16"/>
        <v>1</v>
      </c>
      <c r="J115" s="32" t="str">
        <f t="shared" si="19"/>
        <v>int16_t</v>
      </c>
      <c r="K115" s="133" t="str">
        <f t="shared" si="20"/>
        <v>DemandApp_i16</v>
      </c>
      <c r="L115" s="133" t="str">
        <f t="shared" si="15"/>
        <v>DemandApp_i16 /* = 1357 */,</v>
      </c>
      <c r="M115" s="52" t="s">
        <v>68</v>
      </c>
      <c r="N115" s="42" t="s">
        <v>319</v>
      </c>
      <c r="O115" s="43"/>
      <c r="P115" s="44" t="s">
        <v>194</v>
      </c>
    </row>
    <row r="116" spans="1:16" ht="15.4" thickBot="1" x14ac:dyDescent="0.4">
      <c r="A116" s="35"/>
      <c r="B116" s="108">
        <v>114</v>
      </c>
      <c r="C116" s="29" t="s">
        <v>195</v>
      </c>
      <c r="D116" s="10" t="s">
        <v>182</v>
      </c>
      <c r="E116" s="82">
        <v>1358</v>
      </c>
      <c r="F116" s="32" t="str">
        <f t="shared" si="17"/>
        <v>54D</v>
      </c>
      <c r="G116" s="32">
        <f t="shared" si="18"/>
        <v>1358</v>
      </c>
      <c r="H116" s="83" t="s">
        <v>342</v>
      </c>
      <c r="I116" s="39">
        <f t="shared" ref="I116:I147" si="21">IF(IFERROR(SEARCH(",",E116),0)&lt;&gt;0, 2, 1)</f>
        <v>1</v>
      </c>
      <c r="J116" s="32" t="str">
        <f t="shared" si="19"/>
        <v>int16_t</v>
      </c>
      <c r="K116" s="133" t="str">
        <f t="shared" si="20"/>
        <v>DemandA_i16</v>
      </c>
      <c r="L116" s="133" t="str">
        <f t="shared" si="15"/>
        <v>DemandA_i16 /* = 1358 */,</v>
      </c>
      <c r="M116" s="88" t="s">
        <v>68</v>
      </c>
      <c r="N116" s="84" t="s">
        <v>319</v>
      </c>
      <c r="O116" s="83"/>
      <c r="P116" s="86" t="s">
        <v>343</v>
      </c>
    </row>
    <row r="117" spans="1:16" ht="15.4" thickBot="1" x14ac:dyDescent="0.4">
      <c r="A117" s="35"/>
      <c r="B117" s="108">
        <v>115</v>
      </c>
      <c r="C117" s="29" t="s">
        <v>195</v>
      </c>
      <c r="D117" s="10" t="s">
        <v>182</v>
      </c>
      <c r="E117" s="82">
        <v>1359</v>
      </c>
      <c r="F117" s="32" t="str">
        <f t="shared" si="17"/>
        <v>54E</v>
      </c>
      <c r="G117" s="32">
        <f t="shared" si="18"/>
        <v>1359</v>
      </c>
      <c r="H117" s="83" t="s">
        <v>346</v>
      </c>
      <c r="I117" s="39">
        <f t="shared" si="21"/>
        <v>1</v>
      </c>
      <c r="J117" s="32" t="str">
        <f t="shared" si="19"/>
        <v>int16_t</v>
      </c>
      <c r="K117" s="133" t="str">
        <f t="shared" si="20"/>
        <v>DemandB_i16</v>
      </c>
      <c r="L117" s="133" t="str">
        <f t="shared" si="15"/>
        <v>DemandB_i16 /* = 1359 */,</v>
      </c>
      <c r="M117" s="88" t="s">
        <v>68</v>
      </c>
      <c r="N117" s="84" t="s">
        <v>319</v>
      </c>
      <c r="O117" s="83"/>
      <c r="P117" s="86" t="s">
        <v>348</v>
      </c>
    </row>
    <row r="118" spans="1:16" ht="15.4" thickBot="1" x14ac:dyDescent="0.4">
      <c r="A118" s="35"/>
      <c r="B118" s="108">
        <v>116</v>
      </c>
      <c r="C118" s="29" t="s">
        <v>195</v>
      </c>
      <c r="D118" s="10" t="s">
        <v>182</v>
      </c>
      <c r="E118" s="82">
        <v>1360</v>
      </c>
      <c r="F118" s="32" t="str">
        <f t="shared" si="17"/>
        <v>54F</v>
      </c>
      <c r="G118" s="32">
        <f t="shared" si="18"/>
        <v>1360</v>
      </c>
      <c r="H118" s="83" t="s">
        <v>347</v>
      </c>
      <c r="I118" s="39">
        <f t="shared" si="21"/>
        <v>1</v>
      </c>
      <c r="J118" s="32" t="str">
        <f t="shared" si="19"/>
        <v>int16_t</v>
      </c>
      <c r="K118" s="133" t="str">
        <f t="shared" si="20"/>
        <v>DemandC_i16</v>
      </c>
      <c r="L118" s="133" t="str">
        <f t="shared" si="15"/>
        <v>DemandC_i16 /* = 1360 */,</v>
      </c>
      <c r="M118" s="88" t="s">
        <v>68</v>
      </c>
      <c r="N118" s="84" t="s">
        <v>319</v>
      </c>
      <c r="O118" s="83"/>
      <c r="P118" s="86" t="s">
        <v>349</v>
      </c>
    </row>
    <row r="119" spans="1:16" ht="15.4" thickBot="1" x14ac:dyDescent="0.4">
      <c r="A119" s="68"/>
      <c r="B119" s="108">
        <v>117</v>
      </c>
      <c r="C119" s="29" t="s">
        <v>195</v>
      </c>
      <c r="D119" s="10" t="s">
        <v>365</v>
      </c>
      <c r="E119" s="77">
        <v>1361</v>
      </c>
      <c r="F119" s="32" t="str">
        <f t="shared" si="17"/>
        <v>550</v>
      </c>
      <c r="G119" s="32">
        <f t="shared" si="18"/>
        <v>1361</v>
      </c>
      <c r="H119" s="78" t="s">
        <v>350</v>
      </c>
      <c r="I119" s="39">
        <f t="shared" si="21"/>
        <v>1</v>
      </c>
      <c r="J119" s="32" t="str">
        <f t="shared" si="19"/>
        <v>int16_t</v>
      </c>
      <c r="K119" s="133" t="str">
        <f t="shared" si="20"/>
        <v>IoPinState_i16</v>
      </c>
      <c r="L119" s="133" t="str">
        <f t="shared" si="15"/>
        <v>IoPinState_i16 /* = 1361 */,</v>
      </c>
      <c r="M119" s="79"/>
      <c r="N119" s="79" t="s">
        <v>321</v>
      </c>
      <c r="O119" s="78"/>
      <c r="P119" s="87" t="s">
        <v>351</v>
      </c>
    </row>
    <row r="120" spans="1:16" ht="15.4" thickBot="1" x14ac:dyDescent="0.4">
      <c r="A120" s="31"/>
      <c r="B120" s="108">
        <v>118</v>
      </c>
      <c r="C120" s="29" t="s">
        <v>195</v>
      </c>
      <c r="D120" s="110" t="s">
        <v>365</v>
      </c>
      <c r="E120" s="111" t="s">
        <v>356</v>
      </c>
      <c r="F120" s="32" t="str">
        <f t="shared" si="17"/>
        <v>551</v>
      </c>
      <c r="G120" s="32">
        <f t="shared" si="18"/>
        <v>1362</v>
      </c>
      <c r="H120" s="113" t="s">
        <v>352</v>
      </c>
      <c r="I120" s="39">
        <f t="shared" si="21"/>
        <v>2</v>
      </c>
      <c r="J120" s="32" t="str">
        <f t="shared" si="19"/>
        <v>int32_t</v>
      </c>
      <c r="K120" s="133" t="str">
        <f t="shared" si="20"/>
        <v>PulseCount_i32</v>
      </c>
      <c r="L120" s="133" t="str">
        <f t="shared" si="15"/>
        <v>PulseCount_i32 /* = 1362 */,</v>
      </c>
      <c r="M120" s="117"/>
      <c r="N120" s="117" t="s">
        <v>321</v>
      </c>
      <c r="O120" s="113"/>
      <c r="P120" s="130" t="s">
        <v>353</v>
      </c>
    </row>
    <row r="121" spans="1:16" ht="27.4" thickBot="1" x14ac:dyDescent="0.4">
      <c r="A121" s="35"/>
      <c r="B121" s="108">
        <v>119</v>
      </c>
      <c r="C121" s="29" t="s">
        <v>227</v>
      </c>
      <c r="D121" s="94"/>
      <c r="E121" s="56" t="s">
        <v>229</v>
      </c>
      <c r="F121" s="32" t="str">
        <f t="shared" si="17"/>
        <v>640</v>
      </c>
      <c r="G121" s="32">
        <f t="shared" si="18"/>
        <v>1601</v>
      </c>
      <c r="H121" s="43" t="s">
        <v>230</v>
      </c>
      <c r="I121" s="39">
        <f t="shared" si="21"/>
        <v>2</v>
      </c>
      <c r="J121" s="32" t="str">
        <f t="shared" si="19"/>
        <v>int32_t</v>
      </c>
      <c r="K121" s="133" t="str">
        <f t="shared" si="20"/>
        <v>ConfigPasscode_i32</v>
      </c>
      <c r="L121" s="133" t="str">
        <f t="shared" si="15"/>
        <v>ConfigPasscode_i32 = 1601,</v>
      </c>
      <c r="M121" s="42"/>
      <c r="N121" s="42" t="s">
        <v>321</v>
      </c>
      <c r="O121" s="47">
        <v>0</v>
      </c>
      <c r="P121" s="48" t="s">
        <v>231</v>
      </c>
    </row>
    <row r="122" spans="1:16" ht="15.4" thickBot="1" x14ac:dyDescent="0.4">
      <c r="A122" s="35"/>
      <c r="B122" s="108">
        <v>120</v>
      </c>
      <c r="C122" s="29" t="s">
        <v>227</v>
      </c>
      <c r="D122" s="94"/>
      <c r="E122" s="56">
        <v>1603</v>
      </c>
      <c r="F122" s="32" t="str">
        <f t="shared" si="17"/>
        <v>642</v>
      </c>
      <c r="G122" s="32">
        <f t="shared" si="18"/>
        <v>1603</v>
      </c>
      <c r="H122" s="43" t="s">
        <v>232</v>
      </c>
      <c r="I122" s="39">
        <f t="shared" si="21"/>
        <v>1</v>
      </c>
      <c r="J122" s="32" t="str">
        <f t="shared" si="19"/>
        <v>int16_t</v>
      </c>
      <c r="K122" s="133" t="str">
        <f t="shared" si="20"/>
        <v>CtAmps_i16</v>
      </c>
      <c r="L122" s="133" t="str">
        <f t="shared" si="15"/>
        <v>CtAmps_i16 = 1603,</v>
      </c>
      <c r="M122" s="69" t="s">
        <v>318</v>
      </c>
      <c r="N122" s="89" t="s">
        <v>321</v>
      </c>
      <c r="O122" s="47">
        <v>5</v>
      </c>
      <c r="P122" s="48" t="s">
        <v>233</v>
      </c>
    </row>
    <row r="123" spans="1:16" ht="15.4" thickBot="1" x14ac:dyDescent="0.4">
      <c r="A123" s="35"/>
      <c r="B123" s="108">
        <v>121</v>
      </c>
      <c r="C123" s="29" t="s">
        <v>227</v>
      </c>
      <c r="D123" s="94"/>
      <c r="E123" s="56">
        <v>1604</v>
      </c>
      <c r="F123" s="32" t="str">
        <f t="shared" si="17"/>
        <v>643</v>
      </c>
      <c r="G123" s="32">
        <f t="shared" si="18"/>
        <v>1604</v>
      </c>
      <c r="H123" s="43" t="s">
        <v>234</v>
      </c>
      <c r="I123" s="39">
        <f t="shared" si="21"/>
        <v>1</v>
      </c>
      <c r="J123" s="32" t="str">
        <f t="shared" si="19"/>
        <v>int16_t</v>
      </c>
      <c r="K123" s="133" t="str">
        <f t="shared" si="20"/>
        <v>CtAmpsA_i16</v>
      </c>
      <c r="L123" s="133" t="str">
        <f t="shared" si="15"/>
        <v>CtAmpsA_i16 /* = 1604 */,</v>
      </c>
      <c r="M123" s="69" t="s">
        <v>318</v>
      </c>
      <c r="N123" s="69" t="s">
        <v>321</v>
      </c>
      <c r="O123" s="85">
        <v>5</v>
      </c>
      <c r="P123" s="48" t="s">
        <v>235</v>
      </c>
    </row>
    <row r="124" spans="1:16" ht="15.4" thickBot="1" x14ac:dyDescent="0.4">
      <c r="A124" s="35"/>
      <c r="B124" s="108">
        <v>122</v>
      </c>
      <c r="C124" s="29" t="s">
        <v>227</v>
      </c>
      <c r="D124" s="94"/>
      <c r="E124" s="56">
        <v>1605</v>
      </c>
      <c r="F124" s="32" t="str">
        <f t="shared" si="17"/>
        <v>644</v>
      </c>
      <c r="G124" s="32">
        <f t="shared" si="18"/>
        <v>1605</v>
      </c>
      <c r="H124" s="43" t="s">
        <v>236</v>
      </c>
      <c r="I124" s="39">
        <f t="shared" si="21"/>
        <v>1</v>
      </c>
      <c r="J124" s="32" t="str">
        <f t="shared" si="19"/>
        <v>int16_t</v>
      </c>
      <c r="K124" s="133" t="str">
        <f t="shared" si="20"/>
        <v>CtAmpsB_i16</v>
      </c>
      <c r="L124" s="133" t="str">
        <f t="shared" si="15"/>
        <v>CtAmpsB_i16 /* = 1605 */,</v>
      </c>
      <c r="M124" s="69" t="s">
        <v>318</v>
      </c>
      <c r="N124" s="69" t="s">
        <v>321</v>
      </c>
      <c r="O124" s="85">
        <v>5</v>
      </c>
      <c r="P124" s="48" t="s">
        <v>237</v>
      </c>
    </row>
    <row r="125" spans="1:16" ht="15.4" thickBot="1" x14ac:dyDescent="0.4">
      <c r="A125" s="35"/>
      <c r="B125" s="108">
        <v>123</v>
      </c>
      <c r="C125" s="29" t="s">
        <v>227</v>
      </c>
      <c r="D125" s="94"/>
      <c r="E125" s="56">
        <v>1606</v>
      </c>
      <c r="F125" s="32" t="str">
        <f t="shared" si="17"/>
        <v>645</v>
      </c>
      <c r="G125" s="32">
        <f t="shared" si="18"/>
        <v>1606</v>
      </c>
      <c r="H125" s="43" t="s">
        <v>238</v>
      </c>
      <c r="I125" s="39">
        <f t="shared" si="21"/>
        <v>1</v>
      </c>
      <c r="J125" s="32" t="str">
        <f t="shared" si="19"/>
        <v>int16_t</v>
      </c>
      <c r="K125" s="133" t="str">
        <f t="shared" si="20"/>
        <v>CtAmpsC_i16</v>
      </c>
      <c r="L125" s="133" t="str">
        <f t="shared" si="15"/>
        <v>CtAmpsC_i16 /* = 1606 */,</v>
      </c>
      <c r="M125" s="69" t="s">
        <v>318</v>
      </c>
      <c r="N125" s="69" t="s">
        <v>321</v>
      </c>
      <c r="O125" s="85">
        <v>5</v>
      </c>
      <c r="P125" s="48" t="s">
        <v>239</v>
      </c>
    </row>
    <row r="126" spans="1:16" ht="15.4" thickBot="1" x14ac:dyDescent="0.4">
      <c r="A126" s="35"/>
      <c r="B126" s="108">
        <v>124</v>
      </c>
      <c r="C126" s="29" t="s">
        <v>227</v>
      </c>
      <c r="D126" s="94"/>
      <c r="E126" s="56">
        <v>1607</v>
      </c>
      <c r="F126" s="32" t="str">
        <f t="shared" si="17"/>
        <v>646</v>
      </c>
      <c r="G126" s="32">
        <f t="shared" si="18"/>
        <v>1607</v>
      </c>
      <c r="H126" s="43" t="s">
        <v>240</v>
      </c>
      <c r="I126" s="39">
        <f t="shared" si="21"/>
        <v>1</v>
      </c>
      <c r="J126" s="32" t="str">
        <f t="shared" si="19"/>
        <v>int16_t</v>
      </c>
      <c r="K126" s="133" t="str">
        <f t="shared" si="20"/>
        <v>CtDirections_i16</v>
      </c>
      <c r="L126" s="133" t="str">
        <f t="shared" si="15"/>
        <v>CtDirections_i16 /* = 1607 */,</v>
      </c>
      <c r="M126" s="42"/>
      <c r="N126" s="42" t="s">
        <v>321</v>
      </c>
      <c r="O126" s="47">
        <v>0</v>
      </c>
      <c r="P126" s="48" t="s">
        <v>241</v>
      </c>
    </row>
    <row r="127" spans="1:16" ht="15.4" thickBot="1" x14ac:dyDescent="0.4">
      <c r="A127" s="35"/>
      <c r="B127" s="108">
        <v>125</v>
      </c>
      <c r="C127" s="29" t="s">
        <v>227</v>
      </c>
      <c r="D127" s="94"/>
      <c r="E127" s="56">
        <v>1608</v>
      </c>
      <c r="F127" s="32" t="str">
        <f t="shared" si="17"/>
        <v>647</v>
      </c>
      <c r="G127" s="32">
        <f t="shared" si="18"/>
        <v>1608</v>
      </c>
      <c r="H127" s="43" t="s">
        <v>242</v>
      </c>
      <c r="I127" s="39">
        <f t="shared" si="21"/>
        <v>1</v>
      </c>
      <c r="J127" s="32" t="str">
        <f t="shared" si="19"/>
        <v>int16_t</v>
      </c>
      <c r="K127" s="133" t="str">
        <f t="shared" si="20"/>
        <v>Averaging_i16</v>
      </c>
      <c r="L127" s="133" t="str">
        <f t="shared" si="15"/>
        <v>Averaging_i16 /* = 1608 */,</v>
      </c>
      <c r="M127" s="42"/>
      <c r="N127" s="42" t="s">
        <v>321</v>
      </c>
      <c r="O127" s="47" t="s">
        <v>243</v>
      </c>
      <c r="P127" s="48" t="s">
        <v>244</v>
      </c>
    </row>
    <row r="128" spans="1:16" ht="15.4" thickBot="1" x14ac:dyDescent="0.4">
      <c r="A128" s="35"/>
      <c r="B128" s="108">
        <v>126</v>
      </c>
      <c r="C128" s="29" t="s">
        <v>227</v>
      </c>
      <c r="D128" s="94"/>
      <c r="E128" s="56">
        <v>1609</v>
      </c>
      <c r="F128" s="32" t="str">
        <f t="shared" si="17"/>
        <v>648</v>
      </c>
      <c r="G128" s="32">
        <f t="shared" si="18"/>
        <v>1609</v>
      </c>
      <c r="H128" s="43" t="s">
        <v>68</v>
      </c>
      <c r="I128" s="39">
        <f t="shared" si="21"/>
        <v>1</v>
      </c>
      <c r="J128" s="32" t="str">
        <f t="shared" si="19"/>
        <v>int16_t</v>
      </c>
      <c r="K128" s="133" t="str">
        <f t="shared" si="20"/>
        <v>PowerIntScale_i16</v>
      </c>
      <c r="L128" s="133" t="str">
        <f t="shared" si="15"/>
        <v>PowerIntScale_i16 /* = 1609 */,</v>
      </c>
      <c r="M128" s="42" t="s">
        <v>245</v>
      </c>
      <c r="N128" s="42" t="s">
        <v>321</v>
      </c>
      <c r="O128" s="47" t="s">
        <v>246</v>
      </c>
      <c r="P128" s="48" t="s">
        <v>247</v>
      </c>
    </row>
    <row r="129" spans="1:16" ht="15.4" thickBot="1" x14ac:dyDescent="0.4">
      <c r="A129" s="35"/>
      <c r="B129" s="108">
        <v>127</v>
      </c>
      <c r="C129" s="29" t="s">
        <v>227</v>
      </c>
      <c r="D129" s="94"/>
      <c r="E129" s="56">
        <v>1610</v>
      </c>
      <c r="F129" s="32" t="str">
        <f t="shared" si="17"/>
        <v>649</v>
      </c>
      <c r="G129" s="32">
        <f t="shared" si="18"/>
        <v>1610</v>
      </c>
      <c r="H129" s="43" t="s">
        <v>248</v>
      </c>
      <c r="I129" s="39">
        <f t="shared" si="21"/>
        <v>1</v>
      </c>
      <c r="J129" s="32" t="str">
        <f t="shared" si="19"/>
        <v>int16_t</v>
      </c>
      <c r="K129" s="133" t="str">
        <f t="shared" si="20"/>
        <v>DemPerMins_i16</v>
      </c>
      <c r="L129" s="133" t="str">
        <f t="shared" si="15"/>
        <v>DemPerMins_i16 /* = 1610 */,</v>
      </c>
      <c r="M129" s="42" t="s">
        <v>249</v>
      </c>
      <c r="N129" s="42" t="s">
        <v>321</v>
      </c>
      <c r="O129" s="47">
        <v>15</v>
      </c>
      <c r="P129" s="48" t="s">
        <v>250</v>
      </c>
    </row>
    <row r="130" spans="1:16" ht="15.4" thickBot="1" x14ac:dyDescent="0.4">
      <c r="A130" s="35"/>
      <c r="B130" s="108">
        <v>128</v>
      </c>
      <c r="C130" s="29" t="s">
        <v>227</v>
      </c>
      <c r="D130" s="94"/>
      <c r="E130" s="56">
        <v>1611</v>
      </c>
      <c r="F130" s="32" t="str">
        <f t="shared" ref="F130:F161" si="22">DEC2HEX(_xlfn.NUMBERVALUE(LEFT(E130,IFERROR(SEARCH(",",E130)-1,LEN(E130))))-1)</f>
        <v>64A</v>
      </c>
      <c r="G130" s="32">
        <f t="shared" ref="G130:G161" si="23">HEX2DEC(F130)+1</f>
        <v>1611</v>
      </c>
      <c r="H130" s="43" t="s">
        <v>251</v>
      </c>
      <c r="I130" s="39">
        <f t="shared" si="21"/>
        <v>1</v>
      </c>
      <c r="J130" s="32" t="str">
        <f t="shared" ref="J130:J161" si="24">IF(IFERROR(SEARCH("floating point",C130),0)&lt;&gt;0, "float", IF(I130&gt;1, "int32_t", "int16_t"))</f>
        <v>int16_t</v>
      </c>
      <c r="K130" s="133" t="str">
        <f t="shared" ref="K130:K161" si="25">_xlfn.CONCAT(H130,"_",LEFT(J130,1),16*I130)</f>
        <v>DemSubints_i16</v>
      </c>
      <c r="L130" s="133" t="str">
        <f t="shared" si="15"/>
        <v>DemSubints_i16 /* = 1611 */,</v>
      </c>
      <c r="M130" s="42"/>
      <c r="N130" s="42" t="s">
        <v>321</v>
      </c>
      <c r="O130" s="47">
        <v>1</v>
      </c>
      <c r="P130" s="48" t="s">
        <v>252</v>
      </c>
    </row>
    <row r="131" spans="1:16" ht="15.4" thickBot="1" x14ac:dyDescent="0.4">
      <c r="A131" s="35"/>
      <c r="B131" s="108">
        <v>129</v>
      </c>
      <c r="C131" s="29" t="s">
        <v>227</v>
      </c>
      <c r="D131" s="94"/>
      <c r="E131" s="56">
        <v>1612</v>
      </c>
      <c r="F131" s="32" t="str">
        <f t="shared" si="22"/>
        <v>64B</v>
      </c>
      <c r="G131" s="32">
        <f t="shared" si="23"/>
        <v>1612</v>
      </c>
      <c r="H131" s="43" t="s">
        <v>253</v>
      </c>
      <c r="I131" s="39">
        <f t="shared" si="21"/>
        <v>1</v>
      </c>
      <c r="J131" s="32" t="str">
        <f t="shared" si="24"/>
        <v>int16_t</v>
      </c>
      <c r="K131" s="133" t="str">
        <f t="shared" si="25"/>
        <v>GainAdjustA_i16</v>
      </c>
      <c r="L131" s="133" t="str">
        <f t="shared" ref="L131:L168" si="26">_xlfn.CONCAT(K131, IF(IFERROR(G131-G130&lt;&gt;1,TRUE),_xlfn.CONCAT(" = ",G131),_xlfn.CONCAT(" /* = ", G131, " */")),",")</f>
        <v>GainAdjustA_i16 /* = 1612 */,</v>
      </c>
      <c r="M131" s="42" t="s">
        <v>254</v>
      </c>
      <c r="N131" s="42" t="s">
        <v>321</v>
      </c>
      <c r="O131" s="47">
        <v>10000</v>
      </c>
      <c r="P131" s="48" t="s">
        <v>255</v>
      </c>
    </row>
    <row r="132" spans="1:16" ht="15.4" thickBot="1" x14ac:dyDescent="0.4">
      <c r="A132" s="35"/>
      <c r="B132" s="108">
        <v>130</v>
      </c>
      <c r="C132" s="29" t="s">
        <v>227</v>
      </c>
      <c r="D132" s="94"/>
      <c r="E132" s="56">
        <v>1613</v>
      </c>
      <c r="F132" s="32" t="str">
        <f t="shared" si="22"/>
        <v>64C</v>
      </c>
      <c r="G132" s="32">
        <f t="shared" si="23"/>
        <v>1613</v>
      </c>
      <c r="H132" s="43" t="s">
        <v>256</v>
      </c>
      <c r="I132" s="39">
        <f t="shared" si="21"/>
        <v>1</v>
      </c>
      <c r="J132" s="32" t="str">
        <f t="shared" si="24"/>
        <v>int16_t</v>
      </c>
      <c r="K132" s="133" t="str">
        <f t="shared" si="25"/>
        <v>GainAdjustB_i16</v>
      </c>
      <c r="L132" s="133" t="str">
        <f t="shared" si="26"/>
        <v>GainAdjustB_i16 /* = 1613 */,</v>
      </c>
      <c r="M132" s="42" t="s">
        <v>254</v>
      </c>
      <c r="N132" s="42" t="s">
        <v>321</v>
      </c>
      <c r="O132" s="47">
        <v>10000</v>
      </c>
      <c r="P132" s="48" t="s">
        <v>257</v>
      </c>
    </row>
    <row r="133" spans="1:16" ht="15.4" thickBot="1" x14ac:dyDescent="0.4">
      <c r="A133" s="35"/>
      <c r="B133" s="108">
        <v>131</v>
      </c>
      <c r="C133" s="29" t="s">
        <v>227</v>
      </c>
      <c r="D133" s="94"/>
      <c r="E133" s="56">
        <v>1614</v>
      </c>
      <c r="F133" s="32" t="str">
        <f t="shared" si="22"/>
        <v>64D</v>
      </c>
      <c r="G133" s="32">
        <f t="shared" si="23"/>
        <v>1614</v>
      </c>
      <c r="H133" s="43" t="s">
        <v>258</v>
      </c>
      <c r="I133" s="39">
        <f t="shared" si="21"/>
        <v>1</v>
      </c>
      <c r="J133" s="32" t="str">
        <f t="shared" si="24"/>
        <v>int16_t</v>
      </c>
      <c r="K133" s="133" t="str">
        <f t="shared" si="25"/>
        <v>GainAdjustC_i16</v>
      </c>
      <c r="L133" s="133" t="str">
        <f t="shared" si="26"/>
        <v>GainAdjustC_i16 /* = 1614 */,</v>
      </c>
      <c r="M133" s="42" t="s">
        <v>254</v>
      </c>
      <c r="N133" s="42" t="s">
        <v>321</v>
      </c>
      <c r="O133" s="47">
        <v>10000</v>
      </c>
      <c r="P133" s="48" t="s">
        <v>259</v>
      </c>
    </row>
    <row r="134" spans="1:16" ht="15.4" thickBot="1" x14ac:dyDescent="0.4">
      <c r="A134" s="35"/>
      <c r="B134" s="108">
        <v>132</v>
      </c>
      <c r="C134" s="29" t="s">
        <v>227</v>
      </c>
      <c r="D134" s="94"/>
      <c r="E134" s="56">
        <v>1615</v>
      </c>
      <c r="F134" s="32" t="str">
        <f t="shared" si="22"/>
        <v>64E</v>
      </c>
      <c r="G134" s="32">
        <f t="shared" si="23"/>
        <v>1615</v>
      </c>
      <c r="H134" s="43" t="s">
        <v>260</v>
      </c>
      <c r="I134" s="39">
        <f t="shared" si="21"/>
        <v>1</v>
      </c>
      <c r="J134" s="32" t="str">
        <f t="shared" si="24"/>
        <v>int16_t</v>
      </c>
      <c r="K134" s="133" t="str">
        <f t="shared" si="25"/>
        <v>PhaseAdjustA_i16</v>
      </c>
      <c r="L134" s="133" t="str">
        <f t="shared" si="26"/>
        <v>PhaseAdjustA_i16 /* = 1615 */,</v>
      </c>
      <c r="M134" s="42" t="s">
        <v>261</v>
      </c>
      <c r="N134" s="42" t="s">
        <v>321</v>
      </c>
      <c r="O134" s="47">
        <v>-1000</v>
      </c>
      <c r="P134" s="48" t="s">
        <v>262</v>
      </c>
    </row>
    <row r="135" spans="1:16" ht="15.4" thickBot="1" x14ac:dyDescent="0.4">
      <c r="A135" s="35"/>
      <c r="B135" s="108">
        <v>133</v>
      </c>
      <c r="C135" s="29" t="s">
        <v>227</v>
      </c>
      <c r="D135" s="94"/>
      <c r="E135" s="56">
        <v>1616</v>
      </c>
      <c r="F135" s="32" t="str">
        <f t="shared" si="22"/>
        <v>64F</v>
      </c>
      <c r="G135" s="32">
        <f t="shared" si="23"/>
        <v>1616</v>
      </c>
      <c r="H135" s="43" t="s">
        <v>263</v>
      </c>
      <c r="I135" s="39">
        <f t="shared" si="21"/>
        <v>1</v>
      </c>
      <c r="J135" s="32" t="str">
        <f t="shared" si="24"/>
        <v>int16_t</v>
      </c>
      <c r="K135" s="133" t="str">
        <f t="shared" si="25"/>
        <v>PhaseAdjustB_i16</v>
      </c>
      <c r="L135" s="133" t="str">
        <f t="shared" si="26"/>
        <v>PhaseAdjustB_i16 /* = 1616 */,</v>
      </c>
      <c r="M135" s="42" t="s">
        <v>261</v>
      </c>
      <c r="N135" s="42" t="s">
        <v>321</v>
      </c>
      <c r="O135" s="47">
        <v>-1000</v>
      </c>
      <c r="P135" s="48" t="s">
        <v>264</v>
      </c>
    </row>
    <row r="136" spans="1:16" ht="15.4" thickBot="1" x14ac:dyDescent="0.4">
      <c r="A136" s="35"/>
      <c r="B136" s="108">
        <v>134</v>
      </c>
      <c r="C136" s="29" t="s">
        <v>227</v>
      </c>
      <c r="D136" s="94"/>
      <c r="E136" s="56">
        <v>1617</v>
      </c>
      <c r="F136" s="32" t="str">
        <f t="shared" si="22"/>
        <v>650</v>
      </c>
      <c r="G136" s="32">
        <f t="shared" si="23"/>
        <v>1617</v>
      </c>
      <c r="H136" s="43" t="s">
        <v>265</v>
      </c>
      <c r="I136" s="39">
        <f t="shared" si="21"/>
        <v>1</v>
      </c>
      <c r="J136" s="32" t="str">
        <f t="shared" si="24"/>
        <v>int16_t</v>
      </c>
      <c r="K136" s="133" t="str">
        <f t="shared" si="25"/>
        <v>PhaseAdjustC_i16</v>
      </c>
      <c r="L136" s="133" t="str">
        <f t="shared" si="26"/>
        <v>PhaseAdjustC_i16 /* = 1617 */,</v>
      </c>
      <c r="M136" s="42" t="s">
        <v>261</v>
      </c>
      <c r="N136" s="42" t="s">
        <v>321</v>
      </c>
      <c r="O136" s="47">
        <v>-1000</v>
      </c>
      <c r="P136" s="48" t="s">
        <v>266</v>
      </c>
    </row>
    <row r="137" spans="1:16" ht="15.4" thickBot="1" x14ac:dyDescent="0.4">
      <c r="A137" s="35"/>
      <c r="B137" s="108">
        <v>135</v>
      </c>
      <c r="C137" s="29" t="s">
        <v>227</v>
      </c>
      <c r="D137" s="94"/>
      <c r="E137" s="56">
        <v>1618</v>
      </c>
      <c r="F137" s="32" t="str">
        <f t="shared" si="22"/>
        <v>651</v>
      </c>
      <c r="G137" s="32">
        <f t="shared" si="23"/>
        <v>1618</v>
      </c>
      <c r="H137" s="43" t="s">
        <v>267</v>
      </c>
      <c r="I137" s="39">
        <f t="shared" si="21"/>
        <v>1</v>
      </c>
      <c r="J137" s="32" t="str">
        <f t="shared" si="24"/>
        <v>int16_t</v>
      </c>
      <c r="K137" s="133" t="str">
        <f t="shared" si="25"/>
        <v>CreepLimit_i16</v>
      </c>
      <c r="L137" s="133" t="str">
        <f t="shared" si="26"/>
        <v>CreepLimit_i16 /* = 1618 */,</v>
      </c>
      <c r="M137" s="42"/>
      <c r="N137" s="42" t="s">
        <v>321</v>
      </c>
      <c r="O137" s="47">
        <v>1500</v>
      </c>
      <c r="P137" s="48" t="s">
        <v>268</v>
      </c>
    </row>
    <row r="138" spans="1:16" ht="27.4" thickBot="1" x14ac:dyDescent="0.4">
      <c r="A138" s="35"/>
      <c r="B138" s="108">
        <v>136</v>
      </c>
      <c r="C138" s="29" t="s">
        <v>227</v>
      </c>
      <c r="D138" s="94"/>
      <c r="E138" s="56">
        <v>1619</v>
      </c>
      <c r="F138" s="32" t="str">
        <f t="shared" si="22"/>
        <v>652</v>
      </c>
      <c r="G138" s="32">
        <f t="shared" si="23"/>
        <v>1619</v>
      </c>
      <c r="H138" s="43" t="s">
        <v>269</v>
      </c>
      <c r="I138" s="39">
        <f t="shared" si="21"/>
        <v>1</v>
      </c>
      <c r="J138" s="32" t="str">
        <f t="shared" si="24"/>
        <v>int16_t</v>
      </c>
      <c r="K138" s="133" t="str">
        <f t="shared" si="25"/>
        <v>PhaseOffset_i16</v>
      </c>
      <c r="L138" s="133" t="str">
        <f t="shared" si="26"/>
        <v>PhaseOffset_i16 /* = 1619 */,</v>
      </c>
      <c r="M138" s="42" t="s">
        <v>270</v>
      </c>
      <c r="N138" s="42" t="s">
        <v>321</v>
      </c>
      <c r="O138" s="47">
        <v>120</v>
      </c>
      <c r="P138" s="76" t="s">
        <v>339</v>
      </c>
    </row>
    <row r="139" spans="1:16" ht="15.4" thickBot="1" x14ac:dyDescent="0.4">
      <c r="A139" s="35"/>
      <c r="B139" s="108">
        <v>137</v>
      </c>
      <c r="C139" s="29" t="s">
        <v>227</v>
      </c>
      <c r="D139" s="94"/>
      <c r="E139" s="56">
        <v>1620</v>
      </c>
      <c r="F139" s="32" t="str">
        <f t="shared" si="22"/>
        <v>653</v>
      </c>
      <c r="G139" s="32">
        <f t="shared" si="23"/>
        <v>1620</v>
      </c>
      <c r="H139" s="43" t="s">
        <v>271</v>
      </c>
      <c r="I139" s="39">
        <f t="shared" si="21"/>
        <v>1</v>
      </c>
      <c r="J139" s="32" t="str">
        <f t="shared" si="24"/>
        <v>int16_t</v>
      </c>
      <c r="K139" s="133" t="str">
        <f t="shared" si="25"/>
        <v>ZeroEnergy_i16</v>
      </c>
      <c r="L139" s="133" t="str">
        <f t="shared" si="26"/>
        <v>ZeroEnergy_i16 /* = 1620 */,</v>
      </c>
      <c r="M139" s="42"/>
      <c r="N139" s="42" t="s">
        <v>321</v>
      </c>
      <c r="O139" s="47" t="s">
        <v>272</v>
      </c>
      <c r="P139" s="48" t="s">
        <v>273</v>
      </c>
    </row>
    <row r="140" spans="1:16" ht="15.4" thickBot="1" x14ac:dyDescent="0.4">
      <c r="A140" s="35"/>
      <c r="B140" s="108">
        <v>138</v>
      </c>
      <c r="C140" s="29" t="s">
        <v>227</v>
      </c>
      <c r="D140" s="94"/>
      <c r="E140" s="56">
        <v>1621</v>
      </c>
      <c r="F140" s="32" t="str">
        <f t="shared" si="22"/>
        <v>654</v>
      </c>
      <c r="G140" s="32">
        <f t="shared" si="23"/>
        <v>1621</v>
      </c>
      <c r="H140" s="43" t="s">
        <v>274</v>
      </c>
      <c r="I140" s="39">
        <f t="shared" si="21"/>
        <v>1</v>
      </c>
      <c r="J140" s="32" t="str">
        <f t="shared" si="24"/>
        <v>int16_t</v>
      </c>
      <c r="K140" s="133" t="str">
        <f t="shared" si="25"/>
        <v>ZeroDemand_i16</v>
      </c>
      <c r="L140" s="133" t="str">
        <f t="shared" si="26"/>
        <v>ZeroDemand_i16 /* = 1621 */,</v>
      </c>
      <c r="M140" s="42"/>
      <c r="N140" s="42" t="s">
        <v>321</v>
      </c>
      <c r="O140" s="47" t="s">
        <v>272</v>
      </c>
      <c r="P140" s="48" t="s">
        <v>275</v>
      </c>
    </row>
    <row r="141" spans="1:16" ht="15.4" thickBot="1" x14ac:dyDescent="0.4">
      <c r="A141" s="68"/>
      <c r="B141" s="108">
        <v>139</v>
      </c>
      <c r="C141" s="29" t="s">
        <v>227</v>
      </c>
      <c r="D141" s="96"/>
      <c r="E141" s="77">
        <v>1622</v>
      </c>
      <c r="F141" s="32" t="str">
        <f t="shared" si="22"/>
        <v>655</v>
      </c>
      <c r="G141" s="32">
        <f t="shared" si="23"/>
        <v>1622</v>
      </c>
      <c r="H141" s="78" t="s">
        <v>226</v>
      </c>
      <c r="I141" s="39">
        <f t="shared" si="21"/>
        <v>1</v>
      </c>
      <c r="J141" s="32" t="str">
        <f t="shared" si="24"/>
        <v>int16_t</v>
      </c>
      <c r="K141" s="133" t="str">
        <f t="shared" si="25"/>
        <v>CurrentIntScale_i16</v>
      </c>
      <c r="L141" s="133" t="str">
        <f t="shared" si="26"/>
        <v>CurrentIntScale_i16 /* = 1622 */,</v>
      </c>
      <c r="M141" s="79"/>
      <c r="N141" s="79" t="s">
        <v>321</v>
      </c>
      <c r="O141" s="80">
        <v>20000</v>
      </c>
      <c r="P141" s="81" t="s">
        <v>338</v>
      </c>
    </row>
    <row r="142" spans="1:16" ht="121.9" thickBot="1" x14ac:dyDescent="0.4">
      <c r="A142" s="31"/>
      <c r="B142" s="108">
        <v>140</v>
      </c>
      <c r="C142" s="29" t="s">
        <v>227</v>
      </c>
      <c r="D142" s="93"/>
      <c r="E142" s="111">
        <v>1623</v>
      </c>
      <c r="F142" s="32" t="str">
        <f t="shared" si="22"/>
        <v>656</v>
      </c>
      <c r="G142" s="32">
        <f t="shared" si="23"/>
        <v>1623</v>
      </c>
      <c r="H142" s="113" t="s">
        <v>337</v>
      </c>
      <c r="I142" s="39">
        <f t="shared" si="21"/>
        <v>1</v>
      </c>
      <c r="J142" s="32" t="str">
        <f t="shared" si="24"/>
        <v>int16_t</v>
      </c>
      <c r="K142" s="133" t="str">
        <f t="shared" si="25"/>
        <v>IoPinMode_i16</v>
      </c>
      <c r="L142" s="133" t="str">
        <f t="shared" si="26"/>
        <v>IoPinMode_i16 /* = 1623 */,</v>
      </c>
      <c r="M142" s="117"/>
      <c r="N142" s="117" t="s">
        <v>321</v>
      </c>
      <c r="O142" s="125">
        <v>0</v>
      </c>
      <c r="P142" s="129" t="s">
        <v>340</v>
      </c>
    </row>
    <row r="143" spans="1:16" ht="27.4" thickBot="1" x14ac:dyDescent="0.4">
      <c r="A143" s="35"/>
      <c r="B143" s="108">
        <v>141</v>
      </c>
      <c r="C143" s="29" t="s">
        <v>322</v>
      </c>
      <c r="D143" s="94"/>
      <c r="E143" s="56">
        <v>1651</v>
      </c>
      <c r="F143" s="32" t="str">
        <f t="shared" si="22"/>
        <v>672</v>
      </c>
      <c r="G143" s="32">
        <f t="shared" si="23"/>
        <v>1651</v>
      </c>
      <c r="H143" s="43" t="s">
        <v>323</v>
      </c>
      <c r="I143" s="39">
        <f t="shared" si="21"/>
        <v>1</v>
      </c>
      <c r="J143" s="32" t="str">
        <f t="shared" si="24"/>
        <v>int16_t</v>
      </c>
      <c r="K143" s="133" t="str">
        <f t="shared" si="25"/>
        <v>ApplyComConfig_i16</v>
      </c>
      <c r="L143" s="133" t="str">
        <f t="shared" si="26"/>
        <v>ApplyComConfig_i16 = 1651,</v>
      </c>
      <c r="M143" s="42"/>
      <c r="N143" s="42" t="s">
        <v>321</v>
      </c>
      <c r="O143" s="47">
        <v>0</v>
      </c>
      <c r="P143" s="48" t="s">
        <v>328</v>
      </c>
    </row>
    <row r="144" spans="1:16" ht="27.4" thickBot="1" x14ac:dyDescent="0.4">
      <c r="A144" s="35"/>
      <c r="B144" s="108">
        <v>142</v>
      </c>
      <c r="C144" s="29" t="s">
        <v>322</v>
      </c>
      <c r="D144" s="94"/>
      <c r="E144" s="56">
        <v>1652</v>
      </c>
      <c r="F144" s="32" t="str">
        <f t="shared" si="22"/>
        <v>673</v>
      </c>
      <c r="G144" s="32">
        <f t="shared" si="23"/>
        <v>1652</v>
      </c>
      <c r="H144" s="43" t="s">
        <v>324</v>
      </c>
      <c r="I144" s="39">
        <f t="shared" si="21"/>
        <v>1</v>
      </c>
      <c r="J144" s="32" t="str">
        <f t="shared" si="24"/>
        <v>int16_t</v>
      </c>
      <c r="K144" s="133" t="str">
        <f t="shared" si="25"/>
        <v>Address_i16</v>
      </c>
      <c r="L144" s="133" t="str">
        <f t="shared" si="26"/>
        <v>Address_i16 /* = 1652 */,</v>
      </c>
      <c r="M144" s="69"/>
      <c r="N144" s="69" t="s">
        <v>321</v>
      </c>
      <c r="O144" s="47">
        <v>0</v>
      </c>
      <c r="P144" s="48" t="s">
        <v>329</v>
      </c>
    </row>
    <row r="145" spans="1:16" ht="54.4" thickBot="1" x14ac:dyDescent="0.4">
      <c r="A145" s="35"/>
      <c r="B145" s="108">
        <v>143</v>
      </c>
      <c r="C145" s="29" t="s">
        <v>322</v>
      </c>
      <c r="D145" s="94"/>
      <c r="E145" s="56">
        <v>1653</v>
      </c>
      <c r="F145" s="32" t="str">
        <f t="shared" si="22"/>
        <v>674</v>
      </c>
      <c r="G145" s="32">
        <f t="shared" si="23"/>
        <v>1653</v>
      </c>
      <c r="H145" s="43" t="s">
        <v>325</v>
      </c>
      <c r="I145" s="39">
        <f t="shared" si="21"/>
        <v>1</v>
      </c>
      <c r="J145" s="32" t="str">
        <f t="shared" si="24"/>
        <v>int16_t</v>
      </c>
      <c r="K145" s="133" t="str">
        <f t="shared" si="25"/>
        <v>BaudRate_i16</v>
      </c>
      <c r="L145" s="133" t="str">
        <f t="shared" si="26"/>
        <v>BaudRate_i16 /* = 1653 */,</v>
      </c>
      <c r="M145" s="69"/>
      <c r="N145" s="69" t="s">
        <v>321</v>
      </c>
      <c r="O145" s="47">
        <v>0</v>
      </c>
      <c r="P145" s="48" t="s">
        <v>330</v>
      </c>
    </row>
    <row r="146" spans="1:16" ht="27.4" thickBot="1" x14ac:dyDescent="0.4">
      <c r="A146" s="67"/>
      <c r="B146" s="108">
        <v>144</v>
      </c>
      <c r="C146" s="29" t="s">
        <v>322</v>
      </c>
      <c r="D146" s="95"/>
      <c r="E146" s="65">
        <v>1654</v>
      </c>
      <c r="F146" s="32" t="str">
        <f t="shared" si="22"/>
        <v>675</v>
      </c>
      <c r="G146" s="32">
        <f t="shared" si="23"/>
        <v>1654</v>
      </c>
      <c r="H146" s="53" t="s">
        <v>326</v>
      </c>
      <c r="I146" s="39">
        <f t="shared" si="21"/>
        <v>1</v>
      </c>
      <c r="J146" s="32" t="str">
        <f t="shared" si="24"/>
        <v>int16_t</v>
      </c>
      <c r="K146" s="133" t="str">
        <f t="shared" si="25"/>
        <v>ParityMode_i16</v>
      </c>
      <c r="L146" s="133" t="str">
        <f t="shared" si="26"/>
        <v>ParityMode_i16 /* = 1654 */,</v>
      </c>
      <c r="M146" s="72"/>
      <c r="N146" s="72" t="s">
        <v>321</v>
      </c>
      <c r="O146" s="73">
        <v>0</v>
      </c>
      <c r="P146" s="74" t="s">
        <v>331</v>
      </c>
    </row>
    <row r="147" spans="1:16" ht="27.4" thickBot="1" x14ac:dyDescent="0.4">
      <c r="A147" s="68"/>
      <c r="B147" s="108">
        <v>145</v>
      </c>
      <c r="C147" s="29" t="s">
        <v>322</v>
      </c>
      <c r="D147" s="96"/>
      <c r="E147" s="66">
        <v>1655</v>
      </c>
      <c r="F147" s="32" t="str">
        <f t="shared" si="22"/>
        <v>676</v>
      </c>
      <c r="G147" s="32">
        <f t="shared" si="23"/>
        <v>1655</v>
      </c>
      <c r="H147" s="50" t="s">
        <v>327</v>
      </c>
      <c r="I147" s="39">
        <f t="shared" si="21"/>
        <v>1</v>
      </c>
      <c r="J147" s="32" t="str">
        <f t="shared" si="24"/>
        <v>int16_t</v>
      </c>
      <c r="K147" s="133" t="str">
        <f t="shared" si="25"/>
        <v>ModbusMode_i16</v>
      </c>
      <c r="L147" s="133" t="str">
        <f t="shared" si="26"/>
        <v>ModbusMode_i16 /* = 1655 */,</v>
      </c>
      <c r="M147" s="118"/>
      <c r="N147" s="119" t="s">
        <v>321</v>
      </c>
      <c r="O147" s="126">
        <v>0</v>
      </c>
      <c r="P147" s="128" t="s">
        <v>332</v>
      </c>
    </row>
    <row r="148" spans="1:16" ht="15.4" thickBot="1" x14ac:dyDescent="0.4">
      <c r="A148" s="31"/>
      <c r="B148" s="108">
        <v>146</v>
      </c>
      <c r="C148" s="29" t="s">
        <v>322</v>
      </c>
      <c r="D148" s="93"/>
      <c r="E148" s="111">
        <v>1656</v>
      </c>
      <c r="F148" s="32" t="str">
        <f t="shared" si="22"/>
        <v>677</v>
      </c>
      <c r="G148" s="32">
        <f t="shared" si="23"/>
        <v>1656</v>
      </c>
      <c r="H148" s="113" t="s">
        <v>336</v>
      </c>
      <c r="I148" s="39">
        <f t="shared" ref="I148:I168" si="27">IF(IFERROR(SEARCH(",",E148),0)&lt;&gt;0, 2, 1)</f>
        <v>1</v>
      </c>
      <c r="J148" s="32" t="str">
        <f t="shared" si="24"/>
        <v>int16_t</v>
      </c>
      <c r="K148" s="133" t="str">
        <f t="shared" si="25"/>
        <v>ReplyDelay_i16</v>
      </c>
      <c r="L148" s="133" t="str">
        <f t="shared" si="26"/>
        <v>ReplyDelay_i16 /* = 1656 */,</v>
      </c>
      <c r="M148" s="117"/>
      <c r="N148" s="117" t="s">
        <v>321</v>
      </c>
      <c r="O148" s="125">
        <v>5</v>
      </c>
      <c r="P148" s="127" t="s">
        <v>355</v>
      </c>
    </row>
    <row r="149" spans="1:16" ht="15.4" thickBot="1" x14ac:dyDescent="0.4">
      <c r="A149" s="35"/>
      <c r="B149" s="108">
        <v>148</v>
      </c>
      <c r="C149" s="29" t="s">
        <v>276</v>
      </c>
      <c r="D149" s="94"/>
      <c r="E149" s="56" t="s">
        <v>277</v>
      </c>
      <c r="F149" s="32" t="str">
        <f t="shared" si="22"/>
        <v>6A4</v>
      </c>
      <c r="G149" s="32">
        <f t="shared" si="23"/>
        <v>1701</v>
      </c>
      <c r="H149" s="43" t="s">
        <v>278</v>
      </c>
      <c r="I149" s="39">
        <f t="shared" si="27"/>
        <v>2</v>
      </c>
      <c r="J149" s="32" t="str">
        <f t="shared" si="24"/>
        <v>int32_t</v>
      </c>
      <c r="K149" s="133" t="str">
        <f t="shared" si="25"/>
        <v>SerialNumber_i32</v>
      </c>
      <c r="L149" s="133" t="str">
        <f t="shared" si="26"/>
        <v>SerialNumber_i32 = 1701,</v>
      </c>
      <c r="M149" s="42"/>
      <c r="N149" s="42" t="s">
        <v>319</v>
      </c>
      <c r="O149" s="43"/>
      <c r="P149" s="44" t="s">
        <v>279</v>
      </c>
    </row>
    <row r="150" spans="1:16" ht="15.4" thickBot="1" x14ac:dyDescent="0.4">
      <c r="A150" s="35"/>
      <c r="B150" s="108">
        <v>149</v>
      </c>
      <c r="C150" s="29" t="s">
        <v>276</v>
      </c>
      <c r="D150" s="94"/>
      <c r="E150" s="56" t="s">
        <v>280</v>
      </c>
      <c r="F150" s="32" t="str">
        <f t="shared" si="22"/>
        <v>6A6</v>
      </c>
      <c r="G150" s="32">
        <f t="shared" si="23"/>
        <v>1703</v>
      </c>
      <c r="H150" s="43" t="s">
        <v>281</v>
      </c>
      <c r="I150" s="39">
        <f t="shared" si="27"/>
        <v>2</v>
      </c>
      <c r="J150" s="32" t="str">
        <f t="shared" si="24"/>
        <v>int32_t</v>
      </c>
      <c r="K150" s="133" t="str">
        <f t="shared" si="25"/>
        <v>UptimeSecs_i32</v>
      </c>
      <c r="L150" s="133" t="str">
        <f t="shared" si="26"/>
        <v>UptimeSecs_i32 = 1703,</v>
      </c>
      <c r="M150" s="42" t="s">
        <v>282</v>
      </c>
      <c r="N150" s="42" t="s">
        <v>319</v>
      </c>
      <c r="O150" s="43"/>
      <c r="P150" s="44" t="s">
        <v>283</v>
      </c>
    </row>
    <row r="151" spans="1:16" ht="15.4" thickBot="1" x14ac:dyDescent="0.4">
      <c r="A151" s="35"/>
      <c r="B151" s="108">
        <v>150</v>
      </c>
      <c r="C151" s="29" t="s">
        <v>276</v>
      </c>
      <c r="D151" s="94"/>
      <c r="E151" s="56" t="s">
        <v>284</v>
      </c>
      <c r="F151" s="32" t="str">
        <f t="shared" si="22"/>
        <v>6A8</v>
      </c>
      <c r="G151" s="32">
        <f t="shared" si="23"/>
        <v>1705</v>
      </c>
      <c r="H151" s="43" t="s">
        <v>285</v>
      </c>
      <c r="I151" s="39">
        <f t="shared" si="27"/>
        <v>2</v>
      </c>
      <c r="J151" s="32" t="str">
        <f t="shared" si="24"/>
        <v>int32_t</v>
      </c>
      <c r="K151" s="133" t="str">
        <f t="shared" si="25"/>
        <v>TotalSecs_i32</v>
      </c>
      <c r="L151" s="133" t="str">
        <f t="shared" si="26"/>
        <v>TotalSecs_i32 = 1705,</v>
      </c>
      <c r="M151" s="42" t="s">
        <v>282</v>
      </c>
      <c r="N151" s="42" t="s">
        <v>319</v>
      </c>
      <c r="O151" s="43"/>
      <c r="P151" s="44" t="s">
        <v>286</v>
      </c>
    </row>
    <row r="152" spans="1:16" ht="15.4" thickBot="1" x14ac:dyDescent="0.4">
      <c r="A152" s="35"/>
      <c r="B152" s="108">
        <v>151</v>
      </c>
      <c r="C152" s="29" t="s">
        <v>276</v>
      </c>
      <c r="D152" s="94"/>
      <c r="E152" s="56">
        <v>1707</v>
      </c>
      <c r="F152" s="32" t="str">
        <f t="shared" si="22"/>
        <v>6AA</v>
      </c>
      <c r="G152" s="32">
        <f t="shared" si="23"/>
        <v>1707</v>
      </c>
      <c r="H152" s="43" t="s">
        <v>287</v>
      </c>
      <c r="I152" s="39">
        <f t="shared" si="27"/>
        <v>1</v>
      </c>
      <c r="J152" s="32" t="str">
        <f t="shared" si="24"/>
        <v>int16_t</v>
      </c>
      <c r="K152" s="133" t="str">
        <f t="shared" si="25"/>
        <v>Model_i16</v>
      </c>
      <c r="L152" s="133" t="str">
        <f t="shared" si="26"/>
        <v>Model_i16 = 1707,</v>
      </c>
      <c r="M152" s="42"/>
      <c r="N152" s="42" t="s">
        <v>319</v>
      </c>
      <c r="O152" s="43"/>
      <c r="P152" s="44" t="s">
        <v>288</v>
      </c>
    </row>
    <row r="153" spans="1:16" ht="15.4" thickBot="1" x14ac:dyDescent="0.4">
      <c r="A153" s="35"/>
      <c r="B153" s="108">
        <v>152</v>
      </c>
      <c r="C153" s="29" t="s">
        <v>276</v>
      </c>
      <c r="D153" s="94"/>
      <c r="E153" s="56">
        <v>1708</v>
      </c>
      <c r="F153" s="32" t="str">
        <f t="shared" si="22"/>
        <v>6AB</v>
      </c>
      <c r="G153" s="32">
        <f t="shared" si="23"/>
        <v>1708</v>
      </c>
      <c r="H153" s="43" t="s">
        <v>289</v>
      </c>
      <c r="I153" s="39">
        <f t="shared" si="27"/>
        <v>1</v>
      </c>
      <c r="J153" s="32" t="str">
        <f t="shared" si="24"/>
        <v>int16_t</v>
      </c>
      <c r="K153" s="133" t="str">
        <f t="shared" si="25"/>
        <v>Version_i16</v>
      </c>
      <c r="L153" s="133" t="str">
        <f t="shared" si="26"/>
        <v>Version_i16 /* = 1708 */,</v>
      </c>
      <c r="M153" s="42"/>
      <c r="N153" s="42" t="s">
        <v>319</v>
      </c>
      <c r="O153" s="43"/>
      <c r="P153" s="44" t="s">
        <v>290</v>
      </c>
    </row>
    <row r="154" spans="1:16" ht="15.4" thickBot="1" x14ac:dyDescent="0.4">
      <c r="A154" s="35"/>
      <c r="B154" s="108">
        <v>153</v>
      </c>
      <c r="C154" s="29" t="s">
        <v>276</v>
      </c>
      <c r="D154" s="94"/>
      <c r="E154" s="56">
        <v>1709</v>
      </c>
      <c r="F154" s="32" t="str">
        <f t="shared" si="22"/>
        <v>6AC</v>
      </c>
      <c r="G154" s="32">
        <f t="shared" si="23"/>
        <v>1709</v>
      </c>
      <c r="H154" s="43" t="s">
        <v>291</v>
      </c>
      <c r="I154" s="39">
        <f t="shared" si="27"/>
        <v>1</v>
      </c>
      <c r="J154" s="32" t="str">
        <f t="shared" si="24"/>
        <v>int16_t</v>
      </c>
      <c r="K154" s="133" t="str">
        <f t="shared" si="25"/>
        <v>Options_i16</v>
      </c>
      <c r="L154" s="133" t="str">
        <f t="shared" si="26"/>
        <v>Options_i16 /* = 1709 */,</v>
      </c>
      <c r="M154" s="42"/>
      <c r="N154" s="42" t="s">
        <v>319</v>
      </c>
      <c r="O154" s="43"/>
      <c r="P154" s="44" t="s">
        <v>292</v>
      </c>
    </row>
    <row r="155" spans="1:16" ht="15.4" thickBot="1" x14ac:dyDescent="0.4">
      <c r="A155" s="35"/>
      <c r="B155" s="108">
        <v>154</v>
      </c>
      <c r="C155" s="29" t="s">
        <v>276</v>
      </c>
      <c r="D155" s="94"/>
      <c r="E155" s="56">
        <v>1710</v>
      </c>
      <c r="F155" s="32" t="str">
        <f t="shared" si="22"/>
        <v>6AD</v>
      </c>
      <c r="G155" s="32">
        <f t="shared" si="23"/>
        <v>1710</v>
      </c>
      <c r="H155" s="43" t="s">
        <v>293</v>
      </c>
      <c r="I155" s="39">
        <f t="shared" si="27"/>
        <v>1</v>
      </c>
      <c r="J155" s="32" t="str">
        <f t="shared" si="24"/>
        <v>int16_t</v>
      </c>
      <c r="K155" s="133" t="str">
        <f t="shared" si="25"/>
        <v>ErrorStatus_i16</v>
      </c>
      <c r="L155" s="133" t="str">
        <f t="shared" si="26"/>
        <v>ErrorStatus_i16 /* = 1710 */,</v>
      </c>
      <c r="M155" s="42" t="s">
        <v>294</v>
      </c>
      <c r="N155" s="42" t="s">
        <v>321</v>
      </c>
      <c r="O155" s="43"/>
      <c r="P155" s="44" t="s">
        <v>295</v>
      </c>
    </row>
    <row r="156" spans="1:16" ht="15.4" thickBot="1" x14ac:dyDescent="0.4">
      <c r="A156" s="35"/>
      <c r="B156" s="108">
        <v>155</v>
      </c>
      <c r="C156" s="29" t="s">
        <v>276</v>
      </c>
      <c r="D156" s="94"/>
      <c r="E156" s="56">
        <v>1711</v>
      </c>
      <c r="F156" s="32" t="str">
        <f t="shared" si="22"/>
        <v>6AE</v>
      </c>
      <c r="G156" s="32">
        <f t="shared" si="23"/>
        <v>1711</v>
      </c>
      <c r="H156" s="43" t="s">
        <v>296</v>
      </c>
      <c r="I156" s="39">
        <f t="shared" si="27"/>
        <v>1</v>
      </c>
      <c r="J156" s="32" t="str">
        <f t="shared" si="24"/>
        <v>int16_t</v>
      </c>
      <c r="K156" s="133" t="str">
        <f t="shared" si="25"/>
        <v>PowerFailCount_i16</v>
      </c>
      <c r="L156" s="133" t="str">
        <f t="shared" si="26"/>
        <v>PowerFailCount_i16 /* = 1711 */,</v>
      </c>
      <c r="M156" s="42"/>
      <c r="N156" s="42" t="s">
        <v>321</v>
      </c>
      <c r="O156" s="43"/>
      <c r="P156" s="44" t="s">
        <v>297</v>
      </c>
    </row>
    <row r="157" spans="1:16" ht="15.4" thickBot="1" x14ac:dyDescent="0.4">
      <c r="A157" s="35"/>
      <c r="B157" s="108">
        <v>156</v>
      </c>
      <c r="C157" s="29" t="s">
        <v>276</v>
      </c>
      <c r="D157" s="94"/>
      <c r="E157" s="56">
        <v>1712</v>
      </c>
      <c r="F157" s="32" t="str">
        <f t="shared" si="22"/>
        <v>6AF</v>
      </c>
      <c r="G157" s="32">
        <f t="shared" si="23"/>
        <v>1712</v>
      </c>
      <c r="H157" s="43" t="s">
        <v>298</v>
      </c>
      <c r="I157" s="39">
        <f t="shared" si="27"/>
        <v>1</v>
      </c>
      <c r="J157" s="32" t="str">
        <f t="shared" si="24"/>
        <v>int16_t</v>
      </c>
      <c r="K157" s="133" t="str">
        <f t="shared" si="25"/>
        <v>CrcErrorCount_i16</v>
      </c>
      <c r="L157" s="133" t="str">
        <f t="shared" si="26"/>
        <v>CrcErrorCount_i16 /* = 1712 */,</v>
      </c>
      <c r="M157" s="42"/>
      <c r="N157" s="42" t="s">
        <v>321</v>
      </c>
      <c r="O157" s="43"/>
      <c r="P157" s="44" t="s">
        <v>299</v>
      </c>
    </row>
    <row r="158" spans="1:16" ht="15.4" thickBot="1" x14ac:dyDescent="0.4">
      <c r="A158" s="35"/>
      <c r="B158" s="108">
        <v>157</v>
      </c>
      <c r="C158" s="29" t="s">
        <v>276</v>
      </c>
      <c r="D158" s="94"/>
      <c r="E158" s="56">
        <v>1713</v>
      </c>
      <c r="F158" s="32" t="str">
        <f t="shared" si="22"/>
        <v>6B0</v>
      </c>
      <c r="G158" s="32">
        <f t="shared" si="23"/>
        <v>1713</v>
      </c>
      <c r="H158" s="43" t="s">
        <v>300</v>
      </c>
      <c r="I158" s="39">
        <f t="shared" si="27"/>
        <v>1</v>
      </c>
      <c r="J158" s="32" t="str">
        <f t="shared" si="24"/>
        <v>int16_t</v>
      </c>
      <c r="K158" s="133" t="str">
        <f t="shared" si="25"/>
        <v>FrameErrorCount_i16</v>
      </c>
      <c r="L158" s="133" t="str">
        <f t="shared" si="26"/>
        <v>FrameErrorCount_i16 /* = 1713 */,</v>
      </c>
      <c r="M158" s="42"/>
      <c r="N158" s="42" t="s">
        <v>321</v>
      </c>
      <c r="O158" s="43"/>
      <c r="P158" s="44" t="s">
        <v>301</v>
      </c>
    </row>
    <row r="159" spans="1:16" ht="15.4" thickBot="1" x14ac:dyDescent="0.4">
      <c r="A159" s="35"/>
      <c r="B159" s="108">
        <v>158</v>
      </c>
      <c r="C159" s="29" t="s">
        <v>276</v>
      </c>
      <c r="D159" s="94"/>
      <c r="E159" s="56">
        <v>1714</v>
      </c>
      <c r="F159" s="32" t="str">
        <f t="shared" si="22"/>
        <v>6B1</v>
      </c>
      <c r="G159" s="32">
        <f t="shared" si="23"/>
        <v>1714</v>
      </c>
      <c r="H159" s="43" t="s">
        <v>302</v>
      </c>
      <c r="I159" s="39">
        <f t="shared" si="27"/>
        <v>1</v>
      </c>
      <c r="J159" s="32" t="str">
        <f t="shared" si="24"/>
        <v>int16_t</v>
      </c>
      <c r="K159" s="133" t="str">
        <f t="shared" si="25"/>
        <v>PacketErrorCount_i16</v>
      </c>
      <c r="L159" s="133" t="str">
        <f t="shared" si="26"/>
        <v>PacketErrorCount_i16 /* = 1714 */,</v>
      </c>
      <c r="M159" s="42"/>
      <c r="N159" s="42" t="s">
        <v>321</v>
      </c>
      <c r="O159" s="43"/>
      <c r="P159" s="44" t="s">
        <v>303</v>
      </c>
    </row>
    <row r="160" spans="1:16" ht="15.4" thickBot="1" x14ac:dyDescent="0.4">
      <c r="A160" s="35"/>
      <c r="B160" s="108">
        <v>159</v>
      </c>
      <c r="C160" s="29" t="s">
        <v>276</v>
      </c>
      <c r="D160" s="94"/>
      <c r="E160" s="56">
        <v>1715</v>
      </c>
      <c r="F160" s="32" t="str">
        <f t="shared" si="22"/>
        <v>6B2</v>
      </c>
      <c r="G160" s="32">
        <f t="shared" si="23"/>
        <v>1715</v>
      </c>
      <c r="H160" s="43" t="s">
        <v>304</v>
      </c>
      <c r="I160" s="39">
        <f t="shared" si="27"/>
        <v>1</v>
      </c>
      <c r="J160" s="32" t="str">
        <f t="shared" si="24"/>
        <v>int16_t</v>
      </c>
      <c r="K160" s="133" t="str">
        <f t="shared" si="25"/>
        <v>OverrunCount_i16</v>
      </c>
      <c r="L160" s="133" t="str">
        <f t="shared" si="26"/>
        <v>OverrunCount_i16 /* = 1715 */,</v>
      </c>
      <c r="M160" s="42"/>
      <c r="N160" s="42" t="s">
        <v>321</v>
      </c>
      <c r="O160" s="43"/>
      <c r="P160" s="44" t="s">
        <v>305</v>
      </c>
    </row>
    <row r="161" spans="1:16" ht="15.4" thickBot="1" x14ac:dyDescent="0.4">
      <c r="A161" s="35"/>
      <c r="B161" s="108">
        <v>160</v>
      </c>
      <c r="C161" s="29" t="s">
        <v>276</v>
      </c>
      <c r="D161" s="94"/>
      <c r="E161" s="56">
        <v>1716</v>
      </c>
      <c r="F161" s="32" t="str">
        <f t="shared" si="22"/>
        <v>6B3</v>
      </c>
      <c r="G161" s="32">
        <f t="shared" si="23"/>
        <v>1716</v>
      </c>
      <c r="H161" s="43" t="s">
        <v>306</v>
      </c>
      <c r="I161" s="39">
        <f t="shared" si="27"/>
        <v>1</v>
      </c>
      <c r="J161" s="32" t="str">
        <f t="shared" si="24"/>
        <v>int16_t</v>
      </c>
      <c r="K161" s="133" t="str">
        <f t="shared" si="25"/>
        <v>ErrorStatus1_i16</v>
      </c>
      <c r="L161" s="133" t="str">
        <f t="shared" si="26"/>
        <v>ErrorStatus1_i16 /* = 1716 */,</v>
      </c>
      <c r="M161" s="42" t="s">
        <v>294</v>
      </c>
      <c r="N161" s="42" t="s">
        <v>321</v>
      </c>
      <c r="O161" s="43"/>
      <c r="P161" s="44" t="s">
        <v>307</v>
      </c>
    </row>
    <row r="162" spans="1:16" ht="15.4" thickBot="1" x14ac:dyDescent="0.4">
      <c r="A162" s="35"/>
      <c r="B162" s="108">
        <v>161</v>
      </c>
      <c r="C162" s="29" t="s">
        <v>276</v>
      </c>
      <c r="D162" s="94"/>
      <c r="E162" s="56">
        <v>1717</v>
      </c>
      <c r="F162" s="32" t="str">
        <f t="shared" ref="F162:F193" si="28">DEC2HEX(_xlfn.NUMBERVALUE(LEFT(E162,IFERROR(SEARCH(",",E162)-1,LEN(E162))))-1)</f>
        <v>6B4</v>
      </c>
      <c r="G162" s="32">
        <f t="shared" ref="G162:G193" si="29">HEX2DEC(F162)+1</f>
        <v>1717</v>
      </c>
      <c r="H162" s="43" t="s">
        <v>308</v>
      </c>
      <c r="I162" s="39">
        <f t="shared" si="27"/>
        <v>1</v>
      </c>
      <c r="J162" s="32" t="str">
        <f t="shared" ref="J162:J193" si="30">IF(IFERROR(SEARCH("floating point",C162),0)&lt;&gt;0, "float", IF(I162&gt;1, "int32_t", "int16_t"))</f>
        <v>int16_t</v>
      </c>
      <c r="K162" s="133" t="str">
        <f t="shared" ref="K162:K193" si="31">_xlfn.CONCAT(H162,"_",LEFT(J162,1),16*I162)</f>
        <v>ErrorStatus2_i16</v>
      </c>
      <c r="L162" s="133" t="str">
        <f t="shared" si="26"/>
        <v>ErrorStatus2_i16 /* = 1717 */,</v>
      </c>
      <c r="M162" s="42" t="s">
        <v>294</v>
      </c>
      <c r="N162" s="42" t="s">
        <v>321</v>
      </c>
      <c r="O162" s="43"/>
      <c r="P162" s="44" t="s">
        <v>309</v>
      </c>
    </row>
    <row r="163" spans="1:16" ht="15.4" thickBot="1" x14ac:dyDescent="0.4">
      <c r="A163" s="35"/>
      <c r="B163" s="108">
        <v>162</v>
      </c>
      <c r="C163" s="29" t="s">
        <v>276</v>
      </c>
      <c r="D163" s="94"/>
      <c r="E163" s="56">
        <v>1718</v>
      </c>
      <c r="F163" s="32" t="str">
        <f t="shared" si="28"/>
        <v>6B5</v>
      </c>
      <c r="G163" s="32">
        <f t="shared" si="29"/>
        <v>1718</v>
      </c>
      <c r="H163" s="43" t="s">
        <v>310</v>
      </c>
      <c r="I163" s="39">
        <f t="shared" si="27"/>
        <v>1</v>
      </c>
      <c r="J163" s="32" t="str">
        <f t="shared" si="30"/>
        <v>int16_t</v>
      </c>
      <c r="K163" s="133" t="str">
        <f t="shared" si="31"/>
        <v>ErrorStatus3_i16</v>
      </c>
      <c r="L163" s="133" t="str">
        <f t="shared" si="26"/>
        <v>ErrorStatus3_i16 /* = 1718 */,</v>
      </c>
      <c r="M163" s="42" t="s">
        <v>294</v>
      </c>
      <c r="N163" s="42" t="s">
        <v>321</v>
      </c>
      <c r="O163" s="43"/>
      <c r="P163" s="44" t="s">
        <v>309</v>
      </c>
    </row>
    <row r="164" spans="1:16" ht="15.4" thickBot="1" x14ac:dyDescent="0.4">
      <c r="A164" s="35"/>
      <c r="B164" s="108">
        <v>163</v>
      </c>
      <c r="C164" s="29" t="s">
        <v>276</v>
      </c>
      <c r="D164" s="94"/>
      <c r="E164" s="56">
        <v>1719</v>
      </c>
      <c r="F164" s="32" t="str">
        <f t="shared" si="28"/>
        <v>6B6</v>
      </c>
      <c r="G164" s="32">
        <f t="shared" si="29"/>
        <v>1719</v>
      </c>
      <c r="H164" s="43" t="s">
        <v>311</v>
      </c>
      <c r="I164" s="39">
        <f t="shared" si="27"/>
        <v>1</v>
      </c>
      <c r="J164" s="32" t="str">
        <f t="shared" si="30"/>
        <v>int16_t</v>
      </c>
      <c r="K164" s="133" t="str">
        <f t="shared" si="31"/>
        <v>ErrorStatus4_i16</v>
      </c>
      <c r="L164" s="133" t="str">
        <f t="shared" si="26"/>
        <v>ErrorStatus4_i16 /* = 1719 */,</v>
      </c>
      <c r="M164" s="42" t="s">
        <v>294</v>
      </c>
      <c r="N164" s="42" t="s">
        <v>321</v>
      </c>
      <c r="O164" s="43"/>
      <c r="P164" s="44" t="s">
        <v>309</v>
      </c>
    </row>
    <row r="165" spans="1:16" ht="15.4" thickBot="1" x14ac:dyDescent="0.4">
      <c r="A165" s="35"/>
      <c r="B165" s="108">
        <v>164</v>
      </c>
      <c r="C165" s="29" t="s">
        <v>276</v>
      </c>
      <c r="D165" s="94"/>
      <c r="E165" s="56">
        <v>1720</v>
      </c>
      <c r="F165" s="32" t="str">
        <f t="shared" si="28"/>
        <v>6B7</v>
      </c>
      <c r="G165" s="32">
        <f t="shared" si="29"/>
        <v>1720</v>
      </c>
      <c r="H165" s="43" t="s">
        <v>312</v>
      </c>
      <c r="I165" s="39">
        <f t="shared" si="27"/>
        <v>1</v>
      </c>
      <c r="J165" s="32" t="str">
        <f t="shared" si="30"/>
        <v>int16_t</v>
      </c>
      <c r="K165" s="133" t="str">
        <f t="shared" si="31"/>
        <v>ErrorStatus5_i16</v>
      </c>
      <c r="L165" s="133" t="str">
        <f t="shared" si="26"/>
        <v>ErrorStatus5_i16 /* = 1720 */,</v>
      </c>
      <c r="M165" s="42" t="s">
        <v>294</v>
      </c>
      <c r="N165" s="42" t="s">
        <v>321</v>
      </c>
      <c r="O165" s="43"/>
      <c r="P165" s="44" t="s">
        <v>309</v>
      </c>
    </row>
    <row r="166" spans="1:16" ht="15.4" thickBot="1" x14ac:dyDescent="0.4">
      <c r="A166" s="35"/>
      <c r="B166" s="108">
        <v>165</v>
      </c>
      <c r="C166" s="29" t="s">
        <v>276</v>
      </c>
      <c r="D166" s="94"/>
      <c r="E166" s="56">
        <v>1721</v>
      </c>
      <c r="F166" s="32" t="str">
        <f t="shared" si="28"/>
        <v>6B8</v>
      </c>
      <c r="G166" s="32">
        <f t="shared" si="29"/>
        <v>1721</v>
      </c>
      <c r="H166" s="43" t="s">
        <v>313</v>
      </c>
      <c r="I166" s="39">
        <f t="shared" si="27"/>
        <v>1</v>
      </c>
      <c r="J166" s="32" t="str">
        <f t="shared" si="30"/>
        <v>int16_t</v>
      </c>
      <c r="K166" s="133" t="str">
        <f t="shared" si="31"/>
        <v>ErrorStatus6_i16</v>
      </c>
      <c r="L166" s="133" t="str">
        <f t="shared" si="26"/>
        <v>ErrorStatus6_i16 /* = 1721 */,</v>
      </c>
      <c r="M166" s="42" t="s">
        <v>294</v>
      </c>
      <c r="N166" s="42" t="s">
        <v>321</v>
      </c>
      <c r="O166" s="43"/>
      <c r="P166" s="44" t="s">
        <v>309</v>
      </c>
    </row>
    <row r="167" spans="1:16" ht="15.4" thickBot="1" x14ac:dyDescent="0.4">
      <c r="A167" s="35"/>
      <c r="B167" s="108">
        <v>166</v>
      </c>
      <c r="C167" s="29" t="s">
        <v>276</v>
      </c>
      <c r="D167" s="94"/>
      <c r="E167" s="56">
        <v>1722</v>
      </c>
      <c r="F167" s="32" t="str">
        <f t="shared" si="28"/>
        <v>6B9</v>
      </c>
      <c r="G167" s="32">
        <f t="shared" si="29"/>
        <v>1722</v>
      </c>
      <c r="H167" s="43" t="s">
        <v>314</v>
      </c>
      <c r="I167" s="39">
        <f t="shared" si="27"/>
        <v>1</v>
      </c>
      <c r="J167" s="32" t="str">
        <f t="shared" si="30"/>
        <v>int16_t</v>
      </c>
      <c r="K167" s="133" t="str">
        <f t="shared" si="31"/>
        <v>ErrorStatus7_i16</v>
      </c>
      <c r="L167" s="133" t="str">
        <f t="shared" si="26"/>
        <v>ErrorStatus7_i16 /* = 1722 */,</v>
      </c>
      <c r="M167" s="42" t="s">
        <v>294</v>
      </c>
      <c r="N167" s="42" t="s">
        <v>321</v>
      </c>
      <c r="O167" s="43"/>
      <c r="P167" s="44" t="s">
        <v>309</v>
      </c>
    </row>
    <row r="168" spans="1:16" ht="15.4" thickBot="1" x14ac:dyDescent="0.4">
      <c r="A168" s="68"/>
      <c r="B168" s="108">
        <v>167</v>
      </c>
      <c r="C168" s="29" t="s">
        <v>276</v>
      </c>
      <c r="D168" s="96"/>
      <c r="E168" s="66">
        <v>1723</v>
      </c>
      <c r="F168" s="32" t="str">
        <f t="shared" si="28"/>
        <v>6BA</v>
      </c>
      <c r="G168" s="32">
        <f t="shared" si="29"/>
        <v>1723</v>
      </c>
      <c r="H168" s="50" t="s">
        <v>315</v>
      </c>
      <c r="I168" s="39">
        <f t="shared" si="27"/>
        <v>1</v>
      </c>
      <c r="J168" s="32" t="str">
        <f t="shared" si="30"/>
        <v>int16_t</v>
      </c>
      <c r="K168" s="133" t="str">
        <f t="shared" si="31"/>
        <v>ErrorStatus8_i16</v>
      </c>
      <c r="L168" s="133" t="str">
        <f t="shared" si="26"/>
        <v>ErrorStatus8_i16 /* = 1723 */,</v>
      </c>
      <c r="M168" s="49" t="s">
        <v>294</v>
      </c>
      <c r="N168" s="49" t="s">
        <v>321</v>
      </c>
      <c r="O168" s="50"/>
      <c r="P168" s="51" t="s">
        <v>316</v>
      </c>
    </row>
  </sheetData>
  <autoFilter ref="A1:P168">
    <sortState ref="A2:P168">
      <sortCondition ref="G1:G168"/>
    </sortState>
  </autoFilter>
  <pageMargins left="0.31496062992125984" right="0.31496062992125984" top="0.74803149606299213" bottom="0.74803149606299213" header="0.31496062992125984" footer="0.31496062992125984"/>
  <pageSetup scale="92" fitToHeight="0" orientation="portrait" r:id="rId1"/>
  <headerFooter>
    <oddFooter>&amp;L&amp;P of &amp;N&amp;CCopyright 2009 - Continental Control Systems, LLC&amp;RWattNode MODBUS Register List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2"/>
  <sheetViews>
    <sheetView workbookViewId="0">
      <selection activeCell="A5" sqref="A5"/>
    </sheetView>
  </sheetViews>
  <sheetFormatPr defaultRowHeight="14.25" x14ac:dyDescent="0.45"/>
  <cols>
    <col min="1" max="1" width="18.59765625" bestFit="1" customWidth="1"/>
    <col min="2" max="2" width="4.73046875" bestFit="1" customWidth="1"/>
  </cols>
  <sheetData>
    <row r="3" spans="1:2" x14ac:dyDescent="0.45">
      <c r="A3" s="101" t="s">
        <v>540</v>
      </c>
      <c r="B3" s="104"/>
    </row>
    <row r="4" spans="1:2" x14ac:dyDescent="0.45">
      <c r="A4" s="101" t="s">
        <v>372</v>
      </c>
      <c r="B4" s="104" t="s">
        <v>371</v>
      </c>
    </row>
    <row r="5" spans="1:2" x14ac:dyDescent="0.45">
      <c r="A5" s="91" t="s">
        <v>373</v>
      </c>
      <c r="B5" s="106">
        <v>1</v>
      </c>
    </row>
    <row r="6" spans="1:2" x14ac:dyDescent="0.45">
      <c r="A6" s="102" t="s">
        <v>374</v>
      </c>
      <c r="B6" s="107">
        <v>1</v>
      </c>
    </row>
    <row r="7" spans="1:2" x14ac:dyDescent="0.45">
      <c r="A7" s="102" t="s">
        <v>375</v>
      </c>
      <c r="B7" s="107">
        <v>1</v>
      </c>
    </row>
    <row r="8" spans="1:2" x14ac:dyDescent="0.45">
      <c r="A8" s="102" t="s">
        <v>376</v>
      </c>
      <c r="B8" s="107">
        <v>1</v>
      </c>
    </row>
    <row r="9" spans="1:2" x14ac:dyDescent="0.45">
      <c r="A9" s="102" t="s">
        <v>377</v>
      </c>
      <c r="B9" s="107">
        <v>1</v>
      </c>
    </row>
    <row r="10" spans="1:2" x14ac:dyDescent="0.45">
      <c r="A10" s="102" t="s">
        <v>378</v>
      </c>
      <c r="B10" s="107">
        <v>1</v>
      </c>
    </row>
    <row r="11" spans="1:2" x14ac:dyDescent="0.45">
      <c r="A11" s="102" t="s">
        <v>379</v>
      </c>
      <c r="B11" s="107">
        <v>1</v>
      </c>
    </row>
    <row r="12" spans="1:2" x14ac:dyDescent="0.45">
      <c r="A12" s="102" t="s">
        <v>380</v>
      </c>
      <c r="B12" s="107">
        <v>1</v>
      </c>
    </row>
    <row r="13" spans="1:2" x14ac:dyDescent="0.45">
      <c r="A13" s="102" t="s">
        <v>381</v>
      </c>
      <c r="B13" s="107">
        <v>1</v>
      </c>
    </row>
    <row r="14" spans="1:2" x14ac:dyDescent="0.45">
      <c r="A14" s="102" t="s">
        <v>382</v>
      </c>
      <c r="B14" s="107">
        <v>1</v>
      </c>
    </row>
    <row r="15" spans="1:2" x14ac:dyDescent="0.45">
      <c r="A15" s="102" t="s">
        <v>383</v>
      </c>
      <c r="B15" s="107">
        <v>1</v>
      </c>
    </row>
    <row r="16" spans="1:2" x14ac:dyDescent="0.45">
      <c r="A16" s="102" t="s">
        <v>384</v>
      </c>
      <c r="B16" s="107">
        <v>1</v>
      </c>
    </row>
    <row r="17" spans="1:2" x14ac:dyDescent="0.45">
      <c r="A17" s="102" t="s">
        <v>385</v>
      </c>
      <c r="B17" s="107">
        <v>1</v>
      </c>
    </row>
    <row r="18" spans="1:2" x14ac:dyDescent="0.45">
      <c r="A18" s="102" t="s">
        <v>386</v>
      </c>
      <c r="B18" s="107">
        <v>1</v>
      </c>
    </row>
    <row r="19" spans="1:2" x14ac:dyDescent="0.45">
      <c r="A19" s="102" t="s">
        <v>387</v>
      </c>
      <c r="B19" s="107">
        <v>1</v>
      </c>
    </row>
    <row r="20" spans="1:2" x14ac:dyDescent="0.45">
      <c r="A20" s="102" t="s">
        <v>388</v>
      </c>
      <c r="B20" s="107">
        <v>1</v>
      </c>
    </row>
    <row r="21" spans="1:2" x14ac:dyDescent="0.45">
      <c r="A21" s="102" t="s">
        <v>389</v>
      </c>
      <c r="B21" s="107">
        <v>1</v>
      </c>
    </row>
    <row r="22" spans="1:2" x14ac:dyDescent="0.45">
      <c r="A22" s="102" t="s">
        <v>390</v>
      </c>
      <c r="B22" s="107">
        <v>1</v>
      </c>
    </row>
    <row r="23" spans="1:2" x14ac:dyDescent="0.45">
      <c r="A23" s="102" t="s">
        <v>391</v>
      </c>
      <c r="B23" s="107">
        <v>1</v>
      </c>
    </row>
    <row r="24" spans="1:2" x14ac:dyDescent="0.45">
      <c r="A24" s="102" t="s">
        <v>392</v>
      </c>
      <c r="B24" s="107">
        <v>1</v>
      </c>
    </row>
    <row r="25" spans="1:2" x14ac:dyDescent="0.45">
      <c r="A25" s="102" t="s">
        <v>393</v>
      </c>
      <c r="B25" s="107">
        <v>1</v>
      </c>
    </row>
    <row r="26" spans="1:2" x14ac:dyDescent="0.45">
      <c r="A26" s="102" t="s">
        <v>394</v>
      </c>
      <c r="B26" s="107">
        <v>1</v>
      </c>
    </row>
    <row r="27" spans="1:2" x14ac:dyDescent="0.45">
      <c r="A27" s="102" t="s">
        <v>395</v>
      </c>
      <c r="B27" s="107">
        <v>1</v>
      </c>
    </row>
    <row r="28" spans="1:2" x14ac:dyDescent="0.45">
      <c r="A28" s="102" t="s">
        <v>396</v>
      </c>
      <c r="B28" s="107">
        <v>1</v>
      </c>
    </row>
    <row r="29" spans="1:2" x14ac:dyDescent="0.45">
      <c r="A29" s="102" t="s">
        <v>397</v>
      </c>
      <c r="B29" s="107">
        <v>1</v>
      </c>
    </row>
    <row r="30" spans="1:2" x14ac:dyDescent="0.45">
      <c r="A30" s="102" t="s">
        <v>398</v>
      </c>
      <c r="B30" s="107">
        <v>1</v>
      </c>
    </row>
    <row r="31" spans="1:2" x14ac:dyDescent="0.45">
      <c r="A31" s="102" t="s">
        <v>399</v>
      </c>
      <c r="B31" s="107">
        <v>1</v>
      </c>
    </row>
    <row r="32" spans="1:2" x14ac:dyDescent="0.45">
      <c r="A32" s="102" t="s">
        <v>400</v>
      </c>
      <c r="B32" s="107">
        <v>1</v>
      </c>
    </row>
    <row r="33" spans="1:2" x14ac:dyDescent="0.45">
      <c r="A33" s="102" t="s">
        <v>401</v>
      </c>
      <c r="B33" s="107">
        <v>1</v>
      </c>
    </row>
    <row r="34" spans="1:2" x14ac:dyDescent="0.45">
      <c r="A34" s="102" t="s">
        <v>402</v>
      </c>
      <c r="B34" s="107">
        <v>1</v>
      </c>
    </row>
    <row r="35" spans="1:2" x14ac:dyDescent="0.45">
      <c r="A35" s="102" t="s">
        <v>403</v>
      </c>
      <c r="B35" s="107">
        <v>1</v>
      </c>
    </row>
    <row r="36" spans="1:2" x14ac:dyDescent="0.45">
      <c r="A36" s="102" t="s">
        <v>404</v>
      </c>
      <c r="B36" s="107">
        <v>1</v>
      </c>
    </row>
    <row r="37" spans="1:2" x14ac:dyDescent="0.45">
      <c r="A37" s="102" t="s">
        <v>405</v>
      </c>
      <c r="B37" s="107">
        <v>1</v>
      </c>
    </row>
    <row r="38" spans="1:2" x14ac:dyDescent="0.45">
      <c r="A38" s="102" t="s">
        <v>406</v>
      </c>
      <c r="B38" s="107">
        <v>1</v>
      </c>
    </row>
    <row r="39" spans="1:2" x14ac:dyDescent="0.45">
      <c r="A39" s="102" t="s">
        <v>407</v>
      </c>
      <c r="B39" s="107">
        <v>1</v>
      </c>
    </row>
    <row r="40" spans="1:2" x14ac:dyDescent="0.45">
      <c r="A40" s="102" t="s">
        <v>408</v>
      </c>
      <c r="B40" s="107">
        <v>1</v>
      </c>
    </row>
    <row r="41" spans="1:2" x14ac:dyDescent="0.45">
      <c r="A41" s="102" t="s">
        <v>409</v>
      </c>
      <c r="B41" s="107">
        <v>1</v>
      </c>
    </row>
    <row r="42" spans="1:2" x14ac:dyDescent="0.45">
      <c r="A42" s="102" t="s">
        <v>410</v>
      </c>
      <c r="B42" s="107">
        <v>1</v>
      </c>
    </row>
    <row r="43" spans="1:2" x14ac:dyDescent="0.45">
      <c r="A43" s="102" t="s">
        <v>411</v>
      </c>
      <c r="B43" s="107">
        <v>1</v>
      </c>
    </row>
    <row r="44" spans="1:2" x14ac:dyDescent="0.45">
      <c r="A44" s="102" t="s">
        <v>412</v>
      </c>
      <c r="B44" s="107">
        <v>1</v>
      </c>
    </row>
    <row r="45" spans="1:2" x14ac:dyDescent="0.45">
      <c r="A45" s="102" t="s">
        <v>413</v>
      </c>
      <c r="B45" s="107">
        <v>1</v>
      </c>
    </row>
    <row r="46" spans="1:2" x14ac:dyDescent="0.45">
      <c r="A46" s="102" t="s">
        <v>414</v>
      </c>
      <c r="B46" s="107">
        <v>1</v>
      </c>
    </row>
    <row r="47" spans="1:2" x14ac:dyDescent="0.45">
      <c r="A47" s="102" t="s">
        <v>415</v>
      </c>
      <c r="B47" s="107">
        <v>1</v>
      </c>
    </row>
    <row r="48" spans="1:2" x14ac:dyDescent="0.45">
      <c r="A48" s="102" t="s">
        <v>416</v>
      </c>
      <c r="B48" s="107">
        <v>1</v>
      </c>
    </row>
    <row r="49" spans="1:2" x14ac:dyDescent="0.45">
      <c r="A49" s="102" t="s">
        <v>417</v>
      </c>
      <c r="B49" s="107">
        <v>1</v>
      </c>
    </row>
    <row r="50" spans="1:2" x14ac:dyDescent="0.45">
      <c r="A50" s="102" t="s">
        <v>418</v>
      </c>
      <c r="B50" s="107">
        <v>1</v>
      </c>
    </row>
    <row r="51" spans="1:2" x14ac:dyDescent="0.45">
      <c r="A51" s="102" t="s">
        <v>419</v>
      </c>
      <c r="B51" s="107">
        <v>1</v>
      </c>
    </row>
    <row r="52" spans="1:2" x14ac:dyDescent="0.45">
      <c r="A52" s="102" t="s">
        <v>420</v>
      </c>
      <c r="B52" s="107">
        <v>1</v>
      </c>
    </row>
    <row r="53" spans="1:2" x14ac:dyDescent="0.45">
      <c r="A53" s="102" t="s">
        <v>421</v>
      </c>
      <c r="B53" s="107">
        <v>1</v>
      </c>
    </row>
    <row r="54" spans="1:2" x14ac:dyDescent="0.45">
      <c r="A54" s="102" t="s">
        <v>422</v>
      </c>
      <c r="B54" s="107">
        <v>1</v>
      </c>
    </row>
    <row r="55" spans="1:2" x14ac:dyDescent="0.45">
      <c r="A55" s="102" t="s">
        <v>423</v>
      </c>
      <c r="B55" s="107">
        <v>1</v>
      </c>
    </row>
    <row r="56" spans="1:2" x14ac:dyDescent="0.45">
      <c r="A56" s="102" t="s">
        <v>424</v>
      </c>
      <c r="B56" s="107">
        <v>1</v>
      </c>
    </row>
    <row r="57" spans="1:2" x14ac:dyDescent="0.45">
      <c r="A57" s="102" t="s">
        <v>425</v>
      </c>
      <c r="B57" s="107">
        <v>1</v>
      </c>
    </row>
    <row r="58" spans="1:2" x14ac:dyDescent="0.45">
      <c r="A58" s="102" t="s">
        <v>426</v>
      </c>
      <c r="B58" s="107">
        <v>1</v>
      </c>
    </row>
    <row r="59" spans="1:2" x14ac:dyDescent="0.45">
      <c r="A59" s="102" t="s">
        <v>427</v>
      </c>
      <c r="B59" s="107">
        <v>1</v>
      </c>
    </row>
    <row r="60" spans="1:2" x14ac:dyDescent="0.45">
      <c r="A60" s="102" t="s">
        <v>428</v>
      </c>
      <c r="B60" s="107">
        <v>1</v>
      </c>
    </row>
    <row r="61" spans="1:2" x14ac:dyDescent="0.45">
      <c r="A61" s="102" t="s">
        <v>429</v>
      </c>
      <c r="B61" s="107">
        <v>1</v>
      </c>
    </row>
    <row r="62" spans="1:2" x14ac:dyDescent="0.45">
      <c r="A62" s="102" t="s">
        <v>430</v>
      </c>
      <c r="B62" s="107">
        <v>1</v>
      </c>
    </row>
    <row r="63" spans="1:2" x14ac:dyDescent="0.45">
      <c r="A63" s="102" t="s">
        <v>431</v>
      </c>
      <c r="B63" s="107">
        <v>1</v>
      </c>
    </row>
    <row r="64" spans="1:2" x14ac:dyDescent="0.45">
      <c r="A64" s="102" t="s">
        <v>432</v>
      </c>
      <c r="B64" s="107">
        <v>1</v>
      </c>
    </row>
    <row r="65" spans="1:2" x14ac:dyDescent="0.45">
      <c r="A65" s="102" t="s">
        <v>433</v>
      </c>
      <c r="B65" s="107">
        <v>1</v>
      </c>
    </row>
    <row r="66" spans="1:2" x14ac:dyDescent="0.45">
      <c r="A66" s="102" t="s">
        <v>434</v>
      </c>
      <c r="B66" s="107">
        <v>1</v>
      </c>
    </row>
    <row r="67" spans="1:2" x14ac:dyDescent="0.45">
      <c r="A67" s="102" t="s">
        <v>435</v>
      </c>
      <c r="B67" s="107">
        <v>1</v>
      </c>
    </row>
    <row r="68" spans="1:2" x14ac:dyDescent="0.45">
      <c r="A68" s="102" t="s">
        <v>436</v>
      </c>
      <c r="B68" s="107">
        <v>1</v>
      </c>
    </row>
    <row r="69" spans="1:2" x14ac:dyDescent="0.45">
      <c r="A69" s="102" t="s">
        <v>437</v>
      </c>
      <c r="B69" s="107">
        <v>1</v>
      </c>
    </row>
    <row r="70" spans="1:2" x14ac:dyDescent="0.45">
      <c r="A70" s="102" t="s">
        <v>438</v>
      </c>
      <c r="B70" s="107">
        <v>1</v>
      </c>
    </row>
    <row r="71" spans="1:2" x14ac:dyDescent="0.45">
      <c r="A71" s="102" t="s">
        <v>439</v>
      </c>
      <c r="B71" s="107">
        <v>1</v>
      </c>
    </row>
    <row r="72" spans="1:2" x14ac:dyDescent="0.45">
      <c r="A72" s="102" t="s">
        <v>440</v>
      </c>
      <c r="B72" s="107">
        <v>1</v>
      </c>
    </row>
    <row r="73" spans="1:2" x14ac:dyDescent="0.45">
      <c r="A73" s="102" t="s">
        <v>441</v>
      </c>
      <c r="B73" s="107">
        <v>1</v>
      </c>
    </row>
    <row r="74" spans="1:2" x14ac:dyDescent="0.45">
      <c r="A74" s="102" t="s">
        <v>442</v>
      </c>
      <c r="B74" s="107">
        <v>1</v>
      </c>
    </row>
    <row r="75" spans="1:2" x14ac:dyDescent="0.45">
      <c r="A75" s="102" t="s">
        <v>443</v>
      </c>
      <c r="B75" s="107">
        <v>1</v>
      </c>
    </row>
    <row r="76" spans="1:2" x14ac:dyDescent="0.45">
      <c r="A76" s="102" t="s">
        <v>444</v>
      </c>
      <c r="B76" s="107">
        <v>1</v>
      </c>
    </row>
    <row r="77" spans="1:2" x14ac:dyDescent="0.45">
      <c r="A77" s="102" t="s">
        <v>445</v>
      </c>
      <c r="B77" s="107">
        <v>1</v>
      </c>
    </row>
    <row r="78" spans="1:2" x14ac:dyDescent="0.45">
      <c r="A78" s="102" t="s">
        <v>446</v>
      </c>
      <c r="B78" s="107">
        <v>1</v>
      </c>
    </row>
    <row r="79" spans="1:2" x14ac:dyDescent="0.45">
      <c r="A79" s="102" t="s">
        <v>447</v>
      </c>
      <c r="B79" s="107">
        <v>1</v>
      </c>
    </row>
    <row r="80" spans="1:2" x14ac:dyDescent="0.45">
      <c r="A80" s="102" t="s">
        <v>448</v>
      </c>
      <c r="B80" s="107">
        <v>1</v>
      </c>
    </row>
    <row r="81" spans="1:2" x14ac:dyDescent="0.45">
      <c r="A81" s="102" t="s">
        <v>449</v>
      </c>
      <c r="B81" s="107">
        <v>1</v>
      </c>
    </row>
    <row r="82" spans="1:2" x14ac:dyDescent="0.45">
      <c r="A82" s="102" t="s">
        <v>450</v>
      </c>
      <c r="B82" s="107">
        <v>1</v>
      </c>
    </row>
    <row r="83" spans="1:2" x14ac:dyDescent="0.45">
      <c r="A83" s="102" t="s">
        <v>451</v>
      </c>
      <c r="B83" s="107">
        <v>1</v>
      </c>
    </row>
    <row r="84" spans="1:2" x14ac:dyDescent="0.45">
      <c r="A84" s="102" t="s">
        <v>452</v>
      </c>
      <c r="B84" s="107">
        <v>1</v>
      </c>
    </row>
    <row r="85" spans="1:2" x14ac:dyDescent="0.45">
      <c r="A85" s="102" t="s">
        <v>453</v>
      </c>
      <c r="B85" s="107">
        <v>1</v>
      </c>
    </row>
    <row r="86" spans="1:2" x14ac:dyDescent="0.45">
      <c r="A86" s="102" t="s">
        <v>454</v>
      </c>
      <c r="B86" s="107">
        <v>1</v>
      </c>
    </row>
    <row r="87" spans="1:2" x14ac:dyDescent="0.45">
      <c r="A87" s="102" t="s">
        <v>455</v>
      </c>
      <c r="B87" s="107">
        <v>1</v>
      </c>
    </row>
    <row r="88" spans="1:2" x14ac:dyDescent="0.45">
      <c r="A88" s="102" t="s">
        <v>456</v>
      </c>
      <c r="B88" s="107">
        <v>1</v>
      </c>
    </row>
    <row r="89" spans="1:2" x14ac:dyDescent="0.45">
      <c r="A89" s="102" t="s">
        <v>457</v>
      </c>
      <c r="B89" s="107">
        <v>1</v>
      </c>
    </row>
    <row r="90" spans="1:2" x14ac:dyDescent="0.45">
      <c r="A90" s="102" t="s">
        <v>458</v>
      </c>
      <c r="B90" s="107">
        <v>1</v>
      </c>
    </row>
    <row r="91" spans="1:2" x14ac:dyDescent="0.45">
      <c r="A91" s="102" t="s">
        <v>459</v>
      </c>
      <c r="B91" s="107">
        <v>1</v>
      </c>
    </row>
    <row r="92" spans="1:2" x14ac:dyDescent="0.45">
      <c r="A92" s="102" t="s">
        <v>460</v>
      </c>
      <c r="B92" s="107">
        <v>1</v>
      </c>
    </row>
    <row r="93" spans="1:2" x14ac:dyDescent="0.45">
      <c r="A93" s="102" t="s">
        <v>461</v>
      </c>
      <c r="B93" s="107">
        <v>1</v>
      </c>
    </row>
    <row r="94" spans="1:2" x14ac:dyDescent="0.45">
      <c r="A94" s="102" t="s">
        <v>462</v>
      </c>
      <c r="B94" s="107">
        <v>1</v>
      </c>
    </row>
    <row r="95" spans="1:2" x14ac:dyDescent="0.45">
      <c r="A95" s="102" t="s">
        <v>463</v>
      </c>
      <c r="B95" s="107">
        <v>1</v>
      </c>
    </row>
    <row r="96" spans="1:2" x14ac:dyDescent="0.45">
      <c r="A96" s="102" t="s">
        <v>464</v>
      </c>
      <c r="B96" s="107">
        <v>1</v>
      </c>
    </row>
    <row r="97" spans="1:2" x14ac:dyDescent="0.45">
      <c r="A97" s="102" t="s">
        <v>465</v>
      </c>
      <c r="B97" s="107">
        <v>1</v>
      </c>
    </row>
    <row r="98" spans="1:2" x14ac:dyDescent="0.45">
      <c r="A98" s="102" t="s">
        <v>466</v>
      </c>
      <c r="B98" s="107">
        <v>1</v>
      </c>
    </row>
    <row r="99" spans="1:2" x14ac:dyDescent="0.45">
      <c r="A99" s="102" t="s">
        <v>467</v>
      </c>
      <c r="B99" s="107">
        <v>1</v>
      </c>
    </row>
    <row r="100" spans="1:2" x14ac:dyDescent="0.45">
      <c r="A100" s="102" t="s">
        <v>468</v>
      </c>
      <c r="B100" s="107">
        <v>1</v>
      </c>
    </row>
    <row r="101" spans="1:2" x14ac:dyDescent="0.45">
      <c r="A101" s="102" t="s">
        <v>469</v>
      </c>
      <c r="B101" s="107">
        <v>1</v>
      </c>
    </row>
    <row r="102" spans="1:2" x14ac:dyDescent="0.45">
      <c r="A102" s="102" t="s">
        <v>470</v>
      </c>
      <c r="B102" s="107">
        <v>1</v>
      </c>
    </row>
    <row r="103" spans="1:2" x14ac:dyDescent="0.45">
      <c r="A103" s="102" t="s">
        <v>471</v>
      </c>
      <c r="B103" s="107">
        <v>1</v>
      </c>
    </row>
    <row r="104" spans="1:2" x14ac:dyDescent="0.45">
      <c r="A104" s="102" t="s">
        <v>472</v>
      </c>
      <c r="B104" s="107">
        <v>1</v>
      </c>
    </row>
    <row r="105" spans="1:2" x14ac:dyDescent="0.45">
      <c r="A105" s="102" t="s">
        <v>473</v>
      </c>
      <c r="B105" s="107">
        <v>1</v>
      </c>
    </row>
    <row r="106" spans="1:2" x14ac:dyDescent="0.45">
      <c r="A106" s="102" t="s">
        <v>474</v>
      </c>
      <c r="B106" s="107">
        <v>1</v>
      </c>
    </row>
    <row r="107" spans="1:2" x14ac:dyDescent="0.45">
      <c r="A107" s="102" t="s">
        <v>475</v>
      </c>
      <c r="B107" s="107">
        <v>1</v>
      </c>
    </row>
    <row r="108" spans="1:2" x14ac:dyDescent="0.45">
      <c r="A108" s="102" t="s">
        <v>476</v>
      </c>
      <c r="B108" s="107">
        <v>1</v>
      </c>
    </row>
    <row r="109" spans="1:2" x14ac:dyDescent="0.45">
      <c r="A109" s="102" t="s">
        <v>477</v>
      </c>
      <c r="B109" s="107">
        <v>1</v>
      </c>
    </row>
    <row r="110" spans="1:2" x14ac:dyDescent="0.45">
      <c r="A110" s="102" t="s">
        <v>478</v>
      </c>
      <c r="B110" s="107">
        <v>1</v>
      </c>
    </row>
    <row r="111" spans="1:2" x14ac:dyDescent="0.45">
      <c r="A111" s="102" t="s">
        <v>479</v>
      </c>
      <c r="B111" s="107">
        <v>1</v>
      </c>
    </row>
    <row r="112" spans="1:2" x14ac:dyDescent="0.45">
      <c r="A112" s="102" t="s">
        <v>480</v>
      </c>
      <c r="B112" s="107">
        <v>1</v>
      </c>
    </row>
    <row r="113" spans="1:2" x14ac:dyDescent="0.45">
      <c r="A113" s="102" t="s">
        <v>481</v>
      </c>
      <c r="B113" s="107">
        <v>1</v>
      </c>
    </row>
    <row r="114" spans="1:2" x14ac:dyDescent="0.45">
      <c r="A114" s="102" t="s">
        <v>482</v>
      </c>
      <c r="B114" s="107">
        <v>1</v>
      </c>
    </row>
    <row r="115" spans="1:2" x14ac:dyDescent="0.45">
      <c r="A115" s="102" t="s">
        <v>483</v>
      </c>
      <c r="B115" s="107">
        <v>1</v>
      </c>
    </row>
    <row r="116" spans="1:2" x14ac:dyDescent="0.45">
      <c r="A116" s="102" t="s">
        <v>484</v>
      </c>
      <c r="B116" s="107">
        <v>1</v>
      </c>
    </row>
    <row r="117" spans="1:2" x14ac:dyDescent="0.45">
      <c r="A117" s="102" t="s">
        <v>485</v>
      </c>
      <c r="B117" s="107">
        <v>1</v>
      </c>
    </row>
    <row r="118" spans="1:2" x14ac:dyDescent="0.45">
      <c r="A118" s="102" t="s">
        <v>486</v>
      </c>
      <c r="B118" s="107">
        <v>1</v>
      </c>
    </row>
    <row r="119" spans="1:2" x14ac:dyDescent="0.45">
      <c r="A119" s="102" t="s">
        <v>487</v>
      </c>
      <c r="B119" s="107">
        <v>1</v>
      </c>
    </row>
    <row r="120" spans="1:2" x14ac:dyDescent="0.45">
      <c r="A120" s="102" t="s">
        <v>488</v>
      </c>
      <c r="B120" s="107">
        <v>1</v>
      </c>
    </row>
    <row r="121" spans="1:2" x14ac:dyDescent="0.45">
      <c r="A121" s="102" t="s">
        <v>489</v>
      </c>
      <c r="B121" s="107">
        <v>1</v>
      </c>
    </row>
    <row r="122" spans="1:2" x14ac:dyDescent="0.45">
      <c r="A122" s="102" t="s">
        <v>490</v>
      </c>
      <c r="B122" s="107">
        <v>1</v>
      </c>
    </row>
    <row r="123" spans="1:2" x14ac:dyDescent="0.45">
      <c r="A123" s="102" t="s">
        <v>491</v>
      </c>
      <c r="B123" s="107">
        <v>1</v>
      </c>
    </row>
    <row r="124" spans="1:2" x14ac:dyDescent="0.45">
      <c r="A124" s="102" t="s">
        <v>492</v>
      </c>
      <c r="B124" s="107">
        <v>1</v>
      </c>
    </row>
    <row r="125" spans="1:2" x14ac:dyDescent="0.45">
      <c r="A125" s="102" t="s">
        <v>493</v>
      </c>
      <c r="B125" s="107">
        <v>1</v>
      </c>
    </row>
    <row r="126" spans="1:2" x14ac:dyDescent="0.45">
      <c r="A126" s="102" t="s">
        <v>494</v>
      </c>
      <c r="B126" s="107">
        <v>1</v>
      </c>
    </row>
    <row r="127" spans="1:2" x14ac:dyDescent="0.45">
      <c r="A127" s="102" t="s">
        <v>495</v>
      </c>
      <c r="B127" s="107">
        <v>1</v>
      </c>
    </row>
    <row r="128" spans="1:2" x14ac:dyDescent="0.45">
      <c r="A128" s="102" t="s">
        <v>496</v>
      </c>
      <c r="B128" s="107">
        <v>1</v>
      </c>
    </row>
    <row r="129" spans="1:2" x14ac:dyDescent="0.45">
      <c r="A129" s="102" t="s">
        <v>497</v>
      </c>
      <c r="B129" s="107">
        <v>1</v>
      </c>
    </row>
    <row r="130" spans="1:2" x14ac:dyDescent="0.45">
      <c r="A130" s="102" t="s">
        <v>498</v>
      </c>
      <c r="B130" s="107">
        <v>1</v>
      </c>
    </row>
    <row r="131" spans="1:2" x14ac:dyDescent="0.45">
      <c r="A131" s="102" t="s">
        <v>499</v>
      </c>
      <c r="B131" s="107">
        <v>1</v>
      </c>
    </row>
    <row r="132" spans="1:2" x14ac:dyDescent="0.45">
      <c r="A132" s="102" t="s">
        <v>500</v>
      </c>
      <c r="B132" s="107">
        <v>1</v>
      </c>
    </row>
    <row r="133" spans="1:2" x14ac:dyDescent="0.45">
      <c r="A133" s="102" t="s">
        <v>501</v>
      </c>
      <c r="B133" s="107">
        <v>1</v>
      </c>
    </row>
    <row r="134" spans="1:2" x14ac:dyDescent="0.45">
      <c r="A134" s="102" t="s">
        <v>502</v>
      </c>
      <c r="B134" s="107">
        <v>1</v>
      </c>
    </row>
    <row r="135" spans="1:2" x14ac:dyDescent="0.45">
      <c r="A135" s="102" t="s">
        <v>503</v>
      </c>
      <c r="B135" s="107">
        <v>1</v>
      </c>
    </row>
    <row r="136" spans="1:2" x14ac:dyDescent="0.45">
      <c r="A136" s="102" t="s">
        <v>504</v>
      </c>
      <c r="B136" s="107">
        <v>1</v>
      </c>
    </row>
    <row r="137" spans="1:2" x14ac:dyDescent="0.45">
      <c r="A137" s="102" t="s">
        <v>505</v>
      </c>
      <c r="B137" s="107">
        <v>1</v>
      </c>
    </row>
    <row r="138" spans="1:2" x14ac:dyDescent="0.45">
      <c r="A138" s="102" t="s">
        <v>506</v>
      </c>
      <c r="B138" s="107">
        <v>1</v>
      </c>
    </row>
    <row r="139" spans="1:2" x14ac:dyDescent="0.45">
      <c r="A139" s="102" t="s">
        <v>507</v>
      </c>
      <c r="B139" s="107">
        <v>1</v>
      </c>
    </row>
    <row r="140" spans="1:2" x14ac:dyDescent="0.45">
      <c r="A140" s="102" t="s">
        <v>508</v>
      </c>
      <c r="B140" s="107">
        <v>1</v>
      </c>
    </row>
    <row r="141" spans="1:2" x14ac:dyDescent="0.45">
      <c r="A141" s="102" t="s">
        <v>509</v>
      </c>
      <c r="B141" s="107">
        <v>1</v>
      </c>
    </row>
    <row r="142" spans="1:2" x14ac:dyDescent="0.45">
      <c r="A142" s="102" t="s">
        <v>510</v>
      </c>
      <c r="B142" s="107">
        <v>1</v>
      </c>
    </row>
    <row r="143" spans="1:2" x14ac:dyDescent="0.45">
      <c r="A143" s="102" t="s">
        <v>511</v>
      </c>
      <c r="B143" s="107">
        <v>1</v>
      </c>
    </row>
    <row r="144" spans="1:2" x14ac:dyDescent="0.45">
      <c r="A144" s="102" t="s">
        <v>512</v>
      </c>
      <c r="B144" s="107">
        <v>1</v>
      </c>
    </row>
    <row r="145" spans="1:2" x14ac:dyDescent="0.45">
      <c r="A145" s="102" t="s">
        <v>513</v>
      </c>
      <c r="B145" s="107">
        <v>1</v>
      </c>
    </row>
    <row r="146" spans="1:2" x14ac:dyDescent="0.45">
      <c r="A146" s="102" t="s">
        <v>514</v>
      </c>
      <c r="B146" s="107">
        <v>1</v>
      </c>
    </row>
    <row r="147" spans="1:2" x14ac:dyDescent="0.45">
      <c r="A147" s="102" t="s">
        <v>515</v>
      </c>
      <c r="B147" s="107">
        <v>1</v>
      </c>
    </row>
    <row r="148" spans="1:2" x14ac:dyDescent="0.45">
      <c r="A148" s="102" t="s">
        <v>516</v>
      </c>
      <c r="B148" s="107">
        <v>1</v>
      </c>
    </row>
    <row r="149" spans="1:2" x14ac:dyDescent="0.45">
      <c r="A149" s="102" t="s">
        <v>517</v>
      </c>
      <c r="B149" s="107">
        <v>1</v>
      </c>
    </row>
    <row r="150" spans="1:2" x14ac:dyDescent="0.45">
      <c r="A150" s="102" t="s">
        <v>518</v>
      </c>
      <c r="B150" s="107">
        <v>1</v>
      </c>
    </row>
    <row r="151" spans="1:2" x14ac:dyDescent="0.45">
      <c r="A151" s="102" t="s">
        <v>519</v>
      </c>
      <c r="B151" s="107">
        <v>1</v>
      </c>
    </row>
    <row r="152" spans="1:2" x14ac:dyDescent="0.45">
      <c r="A152" s="102" t="s">
        <v>520</v>
      </c>
      <c r="B152" s="107">
        <v>1</v>
      </c>
    </row>
    <row r="153" spans="1:2" x14ac:dyDescent="0.45">
      <c r="A153" s="102" t="s">
        <v>521</v>
      </c>
      <c r="B153" s="107">
        <v>1</v>
      </c>
    </row>
    <row r="154" spans="1:2" x14ac:dyDescent="0.45">
      <c r="A154" s="102" t="s">
        <v>522</v>
      </c>
      <c r="B154" s="107">
        <v>1</v>
      </c>
    </row>
    <row r="155" spans="1:2" x14ac:dyDescent="0.45">
      <c r="A155" s="102" t="s">
        <v>523</v>
      </c>
      <c r="B155" s="107">
        <v>1</v>
      </c>
    </row>
    <row r="156" spans="1:2" x14ac:dyDescent="0.45">
      <c r="A156" s="102" t="s">
        <v>524</v>
      </c>
      <c r="B156" s="107">
        <v>1</v>
      </c>
    </row>
    <row r="157" spans="1:2" x14ac:dyDescent="0.45">
      <c r="A157" s="102" t="s">
        <v>525</v>
      </c>
      <c r="B157" s="107">
        <v>1</v>
      </c>
    </row>
    <row r="158" spans="1:2" x14ac:dyDescent="0.45">
      <c r="A158" s="102" t="s">
        <v>526</v>
      </c>
      <c r="B158" s="107">
        <v>1</v>
      </c>
    </row>
    <row r="159" spans="1:2" x14ac:dyDescent="0.45">
      <c r="A159" s="102" t="s">
        <v>527</v>
      </c>
      <c r="B159" s="107">
        <v>1</v>
      </c>
    </row>
    <row r="160" spans="1:2" x14ac:dyDescent="0.45">
      <c r="A160" s="102" t="s">
        <v>528</v>
      </c>
      <c r="B160" s="107">
        <v>1</v>
      </c>
    </row>
    <row r="161" spans="1:2" x14ac:dyDescent="0.45">
      <c r="A161" s="102" t="s">
        <v>529</v>
      </c>
      <c r="B161" s="107">
        <v>1</v>
      </c>
    </row>
    <row r="162" spans="1:2" x14ac:dyDescent="0.45">
      <c r="A162" s="102" t="s">
        <v>530</v>
      </c>
      <c r="B162" s="107">
        <v>1</v>
      </c>
    </row>
    <row r="163" spans="1:2" x14ac:dyDescent="0.45">
      <c r="A163" s="102" t="s">
        <v>531</v>
      </c>
      <c r="B163" s="107">
        <v>1</v>
      </c>
    </row>
    <row r="164" spans="1:2" x14ac:dyDescent="0.45">
      <c r="A164" s="102" t="s">
        <v>532</v>
      </c>
      <c r="B164" s="107">
        <v>1</v>
      </c>
    </row>
    <row r="165" spans="1:2" x14ac:dyDescent="0.45">
      <c r="A165" s="102" t="s">
        <v>533</v>
      </c>
      <c r="B165" s="107">
        <v>1</v>
      </c>
    </row>
    <row r="166" spans="1:2" x14ac:dyDescent="0.45">
      <c r="A166" s="102" t="s">
        <v>534</v>
      </c>
      <c r="B166" s="107">
        <v>1</v>
      </c>
    </row>
    <row r="167" spans="1:2" x14ac:dyDescent="0.45">
      <c r="A167" s="102" t="s">
        <v>535</v>
      </c>
      <c r="B167" s="107">
        <v>1</v>
      </c>
    </row>
    <row r="168" spans="1:2" x14ac:dyDescent="0.45">
      <c r="A168" s="102" t="s">
        <v>536</v>
      </c>
      <c r="B168" s="107">
        <v>1</v>
      </c>
    </row>
    <row r="169" spans="1:2" x14ac:dyDescent="0.45">
      <c r="A169" s="102" t="s">
        <v>537</v>
      </c>
      <c r="B169" s="107">
        <v>1</v>
      </c>
    </row>
    <row r="170" spans="1:2" x14ac:dyDescent="0.45">
      <c r="A170" s="102" t="s">
        <v>538</v>
      </c>
      <c r="B170" s="107">
        <v>1</v>
      </c>
    </row>
    <row r="171" spans="1:2" x14ac:dyDescent="0.45">
      <c r="A171" s="102" t="s">
        <v>539</v>
      </c>
      <c r="B171" s="107">
        <v>1</v>
      </c>
    </row>
    <row r="172" spans="1:2" x14ac:dyDescent="0.45">
      <c r="A172" s="103" t="s">
        <v>370</v>
      </c>
      <c r="B172" s="105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W G W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i W G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h l k w o i k e 4 D g A A A B E A A A A T A B w A R m 9 y b X V s Y X M v U 2 V j d G l v b j E u b S C i G A A o o B Q A A A A A A A A A A A A A A A A A A A A A A A A A A A A r T k 0 u y c z P U w i G 0 I b W A F B L A Q I t A B Q A A g A I A I l h l k w a l e x Z p w A A A P k A A A A S A A A A A A A A A A A A A A A A A A A A A A B D b 2 5 m a W c v U G F j a 2 F n Z S 5 4 b W x Q S w E C L Q A U A A I A C A C J Y Z Z M D 8 r p q 6 Q A A A D p A A A A E w A A A A A A A A A A A A A A A A D z A A A A W 0 N v b n R l b n R f V H l w Z X N d L n h t b F B L A Q I t A B Q A A g A I A I l h l k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1 G A F y C a 4 R o a W c c T A b 8 5 B A A A A A A I A A A A A A B B m A A A A A Q A A I A A A A G K X l E g 5 e i y a R b 9 c y W 4 F 8 F Y i c o R w j 4 O 7 9 K B u M Z g 7 c S s I A A A A A A 6 A A A A A A g A A I A A A A D M u S l / h w S S N m r 1 z K l n 4 o U 1 G 5 W X m y b Q K S o Y B p H 6 T X F 6 i U A A A A L l C 5 j + A p u k s y V i O / a E 6 8 Q z K i v I X 0 J 7 H + Y C l g S j w w N O z 2 6 n k k j v x 4 B x O a i H U u v o x M 6 r z 7 i X W U 2 T R m k l t c Y 1 B S F N K Y Q g n s Z Z F u j R c C 4 1 R d q Z p Q A A A A L r q W x Y Y 6 t E a l 5 i v / + j c U r 8 P 8 0 F F 5 1 C 1 q d 1 E L r G H r t 4 y U E S v f 4 7 K E z h Y Q R u u g N Z N N q r N N A O f y B 3 V M F Q 1 x N p C 7 n c = < / D a t a M a s h u p > 
</file>

<file path=customXml/itemProps1.xml><?xml version="1.0" encoding="utf-8"?>
<ds:datastoreItem xmlns:ds="http://schemas.openxmlformats.org/officeDocument/2006/customXml" ds:itemID="{1BAE98E5-5671-467F-846F-7A08869E8C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Main List</vt:lpstr>
      <vt:lpstr>Flattened</vt:lpstr>
      <vt:lpstr>Pivot</vt:lpstr>
      <vt:lpstr>Sheet2</vt:lpstr>
      <vt:lpstr>Sheet3</vt:lpstr>
      <vt:lpstr>Flattened!Registers</vt:lpstr>
      <vt:lpstr>Registers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Crutcher</dc:creator>
  <cp:lastModifiedBy>Terry Moore</cp:lastModifiedBy>
  <cp:lastPrinted>2009-04-13T21:50:01Z</cp:lastPrinted>
  <dcterms:created xsi:type="dcterms:W3CDTF">2009-04-13T21:14:59Z</dcterms:created>
  <dcterms:modified xsi:type="dcterms:W3CDTF">2018-04-22T08:10:47Z</dcterms:modified>
</cp:coreProperties>
</file>