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55BCA03-5D1A-436C-969C-27B7A383247E}" xr6:coauthVersionLast="34" xr6:coauthVersionMax="34" xr10:uidLastSave="{00000000-0000-0000-0000-000000000000}"/>
  <bookViews>
    <workbookView xWindow="0" yWindow="0" windowWidth="23040" windowHeight="10416" xr2:uid="{299EE512-2104-4C64-BD3F-86D38C48792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l="1"/>
  <c r="E12" i="1"/>
  <c r="E11" i="1"/>
  <c r="E13" i="1" l="1"/>
  <c r="E5" i="1" s="1"/>
  <c r="E16" i="1" l="1"/>
  <c r="B21" i="1" l="1"/>
  <c r="B22" i="1" l="1"/>
  <c r="E4" i="1"/>
  <c r="B23" i="1" l="1"/>
  <c r="E6" i="1"/>
  <c r="J2" i="1" s="1"/>
</calcChain>
</file>

<file path=xl/sharedStrings.xml><?xml version="1.0" encoding="utf-8"?>
<sst xmlns="http://schemas.openxmlformats.org/spreadsheetml/2006/main" count="44" uniqueCount="44">
  <si>
    <t>Costs():</t>
  </si>
  <si>
    <t>Profits():</t>
  </si>
  <si>
    <t>Objectives:</t>
  </si>
  <si>
    <t>Build Details:</t>
  </si>
  <si>
    <t>Est. Time For Human (Hrs):</t>
  </si>
  <si>
    <t>Est. Time For Robot(Hrs):</t>
  </si>
  <si>
    <t>Car Profit(Dollars):</t>
  </si>
  <si>
    <t>Jan-Mar(Cars):</t>
  </si>
  <si>
    <t>April-June(Cars):</t>
  </si>
  <si>
    <t>Jul-Sept(Cars):</t>
  </si>
  <si>
    <t>Hiring Worker(Dollars):</t>
  </si>
  <si>
    <t>Firing Worker(Dollars):</t>
  </si>
  <si>
    <t>Purchase 1 Robot(Dollars):</t>
  </si>
  <si>
    <t>Num of Car Parts(Unit):</t>
  </si>
  <si>
    <t>WareHouse Renter Fee(Dollars/Month):</t>
  </si>
  <si>
    <t>Costs(Per Day):</t>
  </si>
  <si>
    <t>Current Number of Workers:</t>
  </si>
  <si>
    <t>Max Number Of Workers:</t>
  </si>
  <si>
    <t>Min Number Of Workers:</t>
  </si>
  <si>
    <t>Max Number Of Robots:</t>
  </si>
  <si>
    <t>Workers Hourly Wage:</t>
  </si>
  <si>
    <t>Daily Operation Hours:</t>
  </si>
  <si>
    <t>Operating Days per Week:</t>
  </si>
  <si>
    <t>Operation Goal(Years):</t>
  </si>
  <si>
    <t>Operation Goal(Months):</t>
  </si>
  <si>
    <t>Operation Goal(Days):</t>
  </si>
  <si>
    <t>Operation Goal(Hours)</t>
  </si>
  <si>
    <t>Workers:</t>
  </si>
  <si>
    <t>Robots:</t>
  </si>
  <si>
    <t>WareHouse:</t>
  </si>
  <si>
    <t>Additional Workers:</t>
  </si>
  <si>
    <t>Number of Robots:</t>
  </si>
  <si>
    <t>Number of WareHouses:</t>
  </si>
  <si>
    <t>My Function():</t>
  </si>
  <si>
    <t>WareHouse Storage(per unit):</t>
  </si>
  <si>
    <t>Electricity:</t>
  </si>
  <si>
    <t>Electriciy Costs(per vehicle)</t>
  </si>
  <si>
    <t>Production(Per Day):</t>
  </si>
  <si>
    <t>Wokers Quota:</t>
  </si>
  <si>
    <t>Robots Quota:</t>
  </si>
  <si>
    <t>TOTAL CARS:</t>
  </si>
  <si>
    <t>TOTAL COSTS:</t>
  </si>
  <si>
    <t>Profit(Per Day):</t>
  </si>
  <si>
    <t>Net Profit(Per Day):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</si>
</sst>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EADD-AC7B-4213-97BD-99CA6BFCFD99}">
  <dimension ref="A1:J36"/>
  <sheetViews>
    <sheetView tabSelected="1" workbookViewId="0">
      <selection activeCell="N28" sqref="N28"/>
    </sheetView>
  </sheetViews>
  <sheetFormatPr defaultRowHeight="14.4" x14ac:dyDescent="0.3"/>
  <cols>
    <col min="1" max="1" width="33.21875" customWidth="1"/>
    <col min="4" max="4" width="18.77734375" customWidth="1"/>
    <col min="5" max="5" width="13.77734375" customWidth="1"/>
    <col min="7" max="7" width="20.77734375" customWidth="1"/>
    <col min="9" max="9" width="18.44140625" customWidth="1"/>
    <col min="10" max="10" width="8.44140625" customWidth="1"/>
    <col min="11" max="11" width="20.6640625" customWidth="1"/>
    <col min="12" max="12" width="12.5546875" customWidth="1"/>
    <col min="13" max="13" width="16.77734375" customWidth="1"/>
  </cols>
  <sheetData>
    <row r="1" spans="1:10" x14ac:dyDescent="0.3">
      <c r="A1" s="1" t="s">
        <v>0</v>
      </c>
      <c r="D1" s="1" t="s">
        <v>15</v>
      </c>
      <c r="G1" s="1" t="s">
        <v>33</v>
      </c>
    </row>
    <row r="2" spans="1:10" x14ac:dyDescent="0.3">
      <c r="A2" t="s">
        <v>10</v>
      </c>
      <c r="B2">
        <v>1500</v>
      </c>
      <c r="D2" t="s">
        <v>27</v>
      </c>
      <c r="E2">
        <f>(B18*B6*B16)+((H2*B18*B6)+(B2/B22)*H2)</f>
        <v>368</v>
      </c>
      <c r="G2" t="s">
        <v>30</v>
      </c>
      <c r="H2">
        <v>0</v>
      </c>
      <c r="I2" s="1" t="s">
        <v>43</v>
      </c>
      <c r="J2">
        <f>E16-E6</f>
        <v>105959.5</v>
      </c>
    </row>
    <row r="3" spans="1:10" x14ac:dyDescent="0.3">
      <c r="A3" t="s">
        <v>11</v>
      </c>
      <c r="B3">
        <v>3000</v>
      </c>
      <c r="D3" t="s">
        <v>28</v>
      </c>
      <c r="E3">
        <f>H3*B5/B22</f>
        <v>4687.5</v>
      </c>
      <c r="G3" t="s">
        <v>31</v>
      </c>
      <c r="H3">
        <v>3</v>
      </c>
    </row>
    <row r="4" spans="1:10" x14ac:dyDescent="0.3">
      <c r="A4" t="s">
        <v>14</v>
      </c>
      <c r="B4">
        <v>500</v>
      </c>
      <c r="D4" t="s">
        <v>29</v>
      </c>
      <c r="E4">
        <f>IF(H4&lt;1,B4*B21/B22,B4*B21*H4/B22)</f>
        <v>25</v>
      </c>
      <c r="G4" t="s">
        <v>32</v>
      </c>
      <c r="H4">
        <v>0</v>
      </c>
    </row>
    <row r="5" spans="1:10" x14ac:dyDescent="0.3">
      <c r="A5" t="s">
        <v>12</v>
      </c>
      <c r="B5">
        <v>750000</v>
      </c>
      <c r="D5" t="s">
        <v>35</v>
      </c>
      <c r="E5">
        <f>E13*B7</f>
        <v>960</v>
      </c>
    </row>
    <row r="6" spans="1:10" x14ac:dyDescent="0.3">
      <c r="A6" t="s">
        <v>20</v>
      </c>
      <c r="B6">
        <v>11.5</v>
      </c>
      <c r="D6" s="1" t="s">
        <v>41</v>
      </c>
      <c r="E6">
        <f>E2+E3+E4+E5</f>
        <v>6040.5</v>
      </c>
    </row>
    <row r="7" spans="1:10" x14ac:dyDescent="0.3">
      <c r="A7" t="s">
        <v>36</v>
      </c>
      <c r="B7">
        <v>6</v>
      </c>
    </row>
    <row r="10" spans="1:10" x14ac:dyDescent="0.3">
      <c r="A10" s="1" t="s">
        <v>3</v>
      </c>
      <c r="D10" s="1" t="s">
        <v>37</v>
      </c>
    </row>
    <row r="11" spans="1:10" x14ac:dyDescent="0.3">
      <c r="A11" t="s">
        <v>13</v>
      </c>
      <c r="B11">
        <v>50</v>
      </c>
      <c r="D11" t="s">
        <v>38</v>
      </c>
      <c r="E11">
        <f>H2*(1/B12)*B18+(B16*(1/B12)*B18)</f>
        <v>64</v>
      </c>
    </row>
    <row r="12" spans="1:10" x14ac:dyDescent="0.3">
      <c r="A12" t="s">
        <v>4</v>
      </c>
      <c r="B12">
        <v>0.5</v>
      </c>
      <c r="D12" t="s">
        <v>39</v>
      </c>
      <c r="E12">
        <f>H3*(1/B13)*B18</f>
        <v>96</v>
      </c>
    </row>
    <row r="13" spans="1:10" x14ac:dyDescent="0.3">
      <c r="A13" t="s">
        <v>5</v>
      </c>
      <c r="B13">
        <v>0.25</v>
      </c>
      <c r="D13" s="1" t="s">
        <v>40</v>
      </c>
      <c r="E13">
        <f>E11+E12</f>
        <v>160</v>
      </c>
    </row>
    <row r="14" spans="1:10" x14ac:dyDescent="0.3">
      <c r="A14" t="s">
        <v>16</v>
      </c>
      <c r="B14">
        <v>4</v>
      </c>
    </row>
    <row r="15" spans="1:10" x14ac:dyDescent="0.3">
      <c r="A15" t="s">
        <v>17</v>
      </c>
      <c r="B15">
        <v>12</v>
      </c>
    </row>
    <row r="16" spans="1:10" x14ac:dyDescent="0.3">
      <c r="A16" t="s">
        <v>18</v>
      </c>
      <c r="B16">
        <v>4</v>
      </c>
      <c r="D16" s="1" t="s">
        <v>42</v>
      </c>
      <c r="E16">
        <f>E13*B28</f>
        <v>112000</v>
      </c>
    </row>
    <row r="17" spans="1:2" x14ac:dyDescent="0.3">
      <c r="A17" t="s">
        <v>19</v>
      </c>
      <c r="B17">
        <v>2</v>
      </c>
    </row>
    <row r="18" spans="1:2" x14ac:dyDescent="0.3">
      <c r="A18" t="s">
        <v>21</v>
      </c>
      <c r="B18">
        <v>8</v>
      </c>
    </row>
    <row r="19" spans="1:2" x14ac:dyDescent="0.3">
      <c r="A19" t="s">
        <v>22</v>
      </c>
      <c r="B19">
        <v>5</v>
      </c>
    </row>
    <row r="20" spans="1:2" x14ac:dyDescent="0.3">
      <c r="A20" t="s">
        <v>23</v>
      </c>
      <c r="B20">
        <v>2</v>
      </c>
    </row>
    <row r="21" spans="1:2" x14ac:dyDescent="0.3">
      <c r="A21" t="s">
        <v>24</v>
      </c>
      <c r="B21">
        <f>B20*12</f>
        <v>24</v>
      </c>
    </row>
    <row r="22" spans="1:2" x14ac:dyDescent="0.3">
      <c r="A22" t="s">
        <v>25</v>
      </c>
      <c r="B22">
        <f>B21*4*B19</f>
        <v>480</v>
      </c>
    </row>
    <row r="23" spans="1:2" x14ac:dyDescent="0.3">
      <c r="A23" t="s">
        <v>26</v>
      </c>
      <c r="B23">
        <f>B22*8</f>
        <v>3840</v>
      </c>
    </row>
    <row r="24" spans="1:2" x14ac:dyDescent="0.3">
      <c r="A24" t="s">
        <v>34</v>
      </c>
      <c r="B24">
        <v>2060</v>
      </c>
    </row>
    <row r="27" spans="1:2" x14ac:dyDescent="0.3">
      <c r="A27" s="1" t="s">
        <v>1</v>
      </c>
    </row>
    <row r="28" spans="1:2" x14ac:dyDescent="0.3">
      <c r="A28" t="s">
        <v>6</v>
      </c>
      <c r="B28">
        <v>700</v>
      </c>
    </row>
    <row r="31" spans="1:2" x14ac:dyDescent="0.3">
      <c r="A31" s="1" t="s">
        <v>2</v>
      </c>
    </row>
    <row r="32" spans="1:2" x14ac:dyDescent="0.3">
      <c r="A32" t="s">
        <v>7</v>
      </c>
      <c r="B32">
        <v>1012</v>
      </c>
    </row>
    <row r="33" spans="1:2" x14ac:dyDescent="0.3">
      <c r="A33" t="s">
        <v>8</v>
      </c>
      <c r="B33">
        <v>1000</v>
      </c>
    </row>
    <row r="34" spans="1:2" x14ac:dyDescent="0.3">
      <c r="A34" t="s">
        <v>9</v>
      </c>
      <c r="B34">
        <v>1300</v>
      </c>
    </row>
    <row r="36" spans="1:2" x14ac:dyDescent="0.3">
      <c r="A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2018-08-30T23:43:03Z</dcterms:created>
  <dcterms:modified xsi:type="dcterms:W3CDTF">2018-09-01T19:27:44Z</dcterms:modified>
</cp:coreProperties>
</file>