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io\Desktop\Examen de Excel\Prácticas normales\Práctica 3\"/>
    </mc:Choice>
  </mc:AlternateContent>
  <xr:revisionPtr revIDLastSave="0" documentId="13_ncr:1_{77BDE513-D60B-4BD0-815C-EA177C57F6FE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9" i="2" l="1"/>
  <c r="R15" i="2"/>
  <c r="R18" i="2"/>
  <c r="R14" i="2"/>
  <c r="R11" i="2"/>
  <c r="R10" i="2"/>
  <c r="R5" i="2"/>
  <c r="R9" i="2"/>
  <c r="R4" i="2"/>
  <c r="G29" i="2"/>
  <c r="G30" i="2"/>
  <c r="G31" i="2"/>
  <c r="G32" i="2"/>
  <c r="G28" i="2"/>
  <c r="N30" i="2" a="1"/>
  <c r="N30" i="2" s="1"/>
  <c r="N29" i="2" a="1"/>
  <c r="N29" i="2" s="1"/>
  <c r="N28" i="2" a="1"/>
  <c r="N28" i="2" s="1"/>
  <c r="N27" i="2" a="1"/>
  <c r="N27" i="2" s="1"/>
  <c r="K29" i="2"/>
  <c r="K28" i="2"/>
  <c r="K27" i="2"/>
  <c r="J30" i="2"/>
  <c r="K30" i="2" s="1"/>
  <c r="J29" i="2"/>
  <c r="J28" i="2"/>
  <c r="J27" i="2"/>
  <c r="F29" i="2"/>
  <c r="F30" i="2"/>
  <c r="F31" i="2"/>
  <c r="F32" i="2"/>
  <c r="F28" i="2"/>
  <c r="E29" i="2"/>
  <c r="E30" i="2"/>
  <c r="E31" i="2"/>
  <c r="E32" i="2"/>
  <c r="E28" i="2"/>
  <c r="D29" i="2"/>
  <c r="D30" i="2"/>
  <c r="D31" i="2"/>
  <c r="D32" i="2"/>
  <c r="D28" i="2"/>
  <c r="C29" i="2"/>
  <c r="C30" i="2"/>
  <c r="C31" i="2"/>
  <c r="C32" i="2"/>
  <c r="K20" i="2" s="1"/>
  <c r="C28" i="2"/>
  <c r="L5" i="2"/>
  <c r="L6" i="2"/>
  <c r="L7" i="2"/>
  <c r="L8" i="2"/>
  <c r="L10" i="2"/>
  <c r="L11" i="2"/>
  <c r="L12" i="2"/>
  <c r="L14" i="2"/>
  <c r="L16" i="2"/>
  <c r="L17" i="2"/>
  <c r="L18" i="2"/>
  <c r="L20" i="2"/>
  <c r="K5" i="2"/>
  <c r="K6" i="2"/>
  <c r="K7" i="2"/>
  <c r="K8" i="2"/>
  <c r="K9" i="2"/>
  <c r="K10" i="2"/>
  <c r="K11" i="2"/>
  <c r="K12" i="2"/>
  <c r="K14" i="2"/>
  <c r="K15" i="2"/>
  <c r="K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3" i="2"/>
  <c r="L9" i="2" s="1"/>
  <c r="K14" i="1"/>
  <c r="I12" i="1"/>
  <c r="D15" i="1"/>
  <c r="D14" i="1"/>
  <c r="F16" i="1" a="1"/>
  <c r="F16" i="1" s="1"/>
  <c r="J5" i="1"/>
  <c r="H6" i="1"/>
  <c r="L19" i="2" l="1"/>
  <c r="L15" i="2"/>
  <c r="L4" i="2"/>
  <c r="L13" i="2"/>
  <c r="K16" i="2"/>
  <c r="K13" i="2"/>
  <c r="K19" i="2"/>
  <c r="K18" i="2"/>
  <c r="K17" i="2"/>
</calcChain>
</file>

<file path=xl/sharedStrings.xml><?xml version="1.0" encoding="utf-8"?>
<sst xmlns="http://schemas.openxmlformats.org/spreadsheetml/2006/main" count="106" uniqueCount="52">
  <si>
    <t>Ivan</t>
  </si>
  <si>
    <t>Mario</t>
  </si>
  <si>
    <t>Paula</t>
  </si>
  <si>
    <t xml:space="preserve">Ivan </t>
  </si>
  <si>
    <t>si(</t>
  </si>
  <si>
    <t>Me dice la posicion en la que esta de la matriz el 20 (empieza a contar en 1)</t>
  </si>
  <si>
    <t>De la celda de referencia bajamos 4 filas</t>
  </si>
  <si>
    <t>cod. Tienda</t>
  </si>
  <si>
    <t>Tienda1</t>
  </si>
  <si>
    <t>Tienda2</t>
  </si>
  <si>
    <t>Tienda3</t>
  </si>
  <si>
    <t>Tienda4</t>
  </si>
  <si>
    <t>Tienda5</t>
  </si>
  <si>
    <t>Tienda6</t>
  </si>
  <si>
    <t>Tienda7</t>
  </si>
  <si>
    <t>Tienda8</t>
  </si>
  <si>
    <t>Tienda9</t>
  </si>
  <si>
    <t>Tienda10</t>
  </si>
  <si>
    <t>Tienda11</t>
  </si>
  <si>
    <t>Tienda12</t>
  </si>
  <si>
    <t>Tienda13</t>
  </si>
  <si>
    <t>Tienda14</t>
  </si>
  <si>
    <t>Tienda15</t>
  </si>
  <si>
    <t>Tienda16</t>
  </si>
  <si>
    <t>Tienda17</t>
  </si>
  <si>
    <t>TOTALES</t>
  </si>
  <si>
    <t>Zamora</t>
  </si>
  <si>
    <t>Salamanca</t>
  </si>
  <si>
    <t>Ávila</t>
  </si>
  <si>
    <t>León</t>
  </si>
  <si>
    <t>Valladolid</t>
  </si>
  <si>
    <t>Ciudad</t>
  </si>
  <si>
    <t>Ordenadores</t>
  </si>
  <si>
    <t>Telef</t>
  </si>
  <si>
    <t>Consolas</t>
  </si>
  <si>
    <t>Software</t>
  </si>
  <si>
    <t>Total</t>
  </si>
  <si>
    <t>Numero de tiendas en cada ciudad</t>
  </si>
  <si>
    <t>Facturacion total por ciudad</t>
  </si>
  <si>
    <t>Facturacion total por secciones</t>
  </si>
  <si>
    <t>TIENDA QUE MAS FACTURA (no me importan los 0)</t>
  </si>
  <si>
    <t>TIENDA QUE MENOS FACTURA (me importan los 0)</t>
  </si>
  <si>
    <t>COINCIDIR+DESREF</t>
  </si>
  <si>
    <t>TOTAL</t>
  </si>
  <si>
    <t>Ciudad que mas factura en total</t>
  </si>
  <si>
    <t>Nombre</t>
  </si>
  <si>
    <t>ciudad que menos factura en total</t>
  </si>
  <si>
    <t>(usando buscarv; requiere de poner los nombres a la drcha de donde estoy buscando porque para la izquierda no va)</t>
  </si>
  <si>
    <t>Tienda con mayor facturacion</t>
  </si>
  <si>
    <t>Tienda con menor facturacion</t>
  </si>
  <si>
    <t>Cod tienda</t>
  </si>
  <si>
    <t>cod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</si>
</sst>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16"/>
  <sheetViews>
    <sheetView workbookViewId="0">
      <selection activeCell="O8" sqref="O8"/>
    </sheetView>
  </sheetViews>
  <sheetFormatPr baseColWidth="10" defaultColWidth="9.140625" defaultRowHeight="15" x14ac:dyDescent="0.25"/>
  <sheetData>
    <row r="4" spans="4:11" x14ac:dyDescent="0.25">
      <c r="G4" t="s">
        <v>2</v>
      </c>
    </row>
    <row r="5" spans="4:11" x14ac:dyDescent="0.25">
      <c r="D5" t="s">
        <v>0</v>
      </c>
      <c r="E5">
        <v>5</v>
      </c>
      <c r="J5">
        <f>SUMIF(D5:D9,G4,E5:E9)</f>
        <v>30</v>
      </c>
    </row>
    <row r="6" spans="4:11" x14ac:dyDescent="0.25">
      <c r="D6" t="s">
        <v>1</v>
      </c>
      <c r="E6">
        <v>9</v>
      </c>
      <c r="H6">
        <f>COUNTIF(D5:D9,G4)</f>
        <v>2</v>
      </c>
    </row>
    <row r="7" spans="4:11" x14ac:dyDescent="0.25">
      <c r="D7" t="s">
        <v>2</v>
      </c>
      <c r="E7">
        <v>10</v>
      </c>
    </row>
    <row r="8" spans="4:11" x14ac:dyDescent="0.25">
      <c r="D8" t="s">
        <v>2</v>
      </c>
      <c r="E8">
        <v>20</v>
      </c>
      <c r="J8" t="s">
        <v>4</v>
      </c>
    </row>
    <row r="9" spans="4:11" x14ac:dyDescent="0.25">
      <c r="D9" t="s">
        <v>3</v>
      </c>
      <c r="E9">
        <v>3</v>
      </c>
    </row>
    <row r="11" spans="4:11" x14ac:dyDescent="0.25">
      <c r="I11" t="s">
        <v>6</v>
      </c>
    </row>
    <row r="12" spans="4:11" x14ac:dyDescent="0.25">
      <c r="I12" t="str">
        <f ca="1">OFFSET(D4,MATCH(20,E5:E9,0),0)</f>
        <v>Paula</v>
      </c>
    </row>
    <row r="13" spans="4:11" x14ac:dyDescent="0.25">
      <c r="K13" t="s">
        <v>5</v>
      </c>
    </row>
    <row r="14" spans="4:11" x14ac:dyDescent="0.25">
      <c r="D14">
        <f>COUNTIF(D5:D9,D7)</f>
        <v>2</v>
      </c>
      <c r="K14">
        <f>MATCH(20,E5:E9,0)</f>
        <v>4</v>
      </c>
    </row>
    <row r="15" spans="4:11" x14ac:dyDescent="0.25">
      <c r="D15">
        <f>SUMIF(D5:D9,G4,E5:E9)</f>
        <v>30</v>
      </c>
    </row>
    <row r="16" spans="4:11" x14ac:dyDescent="0.25">
      <c r="F16">
        <f t="array" ref="F16">MIN(IF(E5:E9&gt;3,E5:E9))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E300-9CE8-40B2-8B4C-647DE07B81C8}">
  <dimension ref="B2:S32"/>
  <sheetViews>
    <sheetView tabSelected="1" workbookViewId="0">
      <selection activeCell="R20" sqref="R20"/>
    </sheetView>
  </sheetViews>
  <sheetFormatPr baseColWidth="10" defaultRowHeight="15" x14ac:dyDescent="0.25"/>
  <cols>
    <col min="9" max="9" width="12.5703125" bestFit="1" customWidth="1"/>
    <col min="10" max="10" width="15.140625" customWidth="1"/>
    <col min="11" max="11" width="18.42578125" customWidth="1"/>
  </cols>
  <sheetData>
    <row r="2" spans="2:19" x14ac:dyDescent="0.25">
      <c r="B2" t="s">
        <v>7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</row>
    <row r="3" spans="2:19" x14ac:dyDescent="0.25">
      <c r="B3" t="s">
        <v>8</v>
      </c>
      <c r="C3" t="s">
        <v>27</v>
      </c>
      <c r="D3">
        <v>1350</v>
      </c>
      <c r="E3">
        <v>5014</v>
      </c>
      <c r="F3">
        <v>5418</v>
      </c>
      <c r="G3">
        <v>0</v>
      </c>
      <c r="H3">
        <f>SUM(D3:G3)</f>
        <v>11782</v>
      </c>
      <c r="J3" s="1" t="s">
        <v>37</v>
      </c>
      <c r="K3" s="1"/>
      <c r="L3" t="s">
        <v>38</v>
      </c>
    </row>
    <row r="4" spans="2:19" x14ac:dyDescent="0.25">
      <c r="B4" t="s">
        <v>9</v>
      </c>
      <c r="C4" t="s">
        <v>30</v>
      </c>
      <c r="D4">
        <v>4835</v>
      </c>
      <c r="E4">
        <v>2185</v>
      </c>
      <c r="F4">
        <v>0</v>
      </c>
      <c r="G4">
        <v>4362</v>
      </c>
      <c r="H4">
        <f t="shared" ref="H4:H19" si="0">SUM(D4:G4)</f>
        <v>11382</v>
      </c>
      <c r="J4" t="s">
        <v>27</v>
      </c>
      <c r="K4">
        <f>COUNTIF(C3:C19,J4)</f>
        <v>5</v>
      </c>
      <c r="L4">
        <f>SUMIF($C$3:$C$19,J4,$H$3:$H$19)</f>
        <v>36334</v>
      </c>
      <c r="O4" t="s">
        <v>44</v>
      </c>
      <c r="R4" s="2">
        <f>MAX(G28:G32)</f>
        <v>40752</v>
      </c>
    </row>
    <row r="5" spans="2:19" x14ac:dyDescent="0.25">
      <c r="B5" t="s">
        <v>10</v>
      </c>
      <c r="C5" t="s">
        <v>29</v>
      </c>
      <c r="D5">
        <v>3587</v>
      </c>
      <c r="E5">
        <v>0</v>
      </c>
      <c r="F5">
        <v>6845</v>
      </c>
      <c r="G5">
        <v>1547</v>
      </c>
      <c r="H5">
        <f t="shared" si="0"/>
        <v>11979</v>
      </c>
      <c r="J5" t="s">
        <v>30</v>
      </c>
      <c r="K5">
        <f t="shared" ref="K5:K20" si="1">COUNTIF(C4:C20,J5)</f>
        <v>2</v>
      </c>
      <c r="L5">
        <f t="shared" ref="L5:L20" si="2">SUMIF($C$3:$C$19,J5,$H$3:$H$19)</f>
        <v>15791</v>
      </c>
      <c r="Q5" t="s">
        <v>45</v>
      </c>
      <c r="R5" t="str">
        <f ca="1">OFFSET(B27,MATCH(R4,G28:G32,0),0)</f>
        <v>Ávila</v>
      </c>
    </row>
    <row r="6" spans="2:19" x14ac:dyDescent="0.25">
      <c r="B6" t="s">
        <v>11</v>
      </c>
      <c r="C6" t="s">
        <v>26</v>
      </c>
      <c r="D6">
        <v>1925</v>
      </c>
      <c r="E6">
        <v>7358</v>
      </c>
      <c r="F6">
        <v>2541</v>
      </c>
      <c r="G6">
        <v>0</v>
      </c>
      <c r="H6">
        <f t="shared" si="0"/>
        <v>11824</v>
      </c>
      <c r="J6" t="s">
        <v>29</v>
      </c>
      <c r="K6">
        <f t="shared" si="1"/>
        <v>3</v>
      </c>
      <c r="L6">
        <f t="shared" si="2"/>
        <v>33038</v>
      </c>
    </row>
    <row r="7" spans="2:19" x14ac:dyDescent="0.25">
      <c r="B7" t="s">
        <v>12</v>
      </c>
      <c r="C7" t="s">
        <v>28</v>
      </c>
      <c r="D7">
        <v>2050</v>
      </c>
      <c r="E7">
        <v>0</v>
      </c>
      <c r="F7">
        <v>1258</v>
      </c>
      <c r="G7">
        <v>2365</v>
      </c>
      <c r="H7">
        <f t="shared" si="0"/>
        <v>5673</v>
      </c>
      <c r="J7" t="s">
        <v>26</v>
      </c>
      <c r="K7">
        <f t="shared" si="1"/>
        <v>3</v>
      </c>
      <c r="L7">
        <f t="shared" si="2"/>
        <v>24163</v>
      </c>
    </row>
    <row r="8" spans="2:19" x14ac:dyDescent="0.25">
      <c r="B8" t="s">
        <v>13</v>
      </c>
      <c r="C8" t="s">
        <v>27</v>
      </c>
      <c r="D8">
        <v>3015</v>
      </c>
      <c r="E8">
        <v>2485</v>
      </c>
      <c r="F8">
        <v>480</v>
      </c>
      <c r="G8">
        <v>4652</v>
      </c>
      <c r="H8">
        <f t="shared" si="0"/>
        <v>10632</v>
      </c>
      <c r="J8" t="s">
        <v>28</v>
      </c>
      <c r="K8">
        <f t="shared" si="1"/>
        <v>4</v>
      </c>
      <c r="L8">
        <f t="shared" si="2"/>
        <v>33864</v>
      </c>
    </row>
    <row r="9" spans="2:19" x14ac:dyDescent="0.25">
      <c r="B9" t="s">
        <v>14</v>
      </c>
      <c r="C9" t="s">
        <v>26</v>
      </c>
      <c r="D9">
        <v>1088</v>
      </c>
      <c r="E9">
        <v>1800</v>
      </c>
      <c r="F9">
        <v>1050</v>
      </c>
      <c r="G9">
        <v>3914</v>
      </c>
      <c r="H9">
        <f t="shared" si="0"/>
        <v>7852</v>
      </c>
      <c r="J9" t="s">
        <v>27</v>
      </c>
      <c r="K9">
        <f t="shared" si="1"/>
        <v>4</v>
      </c>
      <c r="L9">
        <f t="shared" si="2"/>
        <v>36334</v>
      </c>
      <c r="O9" t="s">
        <v>46</v>
      </c>
      <c r="R9" s="2">
        <f>MIN(G28:G32)</f>
        <v>26332</v>
      </c>
    </row>
    <row r="10" spans="2:19" x14ac:dyDescent="0.25">
      <c r="B10" t="s">
        <v>15</v>
      </c>
      <c r="C10" t="s">
        <v>28</v>
      </c>
      <c r="D10">
        <v>369</v>
      </c>
      <c r="E10">
        <v>1680</v>
      </c>
      <c r="F10">
        <v>2365</v>
      </c>
      <c r="G10">
        <v>1087</v>
      </c>
      <c r="H10">
        <f t="shared" si="0"/>
        <v>5501</v>
      </c>
      <c r="J10" t="s">
        <v>26</v>
      </c>
      <c r="K10">
        <f t="shared" si="1"/>
        <v>2</v>
      </c>
      <c r="L10">
        <f t="shared" si="2"/>
        <v>24163</v>
      </c>
      <c r="Q10" t="s">
        <v>45</v>
      </c>
      <c r="R10" t="str">
        <f ca="1">OFFSET(B27,MATCH(R9,G28:G32,0),0)</f>
        <v>Valladolid</v>
      </c>
    </row>
    <row r="11" spans="2:19" x14ac:dyDescent="0.25">
      <c r="B11" t="s">
        <v>16</v>
      </c>
      <c r="C11" t="s">
        <v>29</v>
      </c>
      <c r="D11">
        <v>1125</v>
      </c>
      <c r="E11">
        <v>3341</v>
      </c>
      <c r="F11">
        <v>5418</v>
      </c>
      <c r="G11">
        <v>2364</v>
      </c>
      <c r="H11">
        <f t="shared" si="0"/>
        <v>12248</v>
      </c>
      <c r="J11" t="s">
        <v>28</v>
      </c>
      <c r="K11">
        <f t="shared" si="1"/>
        <v>3</v>
      </c>
      <c r="L11">
        <f t="shared" si="2"/>
        <v>33864</v>
      </c>
      <c r="R11" t="str">
        <f>VLOOKUP(R9,G28:H32,2,FALSE)</f>
        <v>Valladolid</v>
      </c>
      <c r="S11" t="s">
        <v>47</v>
      </c>
    </row>
    <row r="12" spans="2:19" x14ac:dyDescent="0.25">
      <c r="B12" t="s">
        <v>17</v>
      </c>
      <c r="C12" t="s">
        <v>27</v>
      </c>
      <c r="D12">
        <v>0</v>
      </c>
      <c r="E12">
        <v>1942</v>
      </c>
      <c r="F12">
        <v>3452</v>
      </c>
      <c r="G12">
        <v>0</v>
      </c>
      <c r="H12">
        <f t="shared" si="0"/>
        <v>5394</v>
      </c>
      <c r="J12" t="s">
        <v>29</v>
      </c>
      <c r="K12">
        <f t="shared" si="1"/>
        <v>2</v>
      </c>
      <c r="L12">
        <f t="shared" si="2"/>
        <v>33038</v>
      </c>
    </row>
    <row r="13" spans="2:19" x14ac:dyDescent="0.25">
      <c r="B13" t="s">
        <v>18</v>
      </c>
      <c r="C13" t="s">
        <v>30</v>
      </c>
      <c r="D13">
        <v>495</v>
      </c>
      <c r="E13">
        <v>0</v>
      </c>
      <c r="F13">
        <v>0</v>
      </c>
      <c r="G13">
        <v>3914</v>
      </c>
      <c r="H13">
        <f t="shared" si="0"/>
        <v>4409</v>
      </c>
      <c r="J13" t="s">
        <v>27</v>
      </c>
      <c r="K13">
        <f t="shared" si="1"/>
        <v>3</v>
      </c>
      <c r="L13">
        <f t="shared" si="2"/>
        <v>36334</v>
      </c>
    </row>
    <row r="14" spans="2:19" x14ac:dyDescent="0.25">
      <c r="B14" t="s">
        <v>19</v>
      </c>
      <c r="C14" t="s">
        <v>27</v>
      </c>
      <c r="D14">
        <v>1087</v>
      </c>
      <c r="E14">
        <v>2385</v>
      </c>
      <c r="F14">
        <v>0</v>
      </c>
      <c r="G14">
        <v>2554</v>
      </c>
      <c r="H14">
        <f t="shared" si="0"/>
        <v>6026</v>
      </c>
      <c r="J14" t="s">
        <v>30</v>
      </c>
      <c r="K14">
        <f t="shared" si="1"/>
        <v>1</v>
      </c>
      <c r="L14">
        <f t="shared" si="2"/>
        <v>15791</v>
      </c>
      <c r="O14" t="s">
        <v>48</v>
      </c>
      <c r="R14">
        <f>MAX(H3:H19)</f>
        <v>13432</v>
      </c>
    </row>
    <row r="15" spans="2:19" x14ac:dyDescent="0.25">
      <c r="B15" t="s">
        <v>20</v>
      </c>
      <c r="C15" t="s">
        <v>28</v>
      </c>
      <c r="D15">
        <v>2384</v>
      </c>
      <c r="E15">
        <v>4158</v>
      </c>
      <c r="F15">
        <v>1458</v>
      </c>
      <c r="G15">
        <v>1258</v>
      </c>
      <c r="H15">
        <f t="shared" si="0"/>
        <v>9258</v>
      </c>
      <c r="J15" t="s">
        <v>27</v>
      </c>
      <c r="K15">
        <f t="shared" si="1"/>
        <v>2</v>
      </c>
      <c r="L15">
        <f t="shared" si="2"/>
        <v>36334</v>
      </c>
      <c r="Q15" t="s">
        <v>50</v>
      </c>
      <c r="R15" t="str">
        <f ca="1">OFFSET(B2,MATCH(R14,H3:H19,0),0)</f>
        <v>Tienda15</v>
      </c>
    </row>
    <row r="16" spans="2:19" x14ac:dyDescent="0.25">
      <c r="B16" t="s">
        <v>21</v>
      </c>
      <c r="C16" t="s">
        <v>29</v>
      </c>
      <c r="D16">
        <v>0</v>
      </c>
      <c r="E16">
        <v>3652</v>
      </c>
      <c r="F16">
        <v>2145</v>
      </c>
      <c r="G16">
        <v>3014</v>
      </c>
      <c r="H16">
        <f t="shared" si="0"/>
        <v>8811</v>
      </c>
      <c r="J16" t="s">
        <v>28</v>
      </c>
      <c r="K16">
        <f t="shared" si="1"/>
        <v>2</v>
      </c>
      <c r="L16">
        <f t="shared" si="2"/>
        <v>33864</v>
      </c>
    </row>
    <row r="17" spans="2:18" x14ac:dyDescent="0.25">
      <c r="B17" t="s">
        <v>22</v>
      </c>
      <c r="C17" t="s">
        <v>28</v>
      </c>
      <c r="D17">
        <v>1940</v>
      </c>
      <c r="E17">
        <v>0</v>
      </c>
      <c r="F17">
        <v>5347</v>
      </c>
      <c r="G17">
        <v>6145</v>
      </c>
      <c r="H17">
        <f t="shared" si="0"/>
        <v>13432</v>
      </c>
      <c r="J17" t="s">
        <v>29</v>
      </c>
      <c r="K17">
        <f t="shared" si="1"/>
        <v>1</v>
      </c>
      <c r="L17">
        <f t="shared" si="2"/>
        <v>33038</v>
      </c>
    </row>
    <row r="18" spans="2:18" x14ac:dyDescent="0.25">
      <c r="B18" t="s">
        <v>23</v>
      </c>
      <c r="C18" t="s">
        <v>27</v>
      </c>
      <c r="D18">
        <v>0</v>
      </c>
      <c r="E18">
        <v>900</v>
      </c>
      <c r="F18">
        <v>550</v>
      </c>
      <c r="G18">
        <v>1050</v>
      </c>
      <c r="H18">
        <f t="shared" si="0"/>
        <v>2500</v>
      </c>
      <c r="J18" t="s">
        <v>28</v>
      </c>
      <c r="K18">
        <f t="shared" si="1"/>
        <v>1</v>
      </c>
      <c r="L18">
        <f t="shared" si="2"/>
        <v>33864</v>
      </c>
      <c r="O18" t="s">
        <v>49</v>
      </c>
      <c r="R18">
        <f>MIN(H3:H19)</f>
        <v>2500</v>
      </c>
    </row>
    <row r="19" spans="2:18" x14ac:dyDescent="0.25">
      <c r="B19" t="s">
        <v>24</v>
      </c>
      <c r="C19" t="s">
        <v>26</v>
      </c>
      <c r="D19">
        <v>2148</v>
      </c>
      <c r="E19">
        <v>325</v>
      </c>
      <c r="F19">
        <v>2014</v>
      </c>
      <c r="G19">
        <v>0</v>
      </c>
      <c r="H19">
        <f t="shared" si="0"/>
        <v>4487</v>
      </c>
      <c r="J19" t="s">
        <v>27</v>
      </c>
      <c r="K19">
        <f t="shared" si="1"/>
        <v>1</v>
      </c>
      <c r="L19">
        <f t="shared" si="2"/>
        <v>36334</v>
      </c>
      <c r="Q19" t="s">
        <v>51</v>
      </c>
      <c r="R19" t="str">
        <f ca="1">OFFSET(B2,MATCH(R18,H3:H19,0),0)</f>
        <v>Tienda16</v>
      </c>
    </row>
    <row r="20" spans="2:18" x14ac:dyDescent="0.25">
      <c r="J20" t="s">
        <v>26</v>
      </c>
      <c r="K20">
        <f t="shared" si="1"/>
        <v>1</v>
      </c>
      <c r="L20">
        <f t="shared" si="2"/>
        <v>24163</v>
      </c>
    </row>
    <row r="21" spans="2:18" x14ac:dyDescent="0.25">
      <c r="B21" t="s">
        <v>25</v>
      </c>
      <c r="D21">
        <v>27398</v>
      </c>
      <c r="E21">
        <v>37225</v>
      </c>
      <c r="F21">
        <v>40341</v>
      </c>
      <c r="G21">
        <v>38326</v>
      </c>
    </row>
    <row r="26" spans="2:18" x14ac:dyDescent="0.25">
      <c r="B26" s="1" t="s">
        <v>39</v>
      </c>
      <c r="C26" s="1"/>
      <c r="D26" s="1"/>
      <c r="E26" s="1"/>
      <c r="F26" s="1"/>
      <c r="I26" s="1" t="s">
        <v>40</v>
      </c>
      <c r="J26" s="1"/>
      <c r="K26" s="1"/>
      <c r="M26" s="1" t="s">
        <v>41</v>
      </c>
      <c r="N26" s="1"/>
      <c r="O26" s="1"/>
      <c r="P26" s="1"/>
      <c r="Q26" s="1"/>
    </row>
    <row r="27" spans="2:18" x14ac:dyDescent="0.25">
      <c r="C27" t="s">
        <v>32</v>
      </c>
      <c r="D27" t="s">
        <v>33</v>
      </c>
      <c r="E27" t="s">
        <v>34</v>
      </c>
      <c r="F27" t="s">
        <v>35</v>
      </c>
      <c r="G27" t="s">
        <v>43</v>
      </c>
      <c r="I27" t="s">
        <v>32</v>
      </c>
      <c r="J27">
        <f>MAX(D3:D19)</f>
        <v>4835</v>
      </c>
      <c r="K27" t="str">
        <f ca="1">OFFSET(B2,MATCH(J27,D3:D19,),0)</f>
        <v>Tienda2</v>
      </c>
      <c r="M27" t="s">
        <v>32</v>
      </c>
      <c r="N27">
        <f t="array" ref="N27">MIN(IF(D3:D19&gt;0,D3:D19))</f>
        <v>369</v>
      </c>
    </row>
    <row r="28" spans="2:18" x14ac:dyDescent="0.25">
      <c r="B28" t="s">
        <v>27</v>
      </c>
      <c r="C28" s="2">
        <f>SUMIF($C$3:$C$19,B28,$D$3:$D$19)</f>
        <v>5452</v>
      </c>
      <c r="D28" s="2">
        <f>SUMIF($C$3:$C$19,$B$28,$E$3:$E$19)</f>
        <v>12726</v>
      </c>
      <c r="E28" s="2">
        <f>SUMIF($C$3:$C$19,B28,$F$3:$F$19)</f>
        <v>9900</v>
      </c>
      <c r="F28" s="2">
        <f>SUMIF($C$3:$C$19,B28,$G$3:$G$19)</f>
        <v>8256</v>
      </c>
      <c r="G28" s="2">
        <f>SUM(C28:F28)</f>
        <v>36334</v>
      </c>
      <c r="H28" t="s">
        <v>27</v>
      </c>
      <c r="I28" t="s">
        <v>33</v>
      </c>
      <c r="J28">
        <f>MAX(E3:E19)</f>
        <v>7358</v>
      </c>
      <c r="K28" t="str">
        <f ca="1">OFFSET(B2,MATCH(J28,E3:E19,0),0)</f>
        <v>Tienda4</v>
      </c>
      <c r="M28" t="s">
        <v>33</v>
      </c>
      <c r="N28">
        <f t="array" ref="N28">MIN(IF(E3:E19&gt;0,E3:E19))</f>
        <v>325</v>
      </c>
    </row>
    <row r="29" spans="2:18" x14ac:dyDescent="0.25">
      <c r="B29" t="s">
        <v>30</v>
      </c>
      <c r="C29" s="2">
        <f t="shared" ref="C29:C32" si="3">SUMIF($C$3:$C$19,B29,$D$3:$D$19)</f>
        <v>5330</v>
      </c>
      <c r="D29" s="2">
        <f t="shared" ref="D29:D32" si="4">SUMIF($C$3:$C$19,$B$28,$E$3:$E$19)</f>
        <v>12726</v>
      </c>
      <c r="E29" s="2">
        <f t="shared" ref="E29:E32" si="5">SUMIF($C$3:$C$19,B29,$F$3:$F$19)</f>
        <v>0</v>
      </c>
      <c r="F29" s="2">
        <f t="shared" ref="F29:F32" si="6">SUMIF($C$3:$C$19,B29,$G$3:$G$19)</f>
        <v>8276</v>
      </c>
      <c r="G29" s="2">
        <f t="shared" ref="G29:G32" si="7">SUM(C29:F29)</f>
        <v>26332</v>
      </c>
      <c r="H29" t="s">
        <v>30</v>
      </c>
      <c r="I29" t="s">
        <v>34</v>
      </c>
      <c r="J29">
        <f>MAX(F3:F19)</f>
        <v>6845</v>
      </c>
      <c r="K29" t="str">
        <f ca="1">OFFSET(B2,MATCH(J29,F3:F19,0),0)</f>
        <v>Tienda3</v>
      </c>
      <c r="M29" t="s">
        <v>34</v>
      </c>
      <c r="N29">
        <f t="array" ref="N29">MIN(IF(F3:F19&gt;0,F3:F19))</f>
        <v>480</v>
      </c>
    </row>
    <row r="30" spans="2:18" x14ac:dyDescent="0.25">
      <c r="B30" t="s">
        <v>29</v>
      </c>
      <c r="C30" s="2">
        <f t="shared" si="3"/>
        <v>4712</v>
      </c>
      <c r="D30" s="2">
        <f t="shared" si="4"/>
        <v>12726</v>
      </c>
      <c r="E30" s="2">
        <f t="shared" si="5"/>
        <v>14408</v>
      </c>
      <c r="F30" s="2">
        <f t="shared" si="6"/>
        <v>6925</v>
      </c>
      <c r="G30" s="2">
        <f t="shared" si="7"/>
        <v>38771</v>
      </c>
      <c r="H30" t="s">
        <v>29</v>
      </c>
      <c r="I30" t="s">
        <v>35</v>
      </c>
      <c r="J30">
        <f>MAX(G3:G19)</f>
        <v>6145</v>
      </c>
      <c r="K30" t="str">
        <f ca="1">OFFSET(B2,MATCH(J30,G3:G19,0),0)</f>
        <v>Tienda15</v>
      </c>
      <c r="M30" t="s">
        <v>35</v>
      </c>
      <c r="N30">
        <f t="array" ref="N30">MIN(IF(G3:G19&gt;0,G3:G19))</f>
        <v>1050</v>
      </c>
    </row>
    <row r="31" spans="2:18" x14ac:dyDescent="0.25">
      <c r="B31" t="s">
        <v>26</v>
      </c>
      <c r="C31" s="2">
        <f t="shared" si="3"/>
        <v>5161</v>
      </c>
      <c r="D31" s="2">
        <f t="shared" si="4"/>
        <v>12726</v>
      </c>
      <c r="E31" s="2">
        <f t="shared" si="5"/>
        <v>5605</v>
      </c>
      <c r="F31" s="2">
        <f t="shared" si="6"/>
        <v>3914</v>
      </c>
      <c r="G31" s="2">
        <f t="shared" si="7"/>
        <v>27406</v>
      </c>
      <c r="H31" t="s">
        <v>26</v>
      </c>
      <c r="K31" t="s">
        <v>42</v>
      </c>
    </row>
    <row r="32" spans="2:18" x14ac:dyDescent="0.25">
      <c r="B32" t="s">
        <v>28</v>
      </c>
      <c r="C32" s="2">
        <f t="shared" si="3"/>
        <v>6743</v>
      </c>
      <c r="D32" s="2">
        <f t="shared" si="4"/>
        <v>12726</v>
      </c>
      <c r="E32" s="2">
        <f t="shared" si="5"/>
        <v>10428</v>
      </c>
      <c r="F32" s="2">
        <f t="shared" si="6"/>
        <v>10855</v>
      </c>
      <c r="G32" s="2">
        <f t="shared" si="7"/>
        <v>40752</v>
      </c>
      <c r="H32" t="s">
        <v>28</v>
      </c>
    </row>
  </sheetData>
  <mergeCells count="4">
    <mergeCell ref="J3:K3"/>
    <mergeCell ref="B26:F26"/>
    <mergeCell ref="I26:K26"/>
    <mergeCell ref="M26:Q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0221</dc:creator>
  <cp:lastModifiedBy>mario 0221</cp:lastModifiedBy>
  <dcterms:created xsi:type="dcterms:W3CDTF">2015-06-05T18:19:34Z</dcterms:created>
  <dcterms:modified xsi:type="dcterms:W3CDTF">2019-12-18T23:59:09Z</dcterms:modified>
</cp:coreProperties>
</file>