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ario\Desktop\Examen de Excel\Solver\"/>
    </mc:Choice>
  </mc:AlternateContent>
  <xr:revisionPtr revIDLastSave="0" documentId="13_ncr:1_{4F04D9E0-CEDC-476F-B7AE-92E93038729A}" xr6:coauthVersionLast="45" xr6:coauthVersionMax="45" xr10:uidLastSave="{00000000-0000-0000-0000-000000000000}"/>
  <bookViews>
    <workbookView xWindow="-120" yWindow="-120" windowWidth="29040" windowHeight="15990" activeTab="1" xr2:uid="{00000000-000D-0000-FFFF-FFFF00000000}"/>
  </bookViews>
  <sheets>
    <sheet name="Hoja1" sheetId="1" r:id="rId1"/>
    <sheet name="Hoja2" sheetId="2" r:id="rId2"/>
  </sheets>
  <definedNames>
    <definedName name="solver_adj" localSheetId="0" hidden="1">Hoja1!$E$10</definedName>
    <definedName name="solver_adj" localSheetId="1" hidden="1">Hoja2!$E$30:$E$35,Hoja2!$E$10</definedName>
    <definedName name="solver_cvg" localSheetId="0" hidden="1">0.0001</definedName>
    <definedName name="solver_cvg" localSheetId="1" hidden="1">0.0001</definedName>
    <definedName name="solver_drv" localSheetId="0" hidden="1">2</definedName>
    <definedName name="solver_drv" localSheetId="1" hidden="1">2</definedName>
    <definedName name="solver_eng" localSheetId="0" hidden="1">2</definedName>
    <definedName name="solver_eng" localSheetId="1" hidden="1">2</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1" localSheetId="0" hidden="1">Hoja1!$E$10</definedName>
    <definedName name="solver_lhs1" localSheetId="1" hidden="1">Hoja2!$E$10</definedName>
    <definedName name="solver_lhs2" localSheetId="0" hidden="1">Hoja1!$M$3:$M$8</definedName>
    <definedName name="solver_lhs2" localSheetId="1" hidden="1">Hoja2!$M$30:$M$35</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2</definedName>
    <definedName name="solver_num" localSheetId="1" hidden="1">2</definedName>
    <definedName name="solver_nwt" localSheetId="0" hidden="1">1</definedName>
    <definedName name="solver_nwt" localSheetId="1" hidden="1">1</definedName>
    <definedName name="solver_opt" localSheetId="0" hidden="1">Hoja1!$L$11</definedName>
    <definedName name="solver_opt" localSheetId="1" hidden="1">Hoja2!$F$47</definedName>
    <definedName name="solver_pre" localSheetId="0" hidden="1">0.000001</definedName>
    <definedName name="solver_pre" localSheetId="1" hidden="1">0.000001</definedName>
    <definedName name="solver_rbv" localSheetId="0" hidden="1">2</definedName>
    <definedName name="solver_rbv" localSheetId="1" hidden="1">2</definedName>
    <definedName name="solver_rel1" localSheetId="0" hidden="1">4</definedName>
    <definedName name="solver_rel1" localSheetId="1" hidden="1">4</definedName>
    <definedName name="solver_rel2" localSheetId="0" hidden="1">3</definedName>
    <definedName name="solver_rel2" localSheetId="1" hidden="1">3</definedName>
    <definedName name="solver_rhs1" localSheetId="0" hidden="1">entero</definedName>
    <definedName name="solver_rhs1" localSheetId="1" hidden="1">entero</definedName>
    <definedName name="solver_rhs2" localSheetId="0" hidden="1">Hoja1!$C$3:$C$8</definedName>
    <definedName name="solver_rhs2" localSheetId="1" hidden="1">Hoja2!$C$3:$C$8</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2</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1" i="2" l="1"/>
  <c r="D32" i="2"/>
  <c r="D33" i="2"/>
  <c r="D34" i="2"/>
  <c r="D35" i="2"/>
  <c r="D30" i="2"/>
  <c r="L22" i="2"/>
  <c r="C23" i="2" s="1"/>
  <c r="L21" i="2"/>
  <c r="C22" i="2" s="1"/>
  <c r="L20" i="2"/>
  <c r="C21" i="2" s="1"/>
  <c r="L19" i="2"/>
  <c r="C20" i="2" s="1"/>
  <c r="L18" i="2"/>
  <c r="C19" i="2" s="1"/>
  <c r="L17" i="2"/>
  <c r="C18" i="2" s="1"/>
  <c r="E11" i="2"/>
  <c r="I7" i="2" s="1"/>
  <c r="M7" i="2" s="1"/>
  <c r="M34" i="2" s="1"/>
  <c r="I8" i="2"/>
  <c r="M8" i="2" s="1"/>
  <c r="M35" i="2" s="1"/>
  <c r="I6" i="2"/>
  <c r="M6" i="2" s="1"/>
  <c r="M33" i="2" s="1"/>
  <c r="I5" i="2"/>
  <c r="M5" i="2" s="1"/>
  <c r="M32" i="2" s="1"/>
  <c r="I4" i="2"/>
  <c r="M4" i="2" s="1"/>
  <c r="M31" i="2" s="1"/>
  <c r="I3" i="2"/>
  <c r="M3" i="2" s="1"/>
  <c r="M30" i="2" s="1"/>
  <c r="F47" i="1"/>
  <c r="D37" i="2" l="1"/>
  <c r="L11" i="2"/>
  <c r="M4" i="1"/>
  <c r="M5" i="1"/>
  <c r="M6" i="1"/>
  <c r="M7" i="1"/>
  <c r="M8" i="1"/>
  <c r="M3" i="1"/>
  <c r="I4" i="1"/>
  <c r="I5" i="1"/>
  <c r="I6" i="1"/>
  <c r="I7" i="1"/>
  <c r="I8" i="1"/>
  <c r="I3" i="1"/>
  <c r="L17" i="1"/>
  <c r="C18" i="1"/>
  <c r="C19" i="1"/>
  <c r="C20" i="1"/>
  <c r="C21" i="1"/>
  <c r="C22" i="1"/>
  <c r="C23" i="1"/>
  <c r="L18" i="1"/>
  <c r="L19" i="1"/>
  <c r="L20" i="1"/>
  <c r="L21" i="1"/>
  <c r="L22" i="1"/>
  <c r="D37" i="1"/>
  <c r="D31" i="1"/>
  <c r="D32" i="1"/>
  <c r="D33" i="1"/>
  <c r="D34" i="1"/>
  <c r="D35" i="1"/>
  <c r="D30" i="1"/>
  <c r="E11" i="1"/>
  <c r="F47" i="2" l="1"/>
  <c r="L11" i="1"/>
</calcChain>
</file>

<file path=xl/sharedStrings.xml><?xml version="1.0" encoding="utf-8"?>
<sst xmlns="http://schemas.openxmlformats.org/spreadsheetml/2006/main" count="89" uniqueCount="30">
  <si>
    <t>DEMANDA</t>
  </si>
  <si>
    <t>Enero</t>
  </si>
  <si>
    <t>Febrero</t>
  </si>
  <si>
    <t>Marzo</t>
  </si>
  <si>
    <t>Abril</t>
  </si>
  <si>
    <t xml:space="preserve">Mayo </t>
  </si>
  <si>
    <t>Junio</t>
  </si>
  <si>
    <t>Número de trabajadores Fijos</t>
  </si>
  <si>
    <t>Dias Laborables</t>
  </si>
  <si>
    <t>Horas pagadas</t>
  </si>
  <si>
    <t>Minutos que hacen páginas</t>
  </si>
  <si>
    <t>1 trabajdor tarda en hacer una página 12 minutos</t>
  </si>
  <si>
    <t xml:space="preserve">Celda objetivo </t>
  </si>
  <si>
    <t>Minimizar el coste trabajadores</t>
  </si>
  <si>
    <t xml:space="preserve">1 hora de un trabajador paga </t>
  </si>
  <si>
    <t>COSTES TRABAJADORES</t>
  </si>
  <si>
    <t>Precio por hoja</t>
  </si>
  <si>
    <t>Necesito cubir esa demanda al mes</t>
  </si>
  <si>
    <t>Coste</t>
  </si>
  <si>
    <t>Total</t>
  </si>
  <si>
    <t>Total horas PAGADAS al mes para 1 trabajador</t>
  </si>
  <si>
    <t xml:space="preserve">EL NUMERO DE TRABAJADORES ES FIJO, LUEGO NO ES POSIBLE QUE CON UN MISMO NUMERO DE TRABAJADORES SATISFAGAMOS TODOS LOS MESES LA DEMANDA PORQUE DEBERIAN DE TENER EL MISMO NUMERO DE DIAS LABORABLES, ENTOCNES COGERE 21 PARA TODOS PORQUE SI COJO 20 NO ME VALE </t>
  </si>
  <si>
    <t>COMO LOS TRABAJADORES SON FIJOS TODOS LOS MESES HAY QUE MIRAR EL MAXIMO DE TRODO, DE LAS PAGINAS QUE TIENEN QUE HACER INCLUIDAS, POR TANTO HABRA MESES QUE HAYA HORAS QUE SE TOQUEN LA BARRIGA</t>
  </si>
  <si>
    <t>Minutos haciendo hojas por trabajador</t>
  </si>
  <si>
    <t>nº Hojas</t>
  </si>
  <si>
    <t xml:space="preserve">Total gastos </t>
  </si>
  <si>
    <t>FUNCIÓN OBJETIVO TERCER APARTADO</t>
  </si>
  <si>
    <t>Hojas Subcontratadas</t>
  </si>
  <si>
    <t>PRECIO HOJA</t>
  </si>
  <si>
    <t>HOJAS TOTALES ENTRE LAS SUBCONTRATADAS Y LAS HECHAS POR TRABAJADORES FIJOS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</si>
</sst>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1" fillId="2" borderId="0" xfId="1"/>
    <xf numFmtId="0" fontId="2" fillId="3" borderId="0" xfId="2"/>
    <xf numFmtId="0" fontId="0" fillId="0" borderId="1" xfId="0" applyBorder="1"/>
    <xf numFmtId="0" fontId="0" fillId="0" borderId="0" xfId="0"/>
    <xf numFmtId="0" fontId="0" fillId="0" borderId="0" xfId="0" applyAlignment="1">
      <alignment horizontal="center"/>
    </xf>
    <xf numFmtId="0" fontId="0" fillId="0" borderId="0" xfId="0"/>
    <xf numFmtId="0" fontId="1" fillId="2" borderId="0" xfId="1" applyAlignment="1">
      <alignment horizontal="center"/>
    </xf>
    <xf numFmtId="0" fontId="2" fillId="3" borderId="0" xfId="2" applyAlignment="1">
      <alignment horizontal="center"/>
    </xf>
  </cellXfs>
  <cellStyles count="3">
    <cellStyle name="Incorrecto"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W47"/>
  <sheetViews>
    <sheetView topLeftCell="A43" workbookViewId="0">
      <selection activeCell="AA62" sqref="A1:AA62"/>
    </sheetView>
  </sheetViews>
  <sheetFormatPr baseColWidth="10" defaultColWidth="9.140625" defaultRowHeight="15" x14ac:dyDescent="0.25"/>
  <cols>
    <col min="5" max="5" width="8.5703125" customWidth="1"/>
    <col min="11" max="11" width="11.85546875" bestFit="1" customWidth="1"/>
    <col min="12" max="12" width="15" customWidth="1"/>
    <col min="18" max="18" width="12" bestFit="1" customWidth="1"/>
  </cols>
  <sheetData>
    <row r="2" spans="2:23" x14ac:dyDescent="0.25">
      <c r="B2" s="6" t="s">
        <v>0</v>
      </c>
      <c r="C2" s="6"/>
      <c r="F2" t="s">
        <v>8</v>
      </c>
      <c r="I2" t="s">
        <v>23</v>
      </c>
      <c r="M2" t="s">
        <v>24</v>
      </c>
      <c r="U2" s="5"/>
      <c r="V2" s="5"/>
      <c r="W2" s="5"/>
    </row>
    <row r="3" spans="2:23" x14ac:dyDescent="0.25">
      <c r="B3" t="s">
        <v>1</v>
      </c>
      <c r="C3">
        <v>750000</v>
      </c>
      <c r="F3">
        <v>21</v>
      </c>
      <c r="I3">
        <f>PRODUCT(F3,$E$11)</f>
        <v>9450</v>
      </c>
      <c r="M3">
        <f>PRODUCT((I3/12),$E$10)</f>
        <v>850500</v>
      </c>
    </row>
    <row r="4" spans="2:23" x14ac:dyDescent="0.25">
      <c r="B4" t="s">
        <v>2</v>
      </c>
      <c r="C4">
        <v>810000</v>
      </c>
      <c r="F4">
        <v>20</v>
      </c>
      <c r="I4">
        <f t="shared" ref="I4:I8" si="0">PRODUCT(F4,$E$11)</f>
        <v>9000</v>
      </c>
      <c r="M4">
        <f t="shared" ref="M4:M8" si="1">PRODUCT((I4/12),$E$10)</f>
        <v>810000</v>
      </c>
    </row>
    <row r="5" spans="2:23" x14ac:dyDescent="0.25">
      <c r="B5" t="s">
        <v>3</v>
      </c>
      <c r="C5">
        <v>690000</v>
      </c>
      <c r="F5">
        <v>21</v>
      </c>
      <c r="I5">
        <f t="shared" si="0"/>
        <v>9450</v>
      </c>
      <c r="M5">
        <f t="shared" si="1"/>
        <v>850500</v>
      </c>
    </row>
    <row r="6" spans="2:23" x14ac:dyDescent="0.25">
      <c r="B6" t="s">
        <v>4</v>
      </c>
      <c r="C6">
        <v>600000</v>
      </c>
      <c r="F6">
        <v>20</v>
      </c>
      <c r="I6">
        <f t="shared" si="0"/>
        <v>9000</v>
      </c>
      <c r="M6">
        <f t="shared" si="1"/>
        <v>810000</v>
      </c>
    </row>
    <row r="7" spans="2:23" x14ac:dyDescent="0.25">
      <c r="B7" t="s">
        <v>5</v>
      </c>
      <c r="C7">
        <v>660000</v>
      </c>
      <c r="F7">
        <v>21</v>
      </c>
      <c r="I7">
        <f t="shared" si="0"/>
        <v>9450</v>
      </c>
      <c r="M7">
        <f t="shared" si="1"/>
        <v>850500</v>
      </c>
    </row>
    <row r="8" spans="2:23" x14ac:dyDescent="0.25">
      <c r="B8" t="s">
        <v>6</v>
      </c>
      <c r="C8">
        <v>720000</v>
      </c>
      <c r="F8">
        <v>21</v>
      </c>
      <c r="I8">
        <f t="shared" si="0"/>
        <v>9450</v>
      </c>
      <c r="M8">
        <f t="shared" si="1"/>
        <v>850500</v>
      </c>
    </row>
    <row r="10" spans="2:23" x14ac:dyDescent="0.25">
      <c r="B10" t="s">
        <v>7</v>
      </c>
      <c r="E10">
        <v>1080</v>
      </c>
    </row>
    <row r="11" spans="2:23" x14ac:dyDescent="0.25">
      <c r="B11" s="6" t="s">
        <v>10</v>
      </c>
      <c r="C11" s="6"/>
      <c r="D11" s="6"/>
      <c r="E11">
        <f>PRODUCT(7,60)+30</f>
        <v>450</v>
      </c>
      <c r="I11" s="2" t="s">
        <v>12</v>
      </c>
      <c r="J11" s="2"/>
      <c r="K11" s="2"/>
      <c r="L11" s="2">
        <f>SUM(C18:C23)</f>
        <v>9910080</v>
      </c>
    </row>
    <row r="12" spans="2:23" x14ac:dyDescent="0.25">
      <c r="B12" s="6" t="s">
        <v>9</v>
      </c>
      <c r="C12" s="6"/>
      <c r="D12" s="6"/>
      <c r="E12">
        <v>8</v>
      </c>
      <c r="I12" s="2" t="s">
        <v>13</v>
      </c>
      <c r="J12" s="2"/>
      <c r="K12" s="2"/>
      <c r="L12" s="2"/>
      <c r="R12" s="6"/>
      <c r="S12" s="6"/>
    </row>
    <row r="13" spans="2:23" x14ac:dyDescent="0.25">
      <c r="B13" t="s">
        <v>14</v>
      </c>
      <c r="E13">
        <v>9.25</v>
      </c>
      <c r="S13" t="s">
        <v>21</v>
      </c>
    </row>
    <row r="14" spans="2:23" x14ac:dyDescent="0.25">
      <c r="B14" s="3" t="s">
        <v>11</v>
      </c>
      <c r="C14" s="3"/>
      <c r="D14" s="3"/>
      <c r="E14" s="3"/>
      <c r="F14" s="3"/>
    </row>
    <row r="15" spans="2:23" x14ac:dyDescent="0.25">
      <c r="S15" t="s">
        <v>22</v>
      </c>
    </row>
    <row r="16" spans="2:23" x14ac:dyDescent="0.25">
      <c r="J16" t="s">
        <v>8</v>
      </c>
      <c r="L16" t="s">
        <v>20</v>
      </c>
    </row>
    <row r="17" spans="2:12" x14ac:dyDescent="0.25">
      <c r="B17" t="s">
        <v>15</v>
      </c>
      <c r="J17">
        <v>21</v>
      </c>
      <c r="L17">
        <f>PRODUCT(J17,$E$12)</f>
        <v>168</v>
      </c>
    </row>
    <row r="18" spans="2:12" x14ac:dyDescent="0.25">
      <c r="B18" t="s">
        <v>1</v>
      </c>
      <c r="C18">
        <f>PRODUCT(L17,$E$13,$E$10)</f>
        <v>1678320</v>
      </c>
      <c r="J18">
        <v>20</v>
      </c>
      <c r="L18">
        <f t="shared" ref="L18:L22" si="2">PRODUCT(J18,$E$12)</f>
        <v>160</v>
      </c>
    </row>
    <row r="19" spans="2:12" x14ac:dyDescent="0.25">
      <c r="B19" t="s">
        <v>2</v>
      </c>
      <c r="C19">
        <f t="shared" ref="C19:C23" si="3">PRODUCT(L18,$E$13,$E$10)</f>
        <v>1598400</v>
      </c>
      <c r="J19">
        <v>21</v>
      </c>
      <c r="L19">
        <f t="shared" si="2"/>
        <v>168</v>
      </c>
    </row>
    <row r="20" spans="2:12" x14ac:dyDescent="0.25">
      <c r="B20" t="s">
        <v>3</v>
      </c>
      <c r="C20">
        <f t="shared" si="3"/>
        <v>1678320</v>
      </c>
      <c r="J20">
        <v>20</v>
      </c>
      <c r="L20">
        <f t="shared" si="2"/>
        <v>160</v>
      </c>
    </row>
    <row r="21" spans="2:12" x14ac:dyDescent="0.25">
      <c r="B21" t="s">
        <v>4</v>
      </c>
      <c r="C21">
        <f t="shared" si="3"/>
        <v>1598400</v>
      </c>
      <c r="J21">
        <v>21</v>
      </c>
      <c r="L21">
        <f t="shared" si="2"/>
        <v>168</v>
      </c>
    </row>
    <row r="22" spans="2:12" x14ac:dyDescent="0.25">
      <c r="B22" t="s">
        <v>5</v>
      </c>
      <c r="C22">
        <f t="shared" si="3"/>
        <v>1678320</v>
      </c>
      <c r="J22">
        <v>21</v>
      </c>
      <c r="L22">
        <f t="shared" si="2"/>
        <v>168</v>
      </c>
    </row>
    <row r="23" spans="2:12" x14ac:dyDescent="0.25">
      <c r="B23" t="s">
        <v>6</v>
      </c>
      <c r="C23">
        <f t="shared" si="3"/>
        <v>1678320</v>
      </c>
    </row>
    <row r="29" spans="2:12" x14ac:dyDescent="0.25">
      <c r="B29" s="7" t="s">
        <v>0</v>
      </c>
      <c r="C29" s="7"/>
      <c r="D29" t="s">
        <v>18</v>
      </c>
      <c r="E29" t="s">
        <v>16</v>
      </c>
      <c r="G29">
        <v>3</v>
      </c>
    </row>
    <row r="30" spans="2:12" x14ac:dyDescent="0.25">
      <c r="B30" s="1" t="s">
        <v>1</v>
      </c>
      <c r="C30" s="1">
        <v>750000</v>
      </c>
      <c r="D30">
        <f>PRODUCT(C30,$G$29)</f>
        <v>2250000</v>
      </c>
    </row>
    <row r="31" spans="2:12" x14ac:dyDescent="0.25">
      <c r="B31" s="1" t="s">
        <v>2</v>
      </c>
      <c r="C31" s="1">
        <v>810000</v>
      </c>
      <c r="D31">
        <f t="shared" ref="D31:D35" si="4">PRODUCT(C31,$G$29)</f>
        <v>2430000</v>
      </c>
      <c r="E31" t="s">
        <v>17</v>
      </c>
    </row>
    <row r="32" spans="2:12" x14ac:dyDescent="0.25">
      <c r="B32" s="1" t="s">
        <v>3</v>
      </c>
      <c r="C32" s="1">
        <v>690000</v>
      </c>
      <c r="D32">
        <f t="shared" si="4"/>
        <v>2070000</v>
      </c>
    </row>
    <row r="33" spans="2:6" x14ac:dyDescent="0.25">
      <c r="B33" s="1" t="s">
        <v>4</v>
      </c>
      <c r="C33" s="1">
        <v>600000</v>
      </c>
      <c r="D33">
        <f t="shared" si="4"/>
        <v>1800000</v>
      </c>
    </row>
    <row r="34" spans="2:6" x14ac:dyDescent="0.25">
      <c r="B34" s="1" t="s">
        <v>5</v>
      </c>
      <c r="C34" s="1">
        <v>660000</v>
      </c>
      <c r="D34">
        <f t="shared" si="4"/>
        <v>1980000</v>
      </c>
    </row>
    <row r="35" spans="2:6" x14ac:dyDescent="0.25">
      <c r="B35" s="1" t="s">
        <v>6</v>
      </c>
      <c r="C35" s="1">
        <v>720000</v>
      </c>
      <c r="D35">
        <f t="shared" si="4"/>
        <v>2160000</v>
      </c>
    </row>
    <row r="37" spans="2:6" x14ac:dyDescent="0.25">
      <c r="B37" s="8" t="s">
        <v>19</v>
      </c>
      <c r="C37" s="8"/>
      <c r="D37" s="2">
        <f>SUM(D30:D35)</f>
        <v>12690000</v>
      </c>
    </row>
    <row r="46" spans="2:6" x14ac:dyDescent="0.25">
      <c r="C46" s="2" t="s">
        <v>26</v>
      </c>
      <c r="D46" s="2"/>
      <c r="E46" s="2"/>
      <c r="F46" s="2"/>
    </row>
    <row r="47" spans="2:6" x14ac:dyDescent="0.25">
      <c r="C47" s="2" t="s">
        <v>25</v>
      </c>
      <c r="D47" s="2"/>
      <c r="E47" s="2"/>
      <c r="F47" s="2">
        <f>SUM(D37,L11)</f>
        <v>22600080</v>
      </c>
    </row>
  </sheetData>
  <mergeCells count="7">
    <mergeCell ref="B29:C29"/>
    <mergeCell ref="B37:C37"/>
    <mergeCell ref="U2:W2"/>
    <mergeCell ref="B2:C2"/>
    <mergeCell ref="B11:D11"/>
    <mergeCell ref="B12:D12"/>
    <mergeCell ref="R12:S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A44B-1E9C-4342-9F9F-62A22FCC673C}">
  <dimension ref="A1:AA62"/>
  <sheetViews>
    <sheetView tabSelected="1" topLeftCell="A10" workbookViewId="0">
      <selection activeCell="J26" sqref="J26"/>
    </sheetView>
  </sheetViews>
  <sheetFormatPr baseColWidth="10" defaultRowHeight="15" x14ac:dyDescent="0.25"/>
  <sheetData>
    <row r="1" spans="1:27" x14ac:dyDescent="0.25">
      <c r="A1" s="4"/>
      <c r="B1" s="4"/>
      <c r="C1" s="4"/>
      <c r="D1" s="4"/>
      <c r="E1" s="4"/>
      <c r="F1" s="4"/>
      <c r="G1" s="4"/>
      <c r="H1" s="4"/>
      <c r="I1" s="4"/>
      <c r="J1" s="4"/>
      <c r="K1" s="4"/>
      <c r="L1" s="4"/>
      <c r="M1" s="4"/>
      <c r="N1" s="4"/>
      <c r="O1" s="4"/>
      <c r="P1" s="4"/>
      <c r="Q1" s="4"/>
      <c r="R1" s="4"/>
      <c r="S1" s="4"/>
      <c r="T1" s="4"/>
      <c r="U1" s="4"/>
      <c r="V1" s="4"/>
      <c r="W1" s="4"/>
      <c r="X1" s="4"/>
      <c r="Y1" s="4"/>
      <c r="Z1" s="4"/>
      <c r="AA1" s="4"/>
    </row>
    <row r="2" spans="1:27" x14ac:dyDescent="0.25">
      <c r="A2" s="4"/>
      <c r="B2" s="6" t="s">
        <v>0</v>
      </c>
      <c r="C2" s="6"/>
      <c r="D2" s="4"/>
      <c r="E2" s="4"/>
      <c r="F2" s="4" t="s">
        <v>8</v>
      </c>
      <c r="G2" s="4"/>
      <c r="H2" s="4"/>
      <c r="I2" s="4" t="s">
        <v>23</v>
      </c>
      <c r="J2" s="4"/>
      <c r="K2" s="4"/>
      <c r="L2" s="4"/>
      <c r="M2" s="4" t="s">
        <v>24</v>
      </c>
      <c r="N2" s="4"/>
      <c r="O2" s="4"/>
      <c r="P2" s="4"/>
      <c r="Q2" s="4"/>
      <c r="R2" s="4"/>
      <c r="S2" s="4"/>
      <c r="T2" s="4"/>
      <c r="U2" s="5"/>
      <c r="V2" s="5"/>
      <c r="W2" s="5"/>
      <c r="X2" s="4"/>
      <c r="Y2" s="4"/>
      <c r="Z2" s="4"/>
      <c r="AA2" s="4"/>
    </row>
    <row r="3" spans="1:27" x14ac:dyDescent="0.25">
      <c r="A3" s="4"/>
      <c r="B3" s="4" t="s">
        <v>1</v>
      </c>
      <c r="C3" s="4">
        <v>750000</v>
      </c>
      <c r="D3" s="4"/>
      <c r="E3" s="4"/>
      <c r="F3" s="4">
        <v>21</v>
      </c>
      <c r="G3" s="4"/>
      <c r="H3" s="4"/>
      <c r="I3" s="4">
        <f>PRODUCT(F3,$E$11)</f>
        <v>9450</v>
      </c>
      <c r="J3" s="4"/>
      <c r="K3" s="4"/>
      <c r="L3" s="4"/>
      <c r="M3" s="4">
        <f>PRODUCT((I3/12),$E$10)</f>
        <v>689850</v>
      </c>
      <c r="N3" s="4"/>
      <c r="O3" s="4"/>
      <c r="P3" s="4"/>
      <c r="Q3" s="4"/>
      <c r="R3" s="4"/>
      <c r="S3" s="4"/>
      <c r="T3" s="4"/>
      <c r="U3" s="4"/>
      <c r="V3" s="4"/>
      <c r="W3" s="4"/>
      <c r="X3" s="4"/>
      <c r="Y3" s="4"/>
      <c r="Z3" s="4"/>
      <c r="AA3" s="4"/>
    </row>
    <row r="4" spans="1:27" x14ac:dyDescent="0.25">
      <c r="A4" s="4"/>
      <c r="B4" s="4" t="s">
        <v>2</v>
      </c>
      <c r="C4" s="4">
        <v>810000</v>
      </c>
      <c r="D4" s="4"/>
      <c r="E4" s="4"/>
      <c r="F4" s="4">
        <v>20</v>
      </c>
      <c r="G4" s="4"/>
      <c r="H4" s="4"/>
      <c r="I4" s="4">
        <f t="shared" ref="I4:I8" si="0">PRODUCT(F4,$E$11)</f>
        <v>9000</v>
      </c>
      <c r="J4" s="4"/>
      <c r="K4" s="4"/>
      <c r="L4" s="4"/>
      <c r="M4" s="4">
        <f t="shared" ref="M4:M8" si="1">PRODUCT((I4/12),$E$10)</f>
        <v>657000</v>
      </c>
      <c r="N4" s="4"/>
      <c r="O4" s="4"/>
      <c r="P4" s="4"/>
      <c r="Q4" s="4"/>
      <c r="R4" s="4"/>
      <c r="S4" s="4"/>
      <c r="T4" s="4"/>
      <c r="U4" s="4"/>
      <c r="V4" s="4"/>
      <c r="W4" s="4"/>
      <c r="X4" s="4"/>
      <c r="Y4" s="4"/>
      <c r="Z4" s="4"/>
      <c r="AA4" s="4"/>
    </row>
    <row r="5" spans="1:27" x14ac:dyDescent="0.25">
      <c r="A5" s="4"/>
      <c r="B5" s="4" t="s">
        <v>3</v>
      </c>
      <c r="C5" s="4">
        <v>690000</v>
      </c>
      <c r="D5" s="4"/>
      <c r="E5" s="4"/>
      <c r="F5" s="4">
        <v>21</v>
      </c>
      <c r="G5" s="4"/>
      <c r="H5" s="4"/>
      <c r="I5" s="4">
        <f t="shared" si="0"/>
        <v>9450</v>
      </c>
      <c r="J5" s="4"/>
      <c r="K5" s="4"/>
      <c r="L5" s="4"/>
      <c r="M5" s="4">
        <f t="shared" si="1"/>
        <v>689850</v>
      </c>
      <c r="N5" s="4"/>
      <c r="O5" s="4"/>
      <c r="P5" s="4"/>
      <c r="Q5" s="4"/>
      <c r="R5" s="4"/>
      <c r="S5" s="4"/>
      <c r="T5" s="4"/>
      <c r="U5" s="4"/>
      <c r="V5" s="4"/>
      <c r="W5" s="4"/>
      <c r="X5" s="4"/>
      <c r="Y5" s="4"/>
      <c r="Z5" s="4"/>
      <c r="AA5" s="4"/>
    </row>
    <row r="6" spans="1:27" x14ac:dyDescent="0.25">
      <c r="A6" s="4"/>
      <c r="B6" s="4" t="s">
        <v>4</v>
      </c>
      <c r="C6" s="4">
        <v>600000</v>
      </c>
      <c r="D6" s="4"/>
      <c r="E6" s="4"/>
      <c r="F6" s="4">
        <v>20</v>
      </c>
      <c r="G6" s="4"/>
      <c r="H6" s="4"/>
      <c r="I6" s="4">
        <f t="shared" si="0"/>
        <v>9000</v>
      </c>
      <c r="J6" s="4"/>
      <c r="K6" s="4"/>
      <c r="L6" s="4"/>
      <c r="M6" s="4">
        <f t="shared" si="1"/>
        <v>657000</v>
      </c>
      <c r="N6" s="4"/>
      <c r="O6" s="4"/>
      <c r="P6" s="4"/>
      <c r="Q6" s="4"/>
      <c r="R6" s="4"/>
      <c r="S6" s="4"/>
      <c r="T6" s="4"/>
      <c r="U6" s="4"/>
      <c r="V6" s="4"/>
      <c r="W6" s="4"/>
      <c r="X6" s="4"/>
      <c r="Y6" s="4"/>
      <c r="Z6" s="4"/>
      <c r="AA6" s="4"/>
    </row>
    <row r="7" spans="1:27" x14ac:dyDescent="0.25">
      <c r="A7" s="4"/>
      <c r="B7" s="4" t="s">
        <v>5</v>
      </c>
      <c r="C7" s="4">
        <v>660000</v>
      </c>
      <c r="D7" s="4"/>
      <c r="E7" s="4"/>
      <c r="F7" s="4">
        <v>21</v>
      </c>
      <c r="G7" s="4"/>
      <c r="H7" s="4"/>
      <c r="I7" s="4">
        <f t="shared" si="0"/>
        <v>9450</v>
      </c>
      <c r="J7" s="4"/>
      <c r="K7" s="4"/>
      <c r="L7" s="4"/>
      <c r="M7" s="4">
        <f t="shared" si="1"/>
        <v>689850</v>
      </c>
      <c r="N7" s="4"/>
      <c r="O7" s="4"/>
      <c r="P7" s="4"/>
      <c r="Q7" s="4"/>
      <c r="R7" s="4"/>
      <c r="S7" s="4"/>
      <c r="T7" s="4"/>
      <c r="U7" s="4"/>
      <c r="V7" s="4"/>
      <c r="W7" s="4"/>
      <c r="X7" s="4"/>
      <c r="Y7" s="4"/>
      <c r="Z7" s="4"/>
      <c r="AA7" s="4"/>
    </row>
    <row r="8" spans="1:27" x14ac:dyDescent="0.25">
      <c r="A8" s="4"/>
      <c r="B8" s="4" t="s">
        <v>6</v>
      </c>
      <c r="C8" s="4">
        <v>720000</v>
      </c>
      <c r="D8" s="4"/>
      <c r="E8" s="4"/>
      <c r="F8" s="4">
        <v>21</v>
      </c>
      <c r="G8" s="4"/>
      <c r="H8" s="4"/>
      <c r="I8" s="4">
        <f t="shared" si="0"/>
        <v>9450</v>
      </c>
      <c r="J8" s="4"/>
      <c r="K8" s="4"/>
      <c r="L8" s="4"/>
      <c r="M8" s="4">
        <f t="shared" si="1"/>
        <v>689850</v>
      </c>
      <c r="N8" s="4"/>
      <c r="O8" s="4"/>
      <c r="P8" s="4"/>
      <c r="Q8" s="4"/>
      <c r="R8" s="4"/>
      <c r="S8" s="4"/>
      <c r="T8" s="4"/>
      <c r="U8" s="4"/>
      <c r="V8" s="4"/>
      <c r="W8" s="4"/>
      <c r="X8" s="4"/>
      <c r="Y8" s="4"/>
      <c r="Z8" s="4"/>
      <c r="AA8" s="4"/>
    </row>
    <row r="9" spans="1:27" x14ac:dyDescent="0.25">
      <c r="A9" s="4"/>
      <c r="B9" s="4"/>
      <c r="C9" s="4"/>
      <c r="D9" s="4"/>
      <c r="E9" s="4"/>
      <c r="F9" s="4"/>
      <c r="G9" s="4"/>
      <c r="H9" s="4"/>
      <c r="I9" s="4"/>
      <c r="J9" s="4"/>
      <c r="K9" s="4"/>
      <c r="L9" s="4"/>
      <c r="M9" s="4"/>
      <c r="N9" s="4"/>
      <c r="O9" s="4"/>
      <c r="P9" s="4"/>
      <c r="Q9" s="4"/>
      <c r="R9" s="4"/>
      <c r="S9" s="4"/>
      <c r="T9" s="4"/>
      <c r="U9" s="4"/>
      <c r="V9" s="4"/>
      <c r="W9" s="4"/>
      <c r="X9" s="4"/>
      <c r="Y9" s="4"/>
      <c r="Z9" s="4"/>
      <c r="AA9" s="4"/>
    </row>
    <row r="10" spans="1:27" x14ac:dyDescent="0.25">
      <c r="A10" s="4"/>
      <c r="B10" s="4" t="s">
        <v>7</v>
      </c>
      <c r="C10" s="4"/>
      <c r="D10" s="4"/>
      <c r="E10" s="4">
        <v>876</v>
      </c>
      <c r="F10" s="4"/>
      <c r="G10" s="4"/>
      <c r="H10" s="4"/>
      <c r="I10" s="4"/>
      <c r="J10" s="4"/>
      <c r="K10" s="4"/>
      <c r="L10" s="4"/>
      <c r="M10" s="4"/>
      <c r="N10" s="4"/>
      <c r="O10" s="4"/>
      <c r="P10" s="4"/>
      <c r="Q10" s="4"/>
      <c r="R10" s="4"/>
      <c r="S10" s="4"/>
      <c r="T10" s="4"/>
      <c r="U10" s="4"/>
      <c r="V10" s="4"/>
      <c r="W10" s="4"/>
      <c r="X10" s="4"/>
      <c r="Y10" s="4"/>
      <c r="Z10" s="4"/>
      <c r="AA10" s="4"/>
    </row>
    <row r="11" spans="1:27" x14ac:dyDescent="0.25">
      <c r="A11" s="4"/>
      <c r="B11" s="6" t="s">
        <v>10</v>
      </c>
      <c r="C11" s="6"/>
      <c r="D11" s="6"/>
      <c r="E11" s="4">
        <f>PRODUCT(7,60)+30</f>
        <v>450</v>
      </c>
      <c r="F11" s="4"/>
      <c r="G11" s="4"/>
      <c r="H11" s="4"/>
      <c r="I11" s="2" t="s">
        <v>12</v>
      </c>
      <c r="J11" s="2"/>
      <c r="K11" s="2"/>
      <c r="L11" s="2">
        <f>SUM(C18:C23)</f>
        <v>8038176</v>
      </c>
      <c r="M11" s="4"/>
      <c r="N11" s="4"/>
      <c r="O11" s="4"/>
      <c r="P11" s="4"/>
      <c r="Q11" s="4"/>
      <c r="R11" s="4"/>
      <c r="S11" s="4"/>
      <c r="T11" s="4"/>
      <c r="U11" s="4"/>
      <c r="V11" s="4"/>
      <c r="W11" s="4"/>
      <c r="X11" s="4"/>
      <c r="Y11" s="4"/>
      <c r="Z11" s="4"/>
      <c r="AA11" s="4"/>
    </row>
    <row r="12" spans="1:27" x14ac:dyDescent="0.25">
      <c r="A12" s="4"/>
      <c r="B12" s="6" t="s">
        <v>9</v>
      </c>
      <c r="C12" s="6"/>
      <c r="D12" s="6"/>
      <c r="E12" s="4">
        <v>8</v>
      </c>
      <c r="F12" s="4"/>
      <c r="G12" s="4"/>
      <c r="H12" s="4"/>
      <c r="I12" s="2" t="s">
        <v>13</v>
      </c>
      <c r="J12" s="2"/>
      <c r="K12" s="2"/>
      <c r="L12" s="2"/>
      <c r="M12" s="4"/>
      <c r="N12" s="4"/>
      <c r="O12" s="4"/>
      <c r="P12" s="4"/>
      <c r="Q12" s="4"/>
      <c r="R12" s="6"/>
      <c r="S12" s="6"/>
      <c r="T12" s="4"/>
      <c r="U12" s="4"/>
      <c r="V12" s="4"/>
      <c r="W12" s="4"/>
      <c r="X12" s="4"/>
      <c r="Y12" s="4"/>
      <c r="Z12" s="4"/>
      <c r="AA12" s="4"/>
    </row>
    <row r="13" spans="1:27" x14ac:dyDescent="0.25">
      <c r="A13" s="4"/>
      <c r="B13" s="4" t="s">
        <v>14</v>
      </c>
      <c r="C13" s="4"/>
      <c r="D13" s="4"/>
      <c r="E13" s="4">
        <v>9.25</v>
      </c>
      <c r="F13" s="4"/>
      <c r="G13" s="4"/>
      <c r="H13" s="4"/>
      <c r="I13" s="4"/>
      <c r="J13" s="4"/>
      <c r="K13" s="4"/>
      <c r="L13" s="4"/>
      <c r="M13" s="4"/>
      <c r="N13" s="4"/>
      <c r="O13" s="4"/>
      <c r="P13" s="4"/>
      <c r="Q13" s="4"/>
      <c r="R13" s="4"/>
      <c r="S13" s="4" t="s">
        <v>21</v>
      </c>
      <c r="T13" s="4"/>
      <c r="U13" s="4"/>
      <c r="V13" s="4"/>
      <c r="W13" s="4"/>
      <c r="X13" s="4"/>
      <c r="Y13" s="4"/>
      <c r="Z13" s="4"/>
      <c r="AA13" s="4"/>
    </row>
    <row r="14" spans="1:27" x14ac:dyDescent="0.25">
      <c r="A14" s="4"/>
      <c r="B14" s="3" t="s">
        <v>11</v>
      </c>
      <c r="C14" s="3"/>
      <c r="D14" s="3"/>
      <c r="E14" s="3"/>
      <c r="F14" s="3"/>
      <c r="G14" s="4"/>
      <c r="H14" s="4"/>
      <c r="I14" s="4"/>
      <c r="J14" s="4"/>
      <c r="K14" s="4"/>
      <c r="L14" s="4"/>
      <c r="M14" s="4"/>
      <c r="N14" s="4"/>
      <c r="O14" s="4"/>
      <c r="P14" s="4"/>
      <c r="Q14" s="4"/>
      <c r="R14" s="4"/>
      <c r="S14" s="4"/>
      <c r="T14" s="4"/>
      <c r="U14" s="4"/>
      <c r="V14" s="4"/>
      <c r="W14" s="4"/>
      <c r="X14" s="4"/>
      <c r="Y14" s="4"/>
      <c r="Z14" s="4"/>
      <c r="AA14" s="4"/>
    </row>
    <row r="15" spans="1:27" x14ac:dyDescent="0.25">
      <c r="A15" s="4"/>
      <c r="B15" s="4"/>
      <c r="C15" s="4"/>
      <c r="D15" s="4"/>
      <c r="E15" s="4"/>
      <c r="F15" s="4"/>
      <c r="G15" s="4"/>
      <c r="H15" s="4"/>
      <c r="I15" s="4"/>
      <c r="J15" s="4"/>
      <c r="K15" s="4"/>
      <c r="L15" s="4"/>
      <c r="M15" s="4"/>
      <c r="N15" s="4"/>
      <c r="O15" s="4"/>
      <c r="P15" s="4"/>
      <c r="Q15" s="4"/>
      <c r="R15" s="4"/>
      <c r="S15" s="4" t="s">
        <v>22</v>
      </c>
      <c r="T15" s="4"/>
      <c r="U15" s="4"/>
      <c r="V15" s="4"/>
      <c r="W15" s="4"/>
      <c r="X15" s="4"/>
      <c r="Y15" s="4"/>
      <c r="Z15" s="4"/>
      <c r="AA15" s="4"/>
    </row>
    <row r="16" spans="1:27" x14ac:dyDescent="0.25">
      <c r="A16" s="4"/>
      <c r="B16" s="4"/>
      <c r="C16" s="4"/>
      <c r="D16" s="4"/>
      <c r="E16" s="4"/>
      <c r="F16" s="4"/>
      <c r="G16" s="4"/>
      <c r="H16" s="4"/>
      <c r="I16" s="4"/>
      <c r="J16" s="4" t="s">
        <v>8</v>
      </c>
      <c r="K16" s="4"/>
      <c r="L16" s="4" t="s">
        <v>20</v>
      </c>
      <c r="M16" s="4"/>
      <c r="N16" s="4"/>
      <c r="O16" s="4"/>
      <c r="P16" s="4"/>
      <c r="Q16" s="4"/>
      <c r="R16" s="4"/>
      <c r="S16" s="4"/>
      <c r="T16" s="4"/>
      <c r="U16" s="4"/>
      <c r="V16" s="4"/>
      <c r="W16" s="4"/>
      <c r="X16" s="4"/>
      <c r="Y16" s="4"/>
      <c r="Z16" s="4"/>
      <c r="AA16" s="4"/>
    </row>
    <row r="17" spans="1:27" x14ac:dyDescent="0.25">
      <c r="A17" s="4"/>
      <c r="B17" s="4" t="s">
        <v>15</v>
      </c>
      <c r="C17" s="4"/>
      <c r="D17" s="4"/>
      <c r="E17" s="4"/>
      <c r="F17" s="4"/>
      <c r="G17" s="4"/>
      <c r="H17" s="4"/>
      <c r="I17" s="4"/>
      <c r="J17" s="4">
        <v>21</v>
      </c>
      <c r="K17" s="4"/>
      <c r="L17" s="4">
        <f>PRODUCT(J17,$E$12)</f>
        <v>168</v>
      </c>
      <c r="M17" s="4"/>
      <c r="N17" s="4"/>
      <c r="O17" s="4"/>
      <c r="P17" s="4"/>
      <c r="Q17" s="4"/>
      <c r="R17" s="4"/>
      <c r="S17" s="4"/>
      <c r="T17" s="4"/>
      <c r="U17" s="4"/>
      <c r="V17" s="4"/>
      <c r="W17" s="4"/>
      <c r="X17" s="4"/>
      <c r="Y17" s="4"/>
      <c r="Z17" s="4"/>
      <c r="AA17" s="4"/>
    </row>
    <row r="18" spans="1:27" x14ac:dyDescent="0.25">
      <c r="A18" s="4"/>
      <c r="B18" s="4" t="s">
        <v>1</v>
      </c>
      <c r="C18" s="4">
        <f>PRODUCT(L17,$E$13,$E$10)</f>
        <v>1361304</v>
      </c>
      <c r="D18" s="4"/>
      <c r="E18" s="4"/>
      <c r="F18" s="4"/>
      <c r="G18" s="4"/>
      <c r="H18" s="4"/>
      <c r="I18" s="4"/>
      <c r="J18" s="4">
        <v>20</v>
      </c>
      <c r="K18" s="4"/>
      <c r="L18" s="4">
        <f t="shared" ref="L18:L22" si="2">PRODUCT(J18,$E$12)</f>
        <v>160</v>
      </c>
      <c r="M18" s="4"/>
      <c r="N18" s="4"/>
      <c r="O18" s="4"/>
      <c r="P18" s="4"/>
      <c r="Q18" s="4"/>
      <c r="R18" s="4"/>
      <c r="S18" s="4"/>
      <c r="T18" s="4"/>
      <c r="U18" s="4"/>
      <c r="V18" s="4"/>
      <c r="W18" s="4"/>
      <c r="X18" s="4"/>
      <c r="Y18" s="4"/>
      <c r="Z18" s="4"/>
      <c r="AA18" s="4"/>
    </row>
    <row r="19" spans="1:27" x14ac:dyDescent="0.25">
      <c r="A19" s="4"/>
      <c r="B19" s="4" t="s">
        <v>2</v>
      </c>
      <c r="C19" s="4">
        <f t="shared" ref="C19:C23" si="3">PRODUCT(L18,$E$13,$E$10)</f>
        <v>1296480</v>
      </c>
      <c r="D19" s="4"/>
      <c r="E19" s="4"/>
      <c r="F19" s="4"/>
      <c r="G19" s="4"/>
      <c r="H19" s="4"/>
      <c r="I19" s="4"/>
      <c r="J19" s="4">
        <v>21</v>
      </c>
      <c r="K19" s="4"/>
      <c r="L19" s="4">
        <f t="shared" si="2"/>
        <v>168</v>
      </c>
      <c r="M19" s="4"/>
      <c r="N19" s="4"/>
      <c r="O19" s="4"/>
      <c r="P19" s="4"/>
      <c r="Q19" s="4"/>
      <c r="R19" s="4"/>
      <c r="S19" s="4"/>
      <c r="T19" s="4"/>
      <c r="U19" s="4"/>
      <c r="V19" s="4"/>
      <c r="W19" s="4"/>
      <c r="X19" s="4"/>
      <c r="Y19" s="4"/>
      <c r="Z19" s="4"/>
      <c r="AA19" s="4"/>
    </row>
    <row r="20" spans="1:27" x14ac:dyDescent="0.25">
      <c r="A20" s="4"/>
      <c r="B20" s="4" t="s">
        <v>3</v>
      </c>
      <c r="C20" s="4">
        <f t="shared" si="3"/>
        <v>1361304</v>
      </c>
      <c r="D20" s="4"/>
      <c r="E20" s="4"/>
      <c r="F20" s="4"/>
      <c r="G20" s="4"/>
      <c r="H20" s="4"/>
      <c r="I20" s="4"/>
      <c r="J20" s="4">
        <v>20</v>
      </c>
      <c r="K20" s="4"/>
      <c r="L20" s="4">
        <f t="shared" si="2"/>
        <v>160</v>
      </c>
      <c r="M20" s="4"/>
      <c r="N20" s="4"/>
      <c r="O20" s="4"/>
      <c r="P20" s="4"/>
      <c r="Q20" s="4"/>
      <c r="R20" s="4"/>
      <c r="S20" s="4"/>
      <c r="T20" s="4"/>
      <c r="U20" s="4"/>
      <c r="V20" s="4"/>
      <c r="W20" s="4"/>
      <c r="X20" s="4"/>
      <c r="Y20" s="4"/>
      <c r="Z20" s="4"/>
      <c r="AA20" s="4"/>
    </row>
    <row r="21" spans="1:27" x14ac:dyDescent="0.25">
      <c r="A21" s="4"/>
      <c r="B21" s="4" t="s">
        <v>4</v>
      </c>
      <c r="C21" s="4">
        <f t="shared" si="3"/>
        <v>1296480</v>
      </c>
      <c r="D21" s="4"/>
      <c r="E21" s="4"/>
      <c r="F21" s="4"/>
      <c r="G21" s="4"/>
      <c r="H21" s="4"/>
      <c r="I21" s="4"/>
      <c r="J21" s="4">
        <v>21</v>
      </c>
      <c r="K21" s="4"/>
      <c r="L21" s="4">
        <f t="shared" si="2"/>
        <v>168</v>
      </c>
      <c r="M21" s="4"/>
      <c r="N21" s="4"/>
      <c r="O21" s="4"/>
      <c r="P21" s="4"/>
      <c r="Q21" s="4"/>
      <c r="R21" s="4"/>
      <c r="S21" s="4"/>
      <c r="T21" s="4"/>
      <c r="U21" s="4"/>
      <c r="V21" s="4"/>
      <c r="W21" s="4"/>
      <c r="X21" s="4"/>
      <c r="Y21" s="4"/>
      <c r="Z21" s="4"/>
      <c r="AA21" s="4"/>
    </row>
    <row r="22" spans="1:27" x14ac:dyDescent="0.25">
      <c r="A22" s="4"/>
      <c r="B22" s="4" t="s">
        <v>5</v>
      </c>
      <c r="C22" s="4">
        <f t="shared" si="3"/>
        <v>1361304</v>
      </c>
      <c r="D22" s="4"/>
      <c r="E22" s="4"/>
      <c r="F22" s="4"/>
      <c r="G22" s="4"/>
      <c r="H22" s="4"/>
      <c r="I22" s="4"/>
      <c r="J22" s="4">
        <v>21</v>
      </c>
      <c r="K22" s="4"/>
      <c r="L22" s="4">
        <f t="shared" si="2"/>
        <v>168</v>
      </c>
      <c r="M22" s="4"/>
      <c r="N22" s="4"/>
      <c r="O22" s="4"/>
      <c r="P22" s="4"/>
      <c r="Q22" s="4"/>
      <c r="R22" s="4"/>
      <c r="S22" s="4"/>
      <c r="T22" s="4"/>
      <c r="U22" s="4"/>
      <c r="V22" s="4"/>
      <c r="W22" s="4"/>
      <c r="X22" s="4"/>
      <c r="Y22" s="4"/>
      <c r="Z22" s="4"/>
      <c r="AA22" s="4"/>
    </row>
    <row r="23" spans="1:27" x14ac:dyDescent="0.25">
      <c r="A23" s="4"/>
      <c r="B23" s="4" t="s">
        <v>6</v>
      </c>
      <c r="C23" s="4">
        <f t="shared" si="3"/>
        <v>1361304</v>
      </c>
      <c r="D23" s="4"/>
      <c r="E23" s="4"/>
      <c r="F23" s="4"/>
      <c r="G23" s="4"/>
      <c r="H23" s="4"/>
      <c r="I23" s="4"/>
      <c r="J23" s="4"/>
      <c r="K23" s="4"/>
      <c r="L23" s="4"/>
      <c r="M23" s="4"/>
      <c r="N23" s="4"/>
      <c r="O23" s="4"/>
      <c r="P23" s="4"/>
      <c r="Q23" s="4"/>
      <c r="R23" s="4"/>
      <c r="S23" s="4"/>
      <c r="T23" s="4"/>
      <c r="U23" s="4"/>
      <c r="V23" s="4"/>
      <c r="W23" s="4"/>
      <c r="X23" s="4"/>
      <c r="Y23" s="4"/>
      <c r="Z23" s="4"/>
      <c r="AA23" s="4"/>
    </row>
    <row r="24" spans="1:27"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x14ac:dyDescent="0.25">
      <c r="A28" s="4"/>
      <c r="B28" s="4"/>
      <c r="C28" s="4"/>
      <c r="D28" s="4"/>
      <c r="E28" s="4"/>
      <c r="F28" s="4"/>
      <c r="G28" s="4" t="s">
        <v>28</v>
      </c>
      <c r="H28" s="4"/>
      <c r="I28" s="4"/>
      <c r="J28" s="4"/>
      <c r="K28" s="4"/>
      <c r="L28" s="4"/>
      <c r="M28" s="4"/>
      <c r="N28" s="4"/>
      <c r="O28" s="4"/>
      <c r="P28" s="4"/>
      <c r="Q28" s="4"/>
      <c r="R28" s="4"/>
      <c r="S28" s="4"/>
      <c r="T28" s="4"/>
      <c r="U28" s="4"/>
      <c r="V28" s="4"/>
      <c r="W28" s="4"/>
      <c r="X28" s="4"/>
      <c r="Y28" s="4"/>
      <c r="Z28" s="4"/>
      <c r="AA28" s="4"/>
    </row>
    <row r="29" spans="1:27" x14ac:dyDescent="0.25">
      <c r="A29" s="4"/>
      <c r="B29" s="7" t="s">
        <v>0</v>
      </c>
      <c r="C29" s="7"/>
      <c r="D29" s="4" t="s">
        <v>18</v>
      </c>
      <c r="E29" s="4" t="s">
        <v>27</v>
      </c>
      <c r="F29" s="4"/>
      <c r="G29" s="4">
        <v>3</v>
      </c>
      <c r="H29" s="4"/>
      <c r="I29" s="4"/>
      <c r="J29" s="4"/>
      <c r="K29" s="4"/>
      <c r="L29" s="4"/>
      <c r="M29" s="4" t="s">
        <v>29</v>
      </c>
      <c r="N29" s="4"/>
      <c r="O29" s="4"/>
      <c r="P29" s="4"/>
      <c r="Q29" s="4"/>
      <c r="R29" s="4"/>
      <c r="S29" s="4"/>
      <c r="T29" s="4"/>
      <c r="U29" s="4"/>
      <c r="V29" s="4"/>
      <c r="W29" s="4"/>
      <c r="X29" s="4"/>
      <c r="Y29" s="4"/>
      <c r="Z29" s="4"/>
      <c r="AA29" s="4"/>
    </row>
    <row r="30" spans="1:27" x14ac:dyDescent="0.25">
      <c r="A30" s="4"/>
      <c r="B30" s="1" t="s">
        <v>1</v>
      </c>
      <c r="C30" s="1">
        <v>750000</v>
      </c>
      <c r="D30" s="4">
        <f>PRODUCT(E30,$G$29)</f>
        <v>180449.99999999988</v>
      </c>
      <c r="E30" s="4">
        <v>60149.999999999964</v>
      </c>
      <c r="F30" s="4"/>
      <c r="G30" s="4"/>
      <c r="H30" s="4"/>
      <c r="I30" s="4"/>
      <c r="J30" s="4"/>
      <c r="K30" s="4"/>
      <c r="L30" s="4" t="s">
        <v>1</v>
      </c>
      <c r="M30" s="4">
        <f>SUM(E30,M3)</f>
        <v>750000</v>
      </c>
      <c r="N30" s="4"/>
      <c r="O30" s="4"/>
      <c r="P30" s="4"/>
      <c r="Q30" s="4"/>
      <c r="R30" s="4"/>
      <c r="S30" s="4"/>
      <c r="T30" s="4"/>
      <c r="U30" s="4"/>
      <c r="V30" s="4"/>
      <c r="W30" s="4"/>
      <c r="X30" s="4"/>
      <c r="Y30" s="4"/>
      <c r="Z30" s="4"/>
      <c r="AA30" s="4"/>
    </row>
    <row r="31" spans="1:27" x14ac:dyDescent="0.25">
      <c r="A31" s="4"/>
      <c r="B31" s="1" t="s">
        <v>2</v>
      </c>
      <c r="C31" s="1">
        <v>810000</v>
      </c>
      <c r="D31" s="4">
        <f t="shared" ref="D31:D35" si="4">PRODUCT(E31,$G$29)</f>
        <v>458999.99999999983</v>
      </c>
      <c r="E31" s="4">
        <v>152999.99999999994</v>
      </c>
      <c r="F31" s="4"/>
      <c r="G31" s="4"/>
      <c r="H31" s="4"/>
      <c r="I31" s="4"/>
      <c r="J31" s="4"/>
      <c r="K31" s="4"/>
      <c r="L31" s="4" t="s">
        <v>2</v>
      </c>
      <c r="M31" s="4">
        <f t="shared" ref="M31:M35" si="5">SUM(E31,M4)</f>
        <v>810000</v>
      </c>
      <c r="N31" s="4"/>
      <c r="O31" s="4"/>
      <c r="P31" s="4"/>
      <c r="Q31" s="4"/>
      <c r="R31" s="4"/>
      <c r="S31" s="4"/>
      <c r="T31" s="4"/>
      <c r="U31" s="4"/>
      <c r="V31" s="4"/>
      <c r="W31" s="4"/>
      <c r="X31" s="4"/>
      <c r="Y31" s="4"/>
      <c r="Z31" s="4"/>
      <c r="AA31" s="4"/>
    </row>
    <row r="32" spans="1:27" x14ac:dyDescent="0.25">
      <c r="A32" s="4"/>
      <c r="B32" s="1" t="s">
        <v>3</v>
      </c>
      <c r="C32" s="1">
        <v>690000</v>
      </c>
      <c r="D32" s="4">
        <f t="shared" si="4"/>
        <v>449.9999999998978</v>
      </c>
      <c r="E32" s="4">
        <v>149.99999999996592</v>
      </c>
      <c r="F32" s="4"/>
      <c r="G32" s="4"/>
      <c r="H32" s="4"/>
      <c r="I32" s="4"/>
      <c r="J32" s="4"/>
      <c r="K32" s="4"/>
      <c r="L32" s="4" t="s">
        <v>3</v>
      </c>
      <c r="M32" s="4">
        <f t="shared" si="5"/>
        <v>690000</v>
      </c>
      <c r="N32" s="4"/>
      <c r="O32" s="4"/>
      <c r="P32" s="4"/>
      <c r="Q32" s="4"/>
      <c r="R32" s="4"/>
      <c r="S32" s="4"/>
      <c r="T32" s="4"/>
      <c r="U32" s="4"/>
      <c r="V32" s="4"/>
      <c r="W32" s="4"/>
      <c r="X32" s="4"/>
      <c r="Y32" s="4"/>
      <c r="Z32" s="4"/>
      <c r="AA32" s="4"/>
    </row>
    <row r="33" spans="1:27" x14ac:dyDescent="0.25">
      <c r="A33" s="4"/>
      <c r="B33" s="1" t="s">
        <v>4</v>
      </c>
      <c r="C33" s="1">
        <v>600000</v>
      </c>
      <c r="D33" s="4">
        <f t="shared" si="4"/>
        <v>0</v>
      </c>
      <c r="E33" s="4">
        <v>0</v>
      </c>
      <c r="F33" s="4"/>
      <c r="G33" s="4"/>
      <c r="H33" s="4"/>
      <c r="I33" s="4"/>
      <c r="J33" s="4"/>
      <c r="K33" s="4"/>
      <c r="L33" s="4" t="s">
        <v>4</v>
      </c>
      <c r="M33" s="4">
        <f t="shared" si="5"/>
        <v>657000</v>
      </c>
      <c r="N33" s="4"/>
      <c r="O33" s="4"/>
      <c r="P33" s="4"/>
      <c r="Q33" s="4"/>
      <c r="R33" s="4"/>
      <c r="S33" s="4"/>
      <c r="T33" s="4"/>
      <c r="U33" s="4"/>
      <c r="V33" s="4"/>
      <c r="W33" s="4"/>
      <c r="X33" s="4"/>
      <c r="Y33" s="4"/>
      <c r="Z33" s="4"/>
      <c r="AA33" s="4"/>
    </row>
    <row r="34" spans="1:27" x14ac:dyDescent="0.25">
      <c r="A34" s="4"/>
      <c r="B34" s="1" t="s">
        <v>5</v>
      </c>
      <c r="C34" s="1">
        <v>660000</v>
      </c>
      <c r="D34" s="4">
        <f t="shared" si="4"/>
        <v>0</v>
      </c>
      <c r="E34" s="4">
        <v>0</v>
      </c>
      <c r="F34" s="4"/>
      <c r="G34" s="4"/>
      <c r="H34" s="4"/>
      <c r="I34" s="4"/>
      <c r="J34" s="4"/>
      <c r="K34" s="4"/>
      <c r="L34" s="4" t="s">
        <v>5</v>
      </c>
      <c r="M34" s="4">
        <f t="shared" si="5"/>
        <v>689850</v>
      </c>
      <c r="N34" s="4"/>
      <c r="O34" s="4"/>
      <c r="P34" s="4"/>
      <c r="Q34" s="4"/>
      <c r="R34" s="4"/>
      <c r="S34" s="4"/>
      <c r="T34" s="4"/>
      <c r="U34" s="4"/>
      <c r="V34" s="4"/>
      <c r="W34" s="4"/>
      <c r="X34" s="4"/>
      <c r="Y34" s="4"/>
      <c r="Z34" s="4"/>
      <c r="AA34" s="4"/>
    </row>
    <row r="35" spans="1:27" x14ac:dyDescent="0.25">
      <c r="A35" s="4"/>
      <c r="B35" s="1" t="s">
        <v>6</v>
      </c>
      <c r="C35" s="1">
        <v>720000</v>
      </c>
      <c r="D35" s="4">
        <f t="shared" si="4"/>
        <v>90449.999999999898</v>
      </c>
      <c r="E35" s="4">
        <v>30149.999999999967</v>
      </c>
      <c r="F35" s="4"/>
      <c r="G35" s="4"/>
      <c r="H35" s="4"/>
      <c r="I35" s="4"/>
      <c r="J35" s="4"/>
      <c r="K35" s="4"/>
      <c r="L35" s="4" t="s">
        <v>6</v>
      </c>
      <c r="M35" s="4">
        <f t="shared" si="5"/>
        <v>720000</v>
      </c>
      <c r="N35" s="4"/>
      <c r="O35" s="4"/>
      <c r="P35" s="4"/>
      <c r="Q35" s="4"/>
      <c r="R35" s="4"/>
      <c r="S35" s="4"/>
      <c r="T35" s="4"/>
      <c r="U35" s="4"/>
      <c r="V35" s="4"/>
      <c r="W35" s="4"/>
      <c r="X35" s="4"/>
      <c r="Y35" s="4"/>
      <c r="Z35" s="4"/>
      <c r="AA35" s="4"/>
    </row>
    <row r="36" spans="1:27"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x14ac:dyDescent="0.25">
      <c r="A37" s="4"/>
      <c r="B37" s="8" t="s">
        <v>19</v>
      </c>
      <c r="C37" s="8"/>
      <c r="D37" s="2">
        <f>SUM(D30:D35)</f>
        <v>730349.99999999953</v>
      </c>
      <c r="E37" s="4"/>
      <c r="F37" s="4"/>
      <c r="G37" s="4"/>
      <c r="H37" s="4"/>
      <c r="I37" s="4"/>
      <c r="J37" s="4"/>
      <c r="K37" s="4"/>
      <c r="L37" s="4"/>
      <c r="M37" s="4"/>
      <c r="N37" s="4"/>
      <c r="O37" s="4"/>
      <c r="P37" s="4"/>
      <c r="Q37" s="4"/>
      <c r="R37" s="4"/>
      <c r="S37" s="4"/>
      <c r="T37" s="4"/>
      <c r="U37" s="4"/>
      <c r="V37" s="4"/>
      <c r="W37" s="4"/>
      <c r="X37" s="4"/>
      <c r="Y37" s="4"/>
      <c r="Z37" s="4"/>
      <c r="AA37" s="4"/>
    </row>
    <row r="38" spans="1:27"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x14ac:dyDescent="0.25">
      <c r="A46" s="4"/>
      <c r="B46" s="4"/>
      <c r="C46" s="2" t="s">
        <v>26</v>
      </c>
      <c r="D46" s="2"/>
      <c r="E46" s="2"/>
      <c r="F46" s="2"/>
      <c r="G46" s="4"/>
      <c r="H46" s="4"/>
      <c r="I46" s="4"/>
      <c r="J46" s="4"/>
      <c r="K46" s="4"/>
      <c r="L46" s="4"/>
      <c r="M46" s="4"/>
      <c r="N46" s="4"/>
      <c r="O46" s="4"/>
      <c r="P46" s="4"/>
      <c r="Q46" s="4"/>
      <c r="R46" s="4"/>
      <c r="S46" s="4"/>
      <c r="T46" s="4"/>
      <c r="U46" s="4"/>
      <c r="V46" s="4"/>
      <c r="W46" s="4"/>
      <c r="X46" s="4"/>
      <c r="Y46" s="4"/>
      <c r="Z46" s="4"/>
      <c r="AA46" s="4"/>
    </row>
    <row r="47" spans="1:27" x14ac:dyDescent="0.25">
      <c r="A47" s="4"/>
      <c r="B47" s="4"/>
      <c r="C47" s="2" t="s">
        <v>25</v>
      </c>
      <c r="D47" s="2"/>
      <c r="E47" s="2"/>
      <c r="F47" s="2">
        <f>SUM(D37,L11)</f>
        <v>8768526</v>
      </c>
      <c r="G47" s="4"/>
      <c r="H47" s="4"/>
      <c r="I47" s="4"/>
      <c r="J47" s="4"/>
      <c r="K47" s="4"/>
      <c r="L47" s="4"/>
      <c r="M47" s="4"/>
      <c r="N47" s="4"/>
      <c r="O47" s="4"/>
      <c r="P47" s="4"/>
      <c r="Q47" s="4"/>
      <c r="R47" s="4"/>
      <c r="S47" s="4"/>
      <c r="T47" s="4"/>
      <c r="U47" s="4"/>
      <c r="V47" s="4"/>
      <c r="W47" s="4"/>
      <c r="X47" s="4"/>
      <c r="Y47" s="4"/>
      <c r="Z47" s="4"/>
      <c r="AA47" s="4"/>
    </row>
    <row r="48" spans="1:27"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row>
  </sheetData>
  <mergeCells count="7">
    <mergeCell ref="B37:C37"/>
    <mergeCell ref="B2:C2"/>
    <mergeCell ref="U2:W2"/>
    <mergeCell ref="B11:D11"/>
    <mergeCell ref="B12:D12"/>
    <mergeCell ref="R12:S12"/>
    <mergeCell ref="B29: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0221</dc:creator>
  <cp:lastModifiedBy>mario 0221</cp:lastModifiedBy>
  <dcterms:created xsi:type="dcterms:W3CDTF">2015-06-05T18:19:34Z</dcterms:created>
  <dcterms:modified xsi:type="dcterms:W3CDTF">2019-12-17T09:07:06Z</dcterms:modified>
</cp:coreProperties>
</file>