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3720" windowHeight="17560" tabRatio="500"/>
  </bookViews>
  <sheets>
    <sheet name="DPAinDiamon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6" i="1" l="1"/>
  <c r="F67" i="1"/>
  <c r="F65" i="1"/>
  <c r="E67" i="1"/>
  <c r="E66" i="1"/>
  <c r="E65" i="1"/>
  <c r="E59" i="1"/>
  <c r="E60" i="1"/>
  <c r="E61" i="1"/>
  <c r="E62" i="1"/>
  <c r="E63" i="1"/>
  <c r="E64" i="1"/>
  <c r="E58" i="1"/>
  <c r="C71" i="1"/>
  <c r="G18" i="1"/>
  <c r="G19" i="1"/>
  <c r="G16" i="1"/>
  <c r="G17" i="1"/>
  <c r="F22" i="1"/>
  <c r="F26" i="1"/>
  <c r="G40" i="1"/>
  <c r="H4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30" i="1"/>
  <c r="H30" i="1"/>
  <c r="I30" i="1"/>
</calcChain>
</file>

<file path=xl/sharedStrings.xml><?xml version="1.0" encoding="utf-8"?>
<sst xmlns="http://schemas.openxmlformats.org/spreadsheetml/2006/main" count="27" uniqueCount="21">
  <si>
    <t>E(GeV)</t>
  </si>
  <si>
    <t>Proton</t>
  </si>
  <si>
    <t>Neutron</t>
  </si>
  <si>
    <t>Pion</t>
  </si>
  <si>
    <t>Y1=</t>
  </si>
  <si>
    <t>Y0=</t>
  </si>
  <si>
    <t>X1=</t>
  </si>
  <si>
    <t>X0=</t>
  </si>
  <si>
    <t>k=(Y1-Y0)/(X1-X0)</t>
  </si>
  <si>
    <t>[GeV]</t>
  </si>
  <si>
    <t>[1/atom]</t>
  </si>
  <si>
    <t>y = kx+ n</t>
  </si>
  <si>
    <t>n = Y0 - kX0</t>
  </si>
  <si>
    <t>linearised equation</t>
  </si>
  <si>
    <t>[atom/GeV]</t>
  </si>
  <si>
    <t>E [GeV]</t>
  </si>
  <si>
    <t>DPA [1/atom]</t>
  </si>
  <si>
    <t>deltaDPA[300]</t>
  </si>
  <si>
    <t>ratio[300]</t>
  </si>
  <si>
    <t>Polinomial 6 equation</t>
  </si>
  <si>
    <t>Polinomial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</si>
</sst>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1" fontId="0" fillId="2" borderId="0" xfId="0" applyNumberFormat="1" applyFill="1"/>
    <xf numFmtId="11" fontId="0" fillId="3" borderId="0" xfId="0" applyNumberFormat="1" applyFill="1"/>
    <xf numFmtId="0" fontId="3" fillId="0" borderId="0" xfId="0" applyFont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DPAinDiamond.csv!$B$1</c:f>
              <c:strCache>
                <c:ptCount val="1"/>
                <c:pt idx="0">
                  <c:v>Proton</c:v>
                </c:pt>
              </c:strCache>
            </c:strRef>
          </c:tx>
          <c:marker>
            <c:symbol val="none"/>
          </c:marker>
          <c:xVal>
            <c:numRef>
              <c:f>DPAinDiamond.csv!$A$2:$A$48</c:f>
              <c:numCache>
                <c:formatCode>General</c:formatCode>
                <c:ptCount val="47"/>
                <c:pt idx="0">
                  <c:v>0.000664473</c:v>
                </c:pt>
                <c:pt idx="1">
                  <c:v>0.000863815</c:v>
                </c:pt>
                <c:pt idx="2">
                  <c:v>0.001122959</c:v>
                </c:pt>
                <c:pt idx="3">
                  <c:v>0.001459847</c:v>
                </c:pt>
                <c:pt idx="4">
                  <c:v>0.001897801</c:v>
                </c:pt>
                <c:pt idx="5">
                  <c:v>0.002467141</c:v>
                </c:pt>
                <c:pt idx="6">
                  <c:v>0.003207283</c:v>
                </c:pt>
                <c:pt idx="7">
                  <c:v>0.004169468</c:v>
                </c:pt>
                <c:pt idx="8">
                  <c:v>0.005420308</c:v>
                </c:pt>
                <c:pt idx="9">
                  <c:v>0.0070464</c:v>
                </c:pt>
                <c:pt idx="10">
                  <c:v>0.009160321</c:v>
                </c:pt>
                <c:pt idx="11">
                  <c:v>0.011908417</c:v>
                </c:pt>
                <c:pt idx="12">
                  <c:v>0.015480942</c:v>
                </c:pt>
                <c:pt idx="13">
                  <c:v>0.020125224</c:v>
                </c:pt>
                <c:pt idx="14">
                  <c:v>0.026162792</c:v>
                </c:pt>
                <c:pt idx="15">
                  <c:v>0.034011629</c:v>
                </c:pt>
                <c:pt idx="16">
                  <c:v>0.044215118</c:v>
                </c:pt>
                <c:pt idx="17">
                  <c:v>0.057479653</c:v>
                </c:pt>
                <c:pt idx="18">
                  <c:v>0.074723549</c:v>
                </c:pt>
                <c:pt idx="19">
                  <c:v>0.097140614</c:v>
                </c:pt>
                <c:pt idx="20">
                  <c:v>0.126282798</c:v>
                </c:pt>
                <c:pt idx="21">
                  <c:v>0.164167637</c:v>
                </c:pt>
                <c:pt idx="22">
                  <c:v>0.213417928</c:v>
                </c:pt>
                <c:pt idx="23">
                  <c:v>0.277443307</c:v>
                </c:pt>
                <c:pt idx="24">
                  <c:v>0.360676299</c:v>
                </c:pt>
                <c:pt idx="25">
                  <c:v>0.468879189</c:v>
                </c:pt>
                <c:pt idx="26">
                  <c:v>0.609542946</c:v>
                </c:pt>
                <c:pt idx="27">
                  <c:v>0.792405829</c:v>
                </c:pt>
                <c:pt idx="28">
                  <c:v>1.030127578</c:v>
                </c:pt>
                <c:pt idx="29">
                  <c:v>1.339165851</c:v>
                </c:pt>
                <c:pt idx="30">
                  <c:v>1.740915607</c:v>
                </c:pt>
                <c:pt idx="31">
                  <c:v>2.263190289</c:v>
                </c:pt>
                <c:pt idx="32">
                  <c:v>2.942147376</c:v>
                </c:pt>
                <c:pt idx="33">
                  <c:v>3.824791588</c:v>
                </c:pt>
                <c:pt idx="34">
                  <c:v>4.972229065</c:v>
                </c:pt>
                <c:pt idx="35">
                  <c:v>6.463897784</c:v>
                </c:pt>
                <c:pt idx="36">
                  <c:v>8.403067119</c:v>
                </c:pt>
                <c:pt idx="37">
                  <c:v>10.92398726</c:v>
                </c:pt>
                <c:pt idx="38">
                  <c:v>14.20118343</c:v>
                </c:pt>
                <c:pt idx="39">
                  <c:v>18.46153846</c:v>
                </c:pt>
                <c:pt idx="40">
                  <c:v>24.0</c:v>
                </c:pt>
                <c:pt idx="41">
                  <c:v>31.2</c:v>
                </c:pt>
                <c:pt idx="42">
                  <c:v>40.56</c:v>
                </c:pt>
                <c:pt idx="43">
                  <c:v>52.728</c:v>
                </c:pt>
                <c:pt idx="44">
                  <c:v>68.5464</c:v>
                </c:pt>
                <c:pt idx="45">
                  <c:v>89.11032</c:v>
                </c:pt>
                <c:pt idx="46">
                  <c:v>115.843416</c:v>
                </c:pt>
              </c:numCache>
            </c:numRef>
          </c:xVal>
          <c:yVal>
            <c:numRef>
              <c:f>DPAinDiamond.csv!$B$2:$B$48</c:f>
              <c:numCache>
                <c:formatCode>0.00E+00</c:formatCode>
                <c:ptCount val="47"/>
                <c:pt idx="0">
                  <c:v>7.01E-22</c:v>
                </c:pt>
                <c:pt idx="1">
                  <c:v>7.5E-22</c:v>
                </c:pt>
                <c:pt idx="2">
                  <c:v>8.09E-22</c:v>
                </c:pt>
                <c:pt idx="3">
                  <c:v>8.79E-22</c:v>
                </c:pt>
                <c:pt idx="4">
                  <c:v>9.64E-22</c:v>
                </c:pt>
                <c:pt idx="5">
                  <c:v>1.07E-21</c:v>
                </c:pt>
                <c:pt idx="6">
                  <c:v>1.19E-21</c:v>
                </c:pt>
                <c:pt idx="7">
                  <c:v>1.34E-21</c:v>
                </c:pt>
                <c:pt idx="8">
                  <c:v>1.53E-21</c:v>
                </c:pt>
                <c:pt idx="9">
                  <c:v>1.78E-21</c:v>
                </c:pt>
                <c:pt idx="10">
                  <c:v>2.09E-21</c:v>
                </c:pt>
                <c:pt idx="11">
                  <c:v>1.01E-21</c:v>
                </c:pt>
                <c:pt idx="12">
                  <c:v>8.59E-22</c:v>
                </c:pt>
                <c:pt idx="13">
                  <c:v>7.14E-22</c:v>
                </c:pt>
                <c:pt idx="14">
                  <c:v>6.44E-22</c:v>
                </c:pt>
                <c:pt idx="15">
                  <c:v>5.74E-22</c:v>
                </c:pt>
                <c:pt idx="16">
                  <c:v>4.78E-22</c:v>
                </c:pt>
                <c:pt idx="17">
                  <c:v>3.76E-22</c:v>
                </c:pt>
                <c:pt idx="18">
                  <c:v>2.88E-22</c:v>
                </c:pt>
                <c:pt idx="19">
                  <c:v>2.21E-22</c:v>
                </c:pt>
                <c:pt idx="20">
                  <c:v>1.7E-22</c:v>
                </c:pt>
                <c:pt idx="21">
                  <c:v>1.39E-22</c:v>
                </c:pt>
                <c:pt idx="22">
                  <c:v>1.2E-22</c:v>
                </c:pt>
                <c:pt idx="23">
                  <c:v>1.1E-22</c:v>
                </c:pt>
                <c:pt idx="24">
                  <c:v>1.04E-22</c:v>
                </c:pt>
                <c:pt idx="25">
                  <c:v>1.02E-22</c:v>
                </c:pt>
                <c:pt idx="26">
                  <c:v>9.95E-23</c:v>
                </c:pt>
                <c:pt idx="27">
                  <c:v>9.9E-23</c:v>
                </c:pt>
                <c:pt idx="28">
                  <c:v>9.75E-23</c:v>
                </c:pt>
                <c:pt idx="29">
                  <c:v>9.6E-23</c:v>
                </c:pt>
                <c:pt idx="30">
                  <c:v>9.43E-23</c:v>
                </c:pt>
                <c:pt idx="31">
                  <c:v>9.43E-23</c:v>
                </c:pt>
                <c:pt idx="32">
                  <c:v>9.35E-23</c:v>
                </c:pt>
                <c:pt idx="33">
                  <c:v>9.3E-23</c:v>
                </c:pt>
                <c:pt idx="34">
                  <c:v>9.45E-23</c:v>
                </c:pt>
                <c:pt idx="35">
                  <c:v>9.02E-23</c:v>
                </c:pt>
                <c:pt idx="36">
                  <c:v>8.88E-23</c:v>
                </c:pt>
                <c:pt idx="37">
                  <c:v>8.82E-23</c:v>
                </c:pt>
                <c:pt idx="38">
                  <c:v>8.64E-23</c:v>
                </c:pt>
                <c:pt idx="39">
                  <c:v>8.52E-23</c:v>
                </c:pt>
                <c:pt idx="40">
                  <c:v>8.37E-23</c:v>
                </c:pt>
                <c:pt idx="41">
                  <c:v>8.45E-23</c:v>
                </c:pt>
                <c:pt idx="42">
                  <c:v>8.31E-23</c:v>
                </c:pt>
                <c:pt idx="43">
                  <c:v>8.38E-23</c:v>
                </c:pt>
                <c:pt idx="44">
                  <c:v>8.36E-23</c:v>
                </c:pt>
                <c:pt idx="45">
                  <c:v>8.33E-23</c:v>
                </c:pt>
                <c:pt idx="46">
                  <c:v>8.35E-23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DPAinDiamond.csv!$C$1</c:f>
              <c:strCache>
                <c:ptCount val="1"/>
                <c:pt idx="0">
                  <c:v>Neutron</c:v>
                </c:pt>
              </c:strCache>
            </c:strRef>
          </c:tx>
          <c:marker>
            <c:symbol val="none"/>
          </c:marker>
          <c:xVal>
            <c:numRef>
              <c:f>DPAinDiamond.csv!$A$2:$A$48</c:f>
              <c:numCache>
                <c:formatCode>General</c:formatCode>
                <c:ptCount val="47"/>
                <c:pt idx="0">
                  <c:v>0.000664473</c:v>
                </c:pt>
                <c:pt idx="1">
                  <c:v>0.000863815</c:v>
                </c:pt>
                <c:pt idx="2">
                  <c:v>0.001122959</c:v>
                </c:pt>
                <c:pt idx="3">
                  <c:v>0.001459847</c:v>
                </c:pt>
                <c:pt idx="4">
                  <c:v>0.001897801</c:v>
                </c:pt>
                <c:pt idx="5">
                  <c:v>0.002467141</c:v>
                </c:pt>
                <c:pt idx="6">
                  <c:v>0.003207283</c:v>
                </c:pt>
                <c:pt idx="7">
                  <c:v>0.004169468</c:v>
                </c:pt>
                <c:pt idx="8">
                  <c:v>0.005420308</c:v>
                </c:pt>
                <c:pt idx="9">
                  <c:v>0.0070464</c:v>
                </c:pt>
                <c:pt idx="10">
                  <c:v>0.009160321</c:v>
                </c:pt>
                <c:pt idx="11">
                  <c:v>0.011908417</c:v>
                </c:pt>
                <c:pt idx="12">
                  <c:v>0.015480942</c:v>
                </c:pt>
                <c:pt idx="13">
                  <c:v>0.020125224</c:v>
                </c:pt>
                <c:pt idx="14">
                  <c:v>0.026162792</c:v>
                </c:pt>
                <c:pt idx="15">
                  <c:v>0.034011629</c:v>
                </c:pt>
                <c:pt idx="16">
                  <c:v>0.044215118</c:v>
                </c:pt>
                <c:pt idx="17">
                  <c:v>0.057479653</c:v>
                </c:pt>
                <c:pt idx="18">
                  <c:v>0.074723549</c:v>
                </c:pt>
                <c:pt idx="19">
                  <c:v>0.097140614</c:v>
                </c:pt>
                <c:pt idx="20">
                  <c:v>0.126282798</c:v>
                </c:pt>
                <c:pt idx="21">
                  <c:v>0.164167637</c:v>
                </c:pt>
                <c:pt idx="22">
                  <c:v>0.213417928</c:v>
                </c:pt>
                <c:pt idx="23">
                  <c:v>0.277443307</c:v>
                </c:pt>
                <c:pt idx="24">
                  <c:v>0.360676299</c:v>
                </c:pt>
                <c:pt idx="25">
                  <c:v>0.468879189</c:v>
                </c:pt>
                <c:pt idx="26">
                  <c:v>0.609542946</c:v>
                </c:pt>
                <c:pt idx="27">
                  <c:v>0.792405829</c:v>
                </c:pt>
                <c:pt idx="28">
                  <c:v>1.030127578</c:v>
                </c:pt>
                <c:pt idx="29">
                  <c:v>1.339165851</c:v>
                </c:pt>
                <c:pt idx="30">
                  <c:v>1.740915607</c:v>
                </c:pt>
                <c:pt idx="31">
                  <c:v>2.263190289</c:v>
                </c:pt>
                <c:pt idx="32">
                  <c:v>2.942147376</c:v>
                </c:pt>
                <c:pt idx="33">
                  <c:v>3.824791588</c:v>
                </c:pt>
                <c:pt idx="34">
                  <c:v>4.972229065</c:v>
                </c:pt>
                <c:pt idx="35">
                  <c:v>6.463897784</c:v>
                </c:pt>
                <c:pt idx="36">
                  <c:v>8.403067119</c:v>
                </c:pt>
                <c:pt idx="37">
                  <c:v>10.92398726</c:v>
                </c:pt>
                <c:pt idx="38">
                  <c:v>14.20118343</c:v>
                </c:pt>
                <c:pt idx="39">
                  <c:v>18.46153846</c:v>
                </c:pt>
                <c:pt idx="40">
                  <c:v>24.0</c:v>
                </c:pt>
                <c:pt idx="41">
                  <c:v>31.2</c:v>
                </c:pt>
                <c:pt idx="42">
                  <c:v>40.56</c:v>
                </c:pt>
                <c:pt idx="43">
                  <c:v>52.728</c:v>
                </c:pt>
                <c:pt idx="44">
                  <c:v>68.5464</c:v>
                </c:pt>
                <c:pt idx="45">
                  <c:v>89.11032</c:v>
                </c:pt>
                <c:pt idx="46">
                  <c:v>115.843416</c:v>
                </c:pt>
              </c:numCache>
            </c:numRef>
          </c:xVal>
          <c:yVal>
            <c:numRef>
              <c:f>DPAinDiamond.csv!$C$2:$C$48</c:f>
              <c:numCache>
                <c:formatCode>0.00E+00</c:formatCode>
                <c:ptCount val="47"/>
                <c:pt idx="0">
                  <c:v>5.88E-22</c:v>
                </c:pt>
                <c:pt idx="1">
                  <c:v>5.82E-22</c:v>
                </c:pt>
                <c:pt idx="2">
                  <c:v>5.52E-22</c:v>
                </c:pt>
                <c:pt idx="3">
                  <c:v>5.09E-22</c:v>
                </c:pt>
                <c:pt idx="4">
                  <c:v>4.6E-22</c:v>
                </c:pt>
                <c:pt idx="5">
                  <c:v>4.51E-22</c:v>
                </c:pt>
                <c:pt idx="6">
                  <c:v>5.69E-22</c:v>
                </c:pt>
                <c:pt idx="7">
                  <c:v>5.58E-22</c:v>
                </c:pt>
                <c:pt idx="8">
                  <c:v>3.53E-22</c:v>
                </c:pt>
                <c:pt idx="9">
                  <c:v>2.44E-22</c:v>
                </c:pt>
                <c:pt idx="10">
                  <c:v>3.6E-22</c:v>
                </c:pt>
                <c:pt idx="11">
                  <c:v>3.92E-22</c:v>
                </c:pt>
                <c:pt idx="12">
                  <c:v>4.34E-22</c:v>
                </c:pt>
                <c:pt idx="13">
                  <c:v>3.67E-22</c:v>
                </c:pt>
                <c:pt idx="14">
                  <c:v>3.72E-22</c:v>
                </c:pt>
                <c:pt idx="15">
                  <c:v>3.41E-22</c:v>
                </c:pt>
                <c:pt idx="16">
                  <c:v>2.92E-22</c:v>
                </c:pt>
                <c:pt idx="17">
                  <c:v>2.31E-22</c:v>
                </c:pt>
                <c:pt idx="18">
                  <c:v>1.75E-22</c:v>
                </c:pt>
                <c:pt idx="19">
                  <c:v>1.3E-22</c:v>
                </c:pt>
                <c:pt idx="20">
                  <c:v>9.87E-23</c:v>
                </c:pt>
                <c:pt idx="21">
                  <c:v>8.05E-23</c:v>
                </c:pt>
                <c:pt idx="22">
                  <c:v>7.23E-23</c:v>
                </c:pt>
                <c:pt idx="23">
                  <c:v>6.95E-23</c:v>
                </c:pt>
                <c:pt idx="24">
                  <c:v>7.08E-23</c:v>
                </c:pt>
                <c:pt idx="25">
                  <c:v>7.28E-23</c:v>
                </c:pt>
                <c:pt idx="26">
                  <c:v>7.44E-23</c:v>
                </c:pt>
                <c:pt idx="27">
                  <c:v>7.71E-23</c:v>
                </c:pt>
                <c:pt idx="28">
                  <c:v>7.74E-23</c:v>
                </c:pt>
                <c:pt idx="29">
                  <c:v>7.71E-23</c:v>
                </c:pt>
                <c:pt idx="30">
                  <c:v>7.65E-23</c:v>
                </c:pt>
                <c:pt idx="31">
                  <c:v>7.66E-23</c:v>
                </c:pt>
                <c:pt idx="32">
                  <c:v>7.71E-23</c:v>
                </c:pt>
                <c:pt idx="33">
                  <c:v>7.65E-23</c:v>
                </c:pt>
                <c:pt idx="34">
                  <c:v>7.83E-23</c:v>
                </c:pt>
                <c:pt idx="35">
                  <c:v>7.32E-23</c:v>
                </c:pt>
                <c:pt idx="36">
                  <c:v>7.22E-23</c:v>
                </c:pt>
                <c:pt idx="37">
                  <c:v>7.08E-23</c:v>
                </c:pt>
                <c:pt idx="38">
                  <c:v>7.11E-23</c:v>
                </c:pt>
                <c:pt idx="39">
                  <c:v>6.92E-23</c:v>
                </c:pt>
                <c:pt idx="40">
                  <c:v>6.87E-23</c:v>
                </c:pt>
                <c:pt idx="41">
                  <c:v>6.79E-23</c:v>
                </c:pt>
                <c:pt idx="42">
                  <c:v>6.84E-23</c:v>
                </c:pt>
                <c:pt idx="43">
                  <c:v>6.82E-23</c:v>
                </c:pt>
                <c:pt idx="44">
                  <c:v>6.75E-23</c:v>
                </c:pt>
                <c:pt idx="45">
                  <c:v>6.81E-23</c:v>
                </c:pt>
                <c:pt idx="46">
                  <c:v>6.79E-23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DPAinDiamond.csv!$D$1</c:f>
              <c:strCache>
                <c:ptCount val="1"/>
                <c:pt idx="0">
                  <c:v>Pion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DPAinDiamond.csv!$A$2:$A$48</c:f>
              <c:numCache>
                <c:formatCode>General</c:formatCode>
                <c:ptCount val="47"/>
                <c:pt idx="0">
                  <c:v>0.000664473</c:v>
                </c:pt>
                <c:pt idx="1">
                  <c:v>0.000863815</c:v>
                </c:pt>
                <c:pt idx="2">
                  <c:v>0.001122959</c:v>
                </c:pt>
                <c:pt idx="3">
                  <c:v>0.001459847</c:v>
                </c:pt>
                <c:pt idx="4">
                  <c:v>0.001897801</c:v>
                </c:pt>
                <c:pt idx="5">
                  <c:v>0.002467141</c:v>
                </c:pt>
                <c:pt idx="6">
                  <c:v>0.003207283</c:v>
                </c:pt>
                <c:pt idx="7">
                  <c:v>0.004169468</c:v>
                </c:pt>
                <c:pt idx="8">
                  <c:v>0.005420308</c:v>
                </c:pt>
                <c:pt idx="9">
                  <c:v>0.0070464</c:v>
                </c:pt>
                <c:pt idx="10">
                  <c:v>0.009160321</c:v>
                </c:pt>
                <c:pt idx="11">
                  <c:v>0.011908417</c:v>
                </c:pt>
                <c:pt idx="12">
                  <c:v>0.015480942</c:v>
                </c:pt>
                <c:pt idx="13">
                  <c:v>0.020125224</c:v>
                </c:pt>
                <c:pt idx="14">
                  <c:v>0.026162792</c:v>
                </c:pt>
                <c:pt idx="15">
                  <c:v>0.034011629</c:v>
                </c:pt>
                <c:pt idx="16">
                  <c:v>0.044215118</c:v>
                </c:pt>
                <c:pt idx="17">
                  <c:v>0.057479653</c:v>
                </c:pt>
                <c:pt idx="18">
                  <c:v>0.074723549</c:v>
                </c:pt>
                <c:pt idx="19">
                  <c:v>0.097140614</c:v>
                </c:pt>
                <c:pt idx="20">
                  <c:v>0.126282798</c:v>
                </c:pt>
                <c:pt idx="21">
                  <c:v>0.164167637</c:v>
                </c:pt>
                <c:pt idx="22">
                  <c:v>0.213417928</c:v>
                </c:pt>
                <c:pt idx="23">
                  <c:v>0.277443307</c:v>
                </c:pt>
                <c:pt idx="24">
                  <c:v>0.360676299</c:v>
                </c:pt>
                <c:pt idx="25">
                  <c:v>0.468879189</c:v>
                </c:pt>
                <c:pt idx="26">
                  <c:v>0.609542946</c:v>
                </c:pt>
                <c:pt idx="27">
                  <c:v>0.792405829</c:v>
                </c:pt>
                <c:pt idx="28">
                  <c:v>1.030127578</c:v>
                </c:pt>
                <c:pt idx="29">
                  <c:v>1.339165851</c:v>
                </c:pt>
                <c:pt idx="30">
                  <c:v>1.740915607</c:v>
                </c:pt>
                <c:pt idx="31">
                  <c:v>2.263190289</c:v>
                </c:pt>
                <c:pt idx="32">
                  <c:v>2.942147376</c:v>
                </c:pt>
                <c:pt idx="33">
                  <c:v>3.824791588</c:v>
                </c:pt>
                <c:pt idx="34">
                  <c:v>4.972229065</c:v>
                </c:pt>
                <c:pt idx="35">
                  <c:v>6.463897784</c:v>
                </c:pt>
                <c:pt idx="36">
                  <c:v>8.403067119</c:v>
                </c:pt>
                <c:pt idx="37">
                  <c:v>10.92398726</c:v>
                </c:pt>
                <c:pt idx="38">
                  <c:v>14.20118343</c:v>
                </c:pt>
                <c:pt idx="39">
                  <c:v>18.46153846</c:v>
                </c:pt>
                <c:pt idx="40">
                  <c:v>24.0</c:v>
                </c:pt>
                <c:pt idx="41">
                  <c:v>31.2</c:v>
                </c:pt>
                <c:pt idx="42">
                  <c:v>40.56</c:v>
                </c:pt>
                <c:pt idx="43">
                  <c:v>52.728</c:v>
                </c:pt>
                <c:pt idx="44">
                  <c:v>68.5464</c:v>
                </c:pt>
                <c:pt idx="45">
                  <c:v>89.11032</c:v>
                </c:pt>
                <c:pt idx="46">
                  <c:v>115.843416</c:v>
                </c:pt>
              </c:numCache>
            </c:numRef>
          </c:xVal>
          <c:yVal>
            <c:numRef>
              <c:f>DPAinDiamond.csv!$D$2:$D$48</c:f>
              <c:numCache>
                <c:formatCode>0.00E+00</c:formatCode>
                <c:ptCount val="47"/>
                <c:pt idx="0">
                  <c:v>4.04E-22</c:v>
                </c:pt>
                <c:pt idx="1">
                  <c:v>4.41E-22</c:v>
                </c:pt>
                <c:pt idx="2">
                  <c:v>4.87E-22</c:v>
                </c:pt>
                <c:pt idx="3">
                  <c:v>5.45E-22</c:v>
                </c:pt>
                <c:pt idx="4">
                  <c:v>6.17E-22</c:v>
                </c:pt>
                <c:pt idx="5">
                  <c:v>7.01E-22</c:v>
                </c:pt>
                <c:pt idx="6">
                  <c:v>7.89E-22</c:v>
                </c:pt>
                <c:pt idx="7">
                  <c:v>8.37E-22</c:v>
                </c:pt>
                <c:pt idx="8">
                  <c:v>2.72E-22</c:v>
                </c:pt>
                <c:pt idx="9">
                  <c:v>1.91E-22</c:v>
                </c:pt>
                <c:pt idx="10">
                  <c:v>1.45E-22</c:v>
                </c:pt>
                <c:pt idx="11">
                  <c:v>1.16E-22</c:v>
                </c:pt>
                <c:pt idx="12">
                  <c:v>9.75E-23</c:v>
                </c:pt>
                <c:pt idx="13">
                  <c:v>8.94E-23</c:v>
                </c:pt>
                <c:pt idx="14">
                  <c:v>9.06E-23</c:v>
                </c:pt>
                <c:pt idx="15">
                  <c:v>8.61E-23</c:v>
                </c:pt>
                <c:pt idx="16">
                  <c:v>8.84E-23</c:v>
                </c:pt>
                <c:pt idx="17">
                  <c:v>1.03E-22</c:v>
                </c:pt>
                <c:pt idx="18">
                  <c:v>1.29E-22</c:v>
                </c:pt>
                <c:pt idx="19">
                  <c:v>1.62E-22</c:v>
                </c:pt>
                <c:pt idx="20">
                  <c:v>1.83E-22</c:v>
                </c:pt>
                <c:pt idx="21">
                  <c:v>1.79E-22</c:v>
                </c:pt>
                <c:pt idx="22">
                  <c:v>1.61E-22</c:v>
                </c:pt>
                <c:pt idx="23">
                  <c:v>1.39E-22</c:v>
                </c:pt>
                <c:pt idx="24">
                  <c:v>1.16E-22</c:v>
                </c:pt>
                <c:pt idx="25">
                  <c:v>9.57E-23</c:v>
                </c:pt>
                <c:pt idx="26">
                  <c:v>8.95E-23</c:v>
                </c:pt>
                <c:pt idx="27">
                  <c:v>9.38E-23</c:v>
                </c:pt>
                <c:pt idx="28">
                  <c:v>9.65E-23</c:v>
                </c:pt>
                <c:pt idx="29">
                  <c:v>9.23E-23</c:v>
                </c:pt>
                <c:pt idx="30">
                  <c:v>8.85E-23</c:v>
                </c:pt>
                <c:pt idx="31">
                  <c:v>8.45E-23</c:v>
                </c:pt>
                <c:pt idx="32">
                  <c:v>8.12E-23</c:v>
                </c:pt>
                <c:pt idx="33">
                  <c:v>8.16E-23</c:v>
                </c:pt>
                <c:pt idx="34">
                  <c:v>8.02E-23</c:v>
                </c:pt>
                <c:pt idx="35">
                  <c:v>7.26E-23</c:v>
                </c:pt>
                <c:pt idx="36">
                  <c:v>7.18E-23</c:v>
                </c:pt>
                <c:pt idx="37">
                  <c:v>6.96E-23</c:v>
                </c:pt>
                <c:pt idx="38">
                  <c:v>6.82E-23</c:v>
                </c:pt>
                <c:pt idx="39">
                  <c:v>6.68E-23</c:v>
                </c:pt>
                <c:pt idx="40">
                  <c:v>6.54E-23</c:v>
                </c:pt>
                <c:pt idx="41">
                  <c:v>6.51E-23</c:v>
                </c:pt>
                <c:pt idx="42">
                  <c:v>6.39E-23</c:v>
                </c:pt>
                <c:pt idx="43">
                  <c:v>6.23E-23</c:v>
                </c:pt>
                <c:pt idx="44">
                  <c:v>6.18E-23</c:v>
                </c:pt>
                <c:pt idx="45">
                  <c:v>6.19E-23</c:v>
                </c:pt>
                <c:pt idx="46">
                  <c:v>6.08E-23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DPAinDiamond.csv!$F$28</c:f>
              <c:strCache>
                <c:ptCount val="1"/>
                <c:pt idx="0">
                  <c:v>linearised equation</c:v>
                </c:pt>
              </c:strCache>
            </c:strRef>
          </c:tx>
          <c:marker>
            <c:symbol val="none"/>
          </c:marker>
          <c:xVal>
            <c:numRef>
              <c:f>DPAinDiamond.csv!$F$30:$F$50</c:f>
              <c:numCache>
                <c:formatCode>0.00E+00</c:formatCode>
                <c:ptCount val="2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</c:v>
                </c:pt>
                <c:pt idx="9">
                  <c:v>0.29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</c:numCache>
            </c:numRef>
          </c:xVal>
          <c:yVal>
            <c:numRef>
              <c:f>DPAinDiamond.csv!$G$30:$G$50</c:f>
              <c:numCache>
                <c:formatCode>0.00E+00</c:formatCode>
                <c:ptCount val="21"/>
                <c:pt idx="0">
                  <c:v>1.60400120531532E-22</c:v>
                </c:pt>
                <c:pt idx="1">
                  <c:v>1.57636793220169E-22</c:v>
                </c:pt>
                <c:pt idx="2">
                  <c:v>1.54873465908807E-22</c:v>
                </c:pt>
                <c:pt idx="3">
                  <c:v>1.52110138597445E-22</c:v>
                </c:pt>
                <c:pt idx="4">
                  <c:v>1.49346811286082E-22</c:v>
                </c:pt>
                <c:pt idx="5">
                  <c:v>1.4658348397472E-22</c:v>
                </c:pt>
                <c:pt idx="6">
                  <c:v>1.43820156663358E-22</c:v>
                </c:pt>
                <c:pt idx="7">
                  <c:v>1.41056829351995E-22</c:v>
                </c:pt>
                <c:pt idx="8">
                  <c:v>1.38293502040633E-22</c:v>
                </c:pt>
                <c:pt idx="9">
                  <c:v>1.35530174729271E-22</c:v>
                </c:pt>
                <c:pt idx="10">
                  <c:v>1.32766847417909E-22</c:v>
                </c:pt>
                <c:pt idx="11">
                  <c:v>1.30003520106546E-22</c:v>
                </c:pt>
                <c:pt idx="12">
                  <c:v>1.27240192795184E-22</c:v>
                </c:pt>
                <c:pt idx="13">
                  <c:v>1.24476865483822E-22</c:v>
                </c:pt>
                <c:pt idx="14">
                  <c:v>1.21713538172459E-22</c:v>
                </c:pt>
                <c:pt idx="15">
                  <c:v>1.18950210861097E-22</c:v>
                </c:pt>
                <c:pt idx="16">
                  <c:v>1.16186883549735E-22</c:v>
                </c:pt>
                <c:pt idx="17">
                  <c:v>1.13423556238372E-22</c:v>
                </c:pt>
                <c:pt idx="18">
                  <c:v>1.1066022892701E-22</c:v>
                </c:pt>
                <c:pt idx="19">
                  <c:v>1.07896901615648E-22</c:v>
                </c:pt>
                <c:pt idx="20">
                  <c:v>1.05133574304285E-22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07368"/>
        <c:axId val="2036704200"/>
      </c:scatterChart>
      <c:valAx>
        <c:axId val="2036707368"/>
        <c:scaling>
          <c:logBase val="10.0"/>
          <c:orientation val="minMax"/>
          <c:max val="1.0"/>
          <c:min val="0.1"/>
        </c:scaling>
        <c:delete val="0"/>
        <c:axPos val="b"/>
        <c:numFmt formatCode="General" sourceLinked="1"/>
        <c:majorTickMark val="out"/>
        <c:minorTickMark val="cross"/>
        <c:tickLblPos val="nextTo"/>
        <c:crossAx val="2036704200"/>
        <c:crosses val="autoZero"/>
        <c:crossBetween val="midCat"/>
      </c:valAx>
      <c:valAx>
        <c:axId val="2036704200"/>
        <c:scaling>
          <c:logBase val="10.0"/>
          <c:orientation val="minMax"/>
          <c:max val="2.0E-22"/>
          <c:min val="5.00000000000001E-23"/>
        </c:scaling>
        <c:delete val="0"/>
        <c:axPos val="l"/>
        <c:majorGridlines/>
        <c:numFmt formatCode="0.00E+00" sourceLinked="1"/>
        <c:majorTickMark val="out"/>
        <c:minorTickMark val="cross"/>
        <c:tickLblPos val="nextTo"/>
        <c:crossAx val="2036707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DPAinDiamond.csv!$B$57</c:f>
              <c:strCache>
                <c:ptCount val="1"/>
                <c:pt idx="0">
                  <c:v>Proton</c:v>
                </c:pt>
              </c:strCache>
            </c:strRef>
          </c:tx>
          <c:marker>
            <c:symbol val="none"/>
          </c:marker>
          <c:xVal>
            <c:numRef>
              <c:f>DPAinDiamond.csv!$A$58:$A$70</c:f>
              <c:numCache>
                <c:formatCode>General</c:formatCode>
                <c:ptCount val="13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  <c:pt idx="7">
                  <c:v>0.3</c:v>
                </c:pt>
                <c:pt idx="8">
                  <c:v>0.33</c:v>
                </c:pt>
                <c:pt idx="9">
                  <c:v>0.27</c:v>
                </c:pt>
              </c:numCache>
            </c:numRef>
          </c:xVal>
          <c:yVal>
            <c:numRef>
              <c:f>DPAinDiamond.csv!$B$58:$B$70</c:f>
              <c:numCache>
                <c:formatCode>0.00E+00</c:formatCode>
                <c:ptCount val="13"/>
                <c:pt idx="0">
                  <c:v>1.7E-22</c:v>
                </c:pt>
                <c:pt idx="1">
                  <c:v>1.39E-22</c:v>
                </c:pt>
                <c:pt idx="2">
                  <c:v>1.2E-22</c:v>
                </c:pt>
                <c:pt idx="3">
                  <c:v>1.1E-22</c:v>
                </c:pt>
                <c:pt idx="4">
                  <c:v>1.04E-22</c:v>
                </c:pt>
                <c:pt idx="5">
                  <c:v>1.02E-22</c:v>
                </c:pt>
                <c:pt idx="6">
                  <c:v>9.95E-23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DPAinDiamond.csv!$C$57</c:f>
              <c:strCache>
                <c:ptCount val="1"/>
                <c:pt idx="0">
                  <c:v>Neutron</c:v>
                </c:pt>
              </c:strCache>
            </c:strRef>
          </c:tx>
          <c:marker>
            <c:symbol val="none"/>
          </c:marker>
          <c:xVal>
            <c:numRef>
              <c:f>DPAinDiamond.csv!$A$58:$A$70</c:f>
              <c:numCache>
                <c:formatCode>General</c:formatCode>
                <c:ptCount val="13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  <c:pt idx="7">
                  <c:v>0.3</c:v>
                </c:pt>
                <c:pt idx="8">
                  <c:v>0.33</c:v>
                </c:pt>
                <c:pt idx="9">
                  <c:v>0.27</c:v>
                </c:pt>
              </c:numCache>
            </c:numRef>
          </c:xVal>
          <c:yVal>
            <c:numRef>
              <c:f>DPAinDiamond.csv!$C$58:$C$70</c:f>
              <c:numCache>
                <c:formatCode>0.00E+00</c:formatCode>
                <c:ptCount val="13"/>
                <c:pt idx="0">
                  <c:v>9.87E-23</c:v>
                </c:pt>
                <c:pt idx="1">
                  <c:v>8.05E-23</c:v>
                </c:pt>
                <c:pt idx="2">
                  <c:v>7.23E-23</c:v>
                </c:pt>
                <c:pt idx="3">
                  <c:v>6.95E-23</c:v>
                </c:pt>
                <c:pt idx="4">
                  <c:v>7.08E-23</c:v>
                </c:pt>
                <c:pt idx="5">
                  <c:v>7.28E-23</c:v>
                </c:pt>
                <c:pt idx="6">
                  <c:v>7.44E-23</c:v>
                </c:pt>
                <c:pt idx="12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DPAinDiamond.csv!$D$57</c:f>
              <c:strCache>
                <c:ptCount val="1"/>
                <c:pt idx="0">
                  <c:v>Pion</c:v>
                </c:pt>
              </c:strCache>
            </c:strRef>
          </c:tx>
          <c:marker>
            <c:symbol val="none"/>
          </c:marker>
          <c:trendline>
            <c:trendlineType val="poly"/>
            <c:order val="4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DPAinDiamond.csv!$A$58:$A$70</c:f>
              <c:numCache>
                <c:formatCode>General</c:formatCode>
                <c:ptCount val="13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  <c:pt idx="7">
                  <c:v>0.3</c:v>
                </c:pt>
                <c:pt idx="8">
                  <c:v>0.33</c:v>
                </c:pt>
                <c:pt idx="9">
                  <c:v>0.27</c:v>
                </c:pt>
              </c:numCache>
            </c:numRef>
          </c:xVal>
          <c:yVal>
            <c:numRef>
              <c:f>DPAinDiamond.csv!$D$58:$D$70</c:f>
              <c:numCache>
                <c:formatCode>0.00E+00</c:formatCode>
                <c:ptCount val="13"/>
                <c:pt idx="0">
                  <c:v>1.83E-22</c:v>
                </c:pt>
                <c:pt idx="1">
                  <c:v>1.79E-22</c:v>
                </c:pt>
                <c:pt idx="2">
                  <c:v>1.61E-22</c:v>
                </c:pt>
                <c:pt idx="3">
                  <c:v>1.39E-22</c:v>
                </c:pt>
                <c:pt idx="4">
                  <c:v>1.16E-22</c:v>
                </c:pt>
                <c:pt idx="5">
                  <c:v>9.57E-23</c:v>
                </c:pt>
                <c:pt idx="6">
                  <c:v>8.95E-23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995000"/>
        <c:axId val="-2062996424"/>
      </c:scatterChart>
      <c:valAx>
        <c:axId val="-206299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2996424"/>
        <c:crosses val="autoZero"/>
        <c:crossBetween val="midCat"/>
      </c:valAx>
      <c:valAx>
        <c:axId val="-20629964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62995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DPAinDiamond.csv!$B$57</c:f>
              <c:strCache>
                <c:ptCount val="1"/>
                <c:pt idx="0">
                  <c:v>Proton</c:v>
                </c:pt>
              </c:strCache>
            </c:strRef>
          </c:tx>
          <c:marker>
            <c:symbol val="none"/>
          </c:marker>
          <c:xVal>
            <c:numRef>
              <c:f>DPAinDiamond.csv!$A$58:$A$64</c:f>
              <c:numCache>
                <c:formatCode>General</c:formatCode>
                <c:ptCount val="7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</c:numCache>
            </c:numRef>
          </c:xVal>
          <c:yVal>
            <c:numRef>
              <c:f>DPAinDiamond.csv!$B$58:$B$64</c:f>
              <c:numCache>
                <c:formatCode>0.00E+00</c:formatCode>
                <c:ptCount val="7"/>
                <c:pt idx="0">
                  <c:v>1.7E-22</c:v>
                </c:pt>
                <c:pt idx="1">
                  <c:v>1.39E-22</c:v>
                </c:pt>
                <c:pt idx="2">
                  <c:v>1.2E-22</c:v>
                </c:pt>
                <c:pt idx="3">
                  <c:v>1.1E-22</c:v>
                </c:pt>
                <c:pt idx="4">
                  <c:v>1.04E-22</c:v>
                </c:pt>
                <c:pt idx="5">
                  <c:v>1.02E-22</c:v>
                </c:pt>
                <c:pt idx="6">
                  <c:v>9.95E-23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DPAinDiamond.csv!$C$57</c:f>
              <c:strCache>
                <c:ptCount val="1"/>
                <c:pt idx="0">
                  <c:v>Neutron</c:v>
                </c:pt>
              </c:strCache>
            </c:strRef>
          </c:tx>
          <c:marker>
            <c:symbol val="none"/>
          </c:marker>
          <c:xVal>
            <c:numRef>
              <c:f>DPAinDiamond.csv!$A$58:$A$64</c:f>
              <c:numCache>
                <c:formatCode>General</c:formatCode>
                <c:ptCount val="7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</c:numCache>
            </c:numRef>
          </c:xVal>
          <c:yVal>
            <c:numRef>
              <c:f>DPAinDiamond.csv!$C$58:$C$64</c:f>
              <c:numCache>
                <c:formatCode>0.00E+00</c:formatCode>
                <c:ptCount val="7"/>
                <c:pt idx="0">
                  <c:v>9.87E-23</c:v>
                </c:pt>
                <c:pt idx="1">
                  <c:v>8.05E-23</c:v>
                </c:pt>
                <c:pt idx="2">
                  <c:v>7.23E-23</c:v>
                </c:pt>
                <c:pt idx="3">
                  <c:v>6.95E-23</c:v>
                </c:pt>
                <c:pt idx="4">
                  <c:v>7.08E-23</c:v>
                </c:pt>
                <c:pt idx="5">
                  <c:v>7.28E-23</c:v>
                </c:pt>
                <c:pt idx="6">
                  <c:v>7.44E-23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DPAinDiamond.csv!$D$57</c:f>
              <c:strCache>
                <c:ptCount val="1"/>
                <c:pt idx="0">
                  <c:v>Pion</c:v>
                </c:pt>
              </c:strCache>
            </c:strRef>
          </c:tx>
          <c:marker>
            <c:symbol val="none"/>
          </c:marker>
          <c:xVal>
            <c:numRef>
              <c:f>DPAinDiamond.csv!$A$58:$A$64</c:f>
              <c:numCache>
                <c:formatCode>General</c:formatCode>
                <c:ptCount val="7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</c:numCache>
            </c:numRef>
          </c:xVal>
          <c:yVal>
            <c:numRef>
              <c:f>DPAinDiamond.csv!$D$58:$D$64</c:f>
              <c:numCache>
                <c:formatCode>0.00E+00</c:formatCode>
                <c:ptCount val="7"/>
                <c:pt idx="0">
                  <c:v>1.83E-22</c:v>
                </c:pt>
                <c:pt idx="1">
                  <c:v>1.79E-22</c:v>
                </c:pt>
                <c:pt idx="2">
                  <c:v>1.61E-22</c:v>
                </c:pt>
                <c:pt idx="3">
                  <c:v>1.39E-22</c:v>
                </c:pt>
                <c:pt idx="4">
                  <c:v>1.16E-22</c:v>
                </c:pt>
                <c:pt idx="5">
                  <c:v>9.57E-23</c:v>
                </c:pt>
                <c:pt idx="6">
                  <c:v>8.95E-23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DPAinDiamond.csv!$E$57</c:f>
              <c:strCache>
                <c:ptCount val="1"/>
                <c:pt idx="0">
                  <c:v>Polinomial fit</c:v>
                </c:pt>
              </c:strCache>
            </c:strRef>
          </c:tx>
          <c:marker>
            <c:symbol val="none"/>
          </c:marker>
          <c:xVal>
            <c:numRef>
              <c:f>DPAinDiamond.csv!$A$58:$A$64</c:f>
              <c:numCache>
                <c:formatCode>General</c:formatCode>
                <c:ptCount val="7"/>
                <c:pt idx="0">
                  <c:v>0.126282798</c:v>
                </c:pt>
                <c:pt idx="1">
                  <c:v>0.164167637</c:v>
                </c:pt>
                <c:pt idx="2">
                  <c:v>0.213417928</c:v>
                </c:pt>
                <c:pt idx="3">
                  <c:v>0.277443307</c:v>
                </c:pt>
                <c:pt idx="4">
                  <c:v>0.360676299</c:v>
                </c:pt>
                <c:pt idx="5">
                  <c:v>0.468879189</c:v>
                </c:pt>
                <c:pt idx="6">
                  <c:v>0.609542946</c:v>
                </c:pt>
              </c:numCache>
            </c:numRef>
          </c:xVal>
          <c:yVal>
            <c:numRef>
              <c:f>DPAinDiamond.csv!$E$58:$E$64</c:f>
              <c:numCache>
                <c:formatCode>General</c:formatCode>
                <c:ptCount val="7"/>
                <c:pt idx="0">
                  <c:v>1.77274079919637E-22</c:v>
                </c:pt>
                <c:pt idx="1">
                  <c:v>1.70048979338797E-22</c:v>
                </c:pt>
                <c:pt idx="2">
                  <c:v>1.56415114614266E-22</c:v>
                </c:pt>
                <c:pt idx="3">
                  <c:v>1.37347062470857E-22</c:v>
                </c:pt>
                <c:pt idx="4">
                  <c:v>1.19694460936227E-22</c:v>
                </c:pt>
                <c:pt idx="5">
                  <c:v>1.19798995981592E-22</c:v>
                </c:pt>
                <c:pt idx="6">
                  <c:v>1.55415340045448E-22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654792"/>
        <c:axId val="-2098522424"/>
      </c:scatterChart>
      <c:valAx>
        <c:axId val="-2098654792"/>
        <c:scaling>
          <c:orientation val="minMax"/>
          <c:max val="0.35"/>
          <c:min val="0.25"/>
        </c:scaling>
        <c:delete val="0"/>
        <c:axPos val="b"/>
        <c:numFmt formatCode="General" sourceLinked="1"/>
        <c:majorTickMark val="out"/>
        <c:minorTickMark val="none"/>
        <c:tickLblPos val="nextTo"/>
        <c:crossAx val="-2098522424"/>
        <c:crosses val="autoZero"/>
        <c:crossBetween val="midCat"/>
      </c:valAx>
      <c:valAx>
        <c:axId val="-20985224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98654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762000</xdr:colOff>
      <xdr:row>5</xdr:row>
      <xdr:rowOff>76200</xdr:rowOff>
    </xdr:from>
    <xdr:to>
      <xdr:col>25</xdr:col>
      <xdr:colOff>215900</xdr:colOff>
      <xdr:row>46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520700</xdr:colOff>
      <xdr:row>56</xdr:row>
      <xdr:rowOff>44450</xdr:rowOff>
    </xdr:from>
    <xdr:to>
      <xdr:col>16</xdr:col>
      <xdr:colOff>139700</xdr:colOff>
      <xdr:row>70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685800</xdr:colOff>
      <xdr:row>67</xdr:row>
      <xdr:rowOff>158750</xdr:rowOff>
    </xdr:from>
    <xdr:to>
      <xdr:col>10</xdr:col>
      <xdr:colOff>749300</xdr:colOff>
      <xdr:row>82</xdr:row>
      <xdr:rowOff>44450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8" workbookViewId="0">
      <selection activeCell="I54" sqref="I54"/>
    </sheetView>
  </sheetViews>
  <sheetFormatPr baseColWidth="10" defaultRowHeight="15" x14ac:dyDescent="0"/>
  <cols>
    <col min="5" max="5" width="12.83203125" bestFit="1" customWidth="1"/>
    <col min="6" max="6" width="12.1640625" bestFit="1" customWidth="1"/>
    <col min="7" max="7" width="12.33203125" bestFit="1" customWidth="1"/>
    <col min="8" max="8" width="1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>
        <v>6.6447299999999995E-4</v>
      </c>
      <c r="B2" s="1">
        <v>7.0099999999999998E-22</v>
      </c>
      <c r="C2" s="1">
        <v>5.8799999999999997E-22</v>
      </c>
      <c r="D2" s="1">
        <v>4.0399999999999999E-22</v>
      </c>
    </row>
    <row r="3" spans="1:8">
      <c r="A3">
        <v>8.6381499999999998E-4</v>
      </c>
      <c r="B3" s="1">
        <v>7.4999999999999998E-22</v>
      </c>
      <c r="C3" s="1">
        <v>5.8199999999999997E-22</v>
      </c>
      <c r="D3" s="1">
        <v>4.4099999999999998E-22</v>
      </c>
    </row>
    <row r="4" spans="1:8">
      <c r="A4">
        <v>1.122959E-3</v>
      </c>
      <c r="B4" s="1">
        <v>8.0900000000000004E-22</v>
      </c>
      <c r="C4" s="1">
        <v>5.5199999999999995E-22</v>
      </c>
      <c r="D4" s="1">
        <v>4.8699999999999998E-22</v>
      </c>
    </row>
    <row r="5" spans="1:8">
      <c r="A5">
        <v>1.459847E-3</v>
      </c>
      <c r="B5" s="1">
        <v>8.7899999999999996E-22</v>
      </c>
      <c r="C5" s="1">
        <v>5.0899999999999996E-22</v>
      </c>
      <c r="D5" s="1">
        <v>5.4499999999999998E-22</v>
      </c>
    </row>
    <row r="6" spans="1:8">
      <c r="A6">
        <v>1.897801E-3</v>
      </c>
      <c r="B6" s="1">
        <v>9.6400000000000007E-22</v>
      </c>
      <c r="C6" s="1">
        <v>4.5999999999999996E-22</v>
      </c>
      <c r="D6" s="1">
        <v>6.1700000000000002E-22</v>
      </c>
    </row>
    <row r="7" spans="1:8">
      <c r="A7">
        <v>2.467141E-3</v>
      </c>
      <c r="B7" s="1">
        <v>1.07E-21</v>
      </c>
      <c r="C7" s="1">
        <v>4.5099999999999996E-22</v>
      </c>
      <c r="D7" s="1">
        <v>7.0099999999999998E-22</v>
      </c>
    </row>
    <row r="8" spans="1:8">
      <c r="A8">
        <v>3.207283E-3</v>
      </c>
      <c r="B8" s="1">
        <v>1.1900000000000001E-21</v>
      </c>
      <c r="C8" s="1">
        <v>5.6899999999999999E-22</v>
      </c>
      <c r="D8" s="1">
        <v>7.89E-22</v>
      </c>
    </row>
    <row r="9" spans="1:8">
      <c r="A9">
        <v>4.169468E-3</v>
      </c>
      <c r="B9" s="1">
        <v>1.34E-21</v>
      </c>
      <c r="C9" s="1">
        <v>5.5799999999999996E-22</v>
      </c>
      <c r="D9" s="1">
        <v>8.3700000000000003E-22</v>
      </c>
    </row>
    <row r="10" spans="1:8">
      <c r="A10">
        <v>5.4203080000000004E-3</v>
      </c>
      <c r="B10" s="1">
        <v>1.53E-21</v>
      </c>
      <c r="C10" s="1">
        <v>3.5300000000000001E-22</v>
      </c>
      <c r="D10" s="1">
        <v>2.7200000000000001E-22</v>
      </c>
    </row>
    <row r="11" spans="1:8">
      <c r="A11">
        <v>7.0464000000000004E-3</v>
      </c>
      <c r="B11" s="1">
        <v>1.7800000000000002E-21</v>
      </c>
      <c r="C11" s="1">
        <v>2.4400000000000002E-22</v>
      </c>
      <c r="D11" s="1">
        <v>1.91E-22</v>
      </c>
    </row>
    <row r="12" spans="1:8">
      <c r="A12">
        <v>9.1603210000000008E-3</v>
      </c>
      <c r="B12" s="1">
        <v>2.0899999999999999E-21</v>
      </c>
      <c r="C12" s="1">
        <v>3.5999999999999998E-22</v>
      </c>
      <c r="D12" s="1">
        <v>1.4500000000000001E-22</v>
      </c>
    </row>
    <row r="13" spans="1:8">
      <c r="A13">
        <v>1.1908416999999999E-2</v>
      </c>
      <c r="B13" s="1">
        <v>1.01E-21</v>
      </c>
      <c r="C13" s="1">
        <v>3.9199999999999998E-22</v>
      </c>
      <c r="D13" s="1">
        <v>1.1600000000000001E-22</v>
      </c>
    </row>
    <row r="14" spans="1:8">
      <c r="A14">
        <v>1.5480941999999999E-2</v>
      </c>
      <c r="B14" s="1">
        <v>8.5900000000000001E-22</v>
      </c>
      <c r="C14" s="1">
        <v>4.3400000000000001E-22</v>
      </c>
      <c r="D14" s="1">
        <v>9.7499999999999999E-23</v>
      </c>
    </row>
    <row r="15" spans="1:8">
      <c r="A15">
        <v>2.0125224000000001E-2</v>
      </c>
      <c r="B15" s="1">
        <v>7.1399999999999996E-22</v>
      </c>
      <c r="C15" s="1">
        <v>3.67E-22</v>
      </c>
      <c r="D15" s="1">
        <v>8.9400000000000004E-23</v>
      </c>
    </row>
    <row r="16" spans="1:8">
      <c r="A16">
        <v>2.6162792000000001E-2</v>
      </c>
      <c r="B16" s="1">
        <v>6.4400000000000004E-22</v>
      </c>
      <c r="C16" s="1">
        <v>3.7199999999999999E-22</v>
      </c>
      <c r="D16" s="1">
        <v>9.0599999999999998E-23</v>
      </c>
      <c r="F16" t="s">
        <v>6</v>
      </c>
      <c r="G16">
        <f>A26</f>
        <v>0.36067629899999998</v>
      </c>
      <c r="H16" t="s">
        <v>9</v>
      </c>
    </row>
    <row r="17" spans="1:9">
      <c r="A17">
        <v>3.4011629000000002E-2</v>
      </c>
      <c r="B17" s="1">
        <v>5.7400000000000003E-22</v>
      </c>
      <c r="C17" s="1">
        <v>3.41E-22</v>
      </c>
      <c r="D17" s="1">
        <v>8.6099999999999995E-23</v>
      </c>
      <c r="F17" t="s">
        <v>7</v>
      </c>
      <c r="G17">
        <f>A25</f>
        <v>0.27744330699999997</v>
      </c>
      <c r="H17" t="s">
        <v>9</v>
      </c>
    </row>
    <row r="18" spans="1:9">
      <c r="A18">
        <v>4.4215117999999998E-2</v>
      </c>
      <c r="B18" s="1">
        <v>4.7799999999999997E-22</v>
      </c>
      <c r="C18" s="1">
        <v>2.92E-22</v>
      </c>
      <c r="D18" s="1">
        <v>8.8399999999999999E-23</v>
      </c>
      <c r="F18" t="s">
        <v>4</v>
      </c>
      <c r="G18" s="1">
        <f>D26</f>
        <v>1.1600000000000001E-22</v>
      </c>
      <c r="H18" t="s">
        <v>10</v>
      </c>
    </row>
    <row r="19" spans="1:9">
      <c r="A19">
        <v>5.7479652999999999E-2</v>
      </c>
      <c r="B19" s="1">
        <v>3.7600000000000001E-22</v>
      </c>
      <c r="C19" s="1">
        <v>2.31E-22</v>
      </c>
      <c r="D19" s="1">
        <v>1.0299999999999999E-22</v>
      </c>
      <c r="F19" t="s">
        <v>5</v>
      </c>
      <c r="G19" s="1">
        <f>D25</f>
        <v>1.39E-22</v>
      </c>
      <c r="H19" t="s">
        <v>10</v>
      </c>
    </row>
    <row r="20" spans="1:9">
      <c r="A20">
        <v>7.4723549E-2</v>
      </c>
      <c r="B20" s="1">
        <v>2.8799999999999998E-22</v>
      </c>
      <c r="C20" s="1">
        <v>1.75E-22</v>
      </c>
      <c r="D20" s="1">
        <v>1.2900000000000001E-22</v>
      </c>
    </row>
    <row r="21" spans="1:9">
      <c r="A21">
        <v>9.7140614E-2</v>
      </c>
      <c r="B21" s="1">
        <v>2.2100000000000002E-22</v>
      </c>
      <c r="C21" s="1">
        <v>1.3E-22</v>
      </c>
      <c r="D21" s="1">
        <v>1.62E-22</v>
      </c>
      <c r="F21" t="s">
        <v>8</v>
      </c>
    </row>
    <row r="22" spans="1:9">
      <c r="A22">
        <v>0.126282798</v>
      </c>
      <c r="B22" s="1">
        <v>1.6999999999999999E-22</v>
      </c>
      <c r="C22" s="1">
        <v>9.8700000000000005E-23</v>
      </c>
      <c r="D22" s="1">
        <v>1.8299999999999999E-22</v>
      </c>
      <c r="F22" s="1">
        <f>(G18-G19)/(G16-G17)</f>
        <v>-2.7633273113623017E-22</v>
      </c>
      <c r="G22" t="s">
        <v>14</v>
      </c>
    </row>
    <row r="23" spans="1:9">
      <c r="A23">
        <v>0.16416763700000001</v>
      </c>
      <c r="B23" s="1">
        <v>1.39E-22</v>
      </c>
      <c r="C23" s="1">
        <v>8.0500000000000005E-23</v>
      </c>
      <c r="D23" s="1">
        <v>1.79E-22</v>
      </c>
    </row>
    <row r="24" spans="1:9">
      <c r="A24">
        <v>0.21341792800000001</v>
      </c>
      <c r="B24" s="1">
        <v>1.2E-22</v>
      </c>
      <c r="C24" s="1">
        <v>7.2300000000000003E-23</v>
      </c>
      <c r="D24" s="1">
        <v>1.6100000000000001E-22</v>
      </c>
      <c r="F24" t="s">
        <v>11</v>
      </c>
    </row>
    <row r="25" spans="1:9">
      <c r="A25">
        <v>0.27744330699999997</v>
      </c>
      <c r="B25" s="1">
        <v>1.1E-22</v>
      </c>
      <c r="C25" s="1">
        <v>6.9500000000000002E-23</v>
      </c>
      <c r="D25" s="1">
        <v>1.39E-22</v>
      </c>
      <c r="F25" t="s">
        <v>12</v>
      </c>
    </row>
    <row r="26" spans="1:9">
      <c r="A26">
        <v>0.36067629899999998</v>
      </c>
      <c r="B26" s="1">
        <v>1.04E-22</v>
      </c>
      <c r="C26" s="1">
        <v>7.0800000000000002E-23</v>
      </c>
      <c r="D26" s="1">
        <v>1.1600000000000001E-22</v>
      </c>
      <c r="F26" s="1">
        <f>G19-F22*G17</f>
        <v>2.1566666675877757E-22</v>
      </c>
    </row>
    <row r="27" spans="1:9">
      <c r="A27">
        <v>0.46887918899999997</v>
      </c>
      <c r="B27" s="1">
        <v>1.02E-22</v>
      </c>
      <c r="C27" s="1">
        <v>7.28E-23</v>
      </c>
      <c r="D27" s="1">
        <v>9.5700000000000003E-23</v>
      </c>
    </row>
    <row r="28" spans="1:9">
      <c r="A28">
        <v>0.60954294600000003</v>
      </c>
      <c r="B28" s="1">
        <v>9.9499999999999997E-23</v>
      </c>
      <c r="C28" s="1">
        <v>7.4399999999999995E-23</v>
      </c>
      <c r="D28" s="1">
        <v>8.9499999999999999E-23</v>
      </c>
      <c r="F28" t="s">
        <v>13</v>
      </c>
    </row>
    <row r="29" spans="1:9">
      <c r="A29">
        <v>0.79240582900000001</v>
      </c>
      <c r="B29" s="1">
        <v>9.9E-23</v>
      </c>
      <c r="C29" s="1">
        <v>7.7100000000000001E-23</v>
      </c>
      <c r="D29" s="1">
        <v>9.38E-23</v>
      </c>
      <c r="F29" t="s">
        <v>15</v>
      </c>
      <c r="G29" t="s">
        <v>16</v>
      </c>
      <c r="H29" t="s">
        <v>18</v>
      </c>
      <c r="I29" t="s">
        <v>17</v>
      </c>
    </row>
    <row r="30" spans="1:9">
      <c r="A30">
        <v>1.0301275780000001</v>
      </c>
      <c r="B30" s="1">
        <v>9.7499999999999999E-23</v>
      </c>
      <c r="C30" s="1">
        <v>7.7399999999999997E-23</v>
      </c>
      <c r="D30" s="1">
        <v>9.6499999999999995E-23</v>
      </c>
      <c r="F30" s="1">
        <v>0.2</v>
      </c>
      <c r="G30" s="1">
        <f>$F$22*F30+$F$26</f>
        <v>1.6040012053153153E-22</v>
      </c>
      <c r="H30" s="1">
        <f>G30/$G$40</f>
        <v>1.2081338349975435</v>
      </c>
      <c r="I30" s="2">
        <f>$H$40-H30</f>
        <v>-0.20813383499754345</v>
      </c>
    </row>
    <row r="31" spans="1:9">
      <c r="A31">
        <v>1.339165851</v>
      </c>
      <c r="B31" s="1">
        <v>9.5999999999999999E-23</v>
      </c>
      <c r="C31" s="1">
        <v>7.7100000000000001E-23</v>
      </c>
      <c r="D31" s="1">
        <v>9.2299999999999999E-23</v>
      </c>
      <c r="F31" s="1">
        <v>0.21</v>
      </c>
      <c r="G31" s="1">
        <f t="shared" ref="G31:G50" si="0">$F$22*F31+$F$26</f>
        <v>1.5763679322016922E-22</v>
      </c>
      <c r="H31" s="1">
        <f t="shared" ref="H31:H50" si="1">G31/$G$40</f>
        <v>1.1873204514977891</v>
      </c>
      <c r="I31" s="2">
        <f t="shared" ref="I31:I50" si="2">$H$40-H31</f>
        <v>-0.18732045149778909</v>
      </c>
    </row>
    <row r="32" spans="1:9">
      <c r="A32">
        <v>1.740915607</v>
      </c>
      <c r="B32" s="1">
        <v>9.4299999999999997E-23</v>
      </c>
      <c r="C32" s="1">
        <v>7.6499999999999999E-23</v>
      </c>
      <c r="D32" s="1">
        <v>8.8500000000000006E-23</v>
      </c>
      <c r="F32" s="1">
        <v>0.22</v>
      </c>
      <c r="G32" s="1">
        <f t="shared" si="0"/>
        <v>1.5487346590880694E-22</v>
      </c>
      <c r="H32" s="1">
        <f t="shared" si="1"/>
        <v>1.1665070679980349</v>
      </c>
      <c r="I32" s="2">
        <f t="shared" si="2"/>
        <v>-0.16650706799803494</v>
      </c>
    </row>
    <row r="33" spans="1:10">
      <c r="A33">
        <v>2.2631902890000002</v>
      </c>
      <c r="B33" s="1">
        <v>9.4299999999999997E-23</v>
      </c>
      <c r="C33" s="1">
        <v>7.6600000000000005E-23</v>
      </c>
      <c r="D33" s="1">
        <v>8.45E-23</v>
      </c>
      <c r="F33" s="1">
        <v>0.23</v>
      </c>
      <c r="G33" s="1">
        <f t="shared" si="0"/>
        <v>1.5211013859744463E-22</v>
      </c>
      <c r="H33" s="1">
        <f t="shared" si="1"/>
        <v>1.1456936844982804</v>
      </c>
      <c r="I33" s="2">
        <f t="shared" si="2"/>
        <v>-0.14569368449828035</v>
      </c>
    </row>
    <row r="34" spans="1:10">
      <c r="A34">
        <v>2.9421473759999999</v>
      </c>
      <c r="B34" s="1">
        <v>9.3500000000000005E-23</v>
      </c>
      <c r="C34" s="1">
        <v>7.7100000000000001E-23</v>
      </c>
      <c r="D34" s="1">
        <v>8.1200000000000002E-23</v>
      </c>
      <c r="F34" s="1">
        <v>0.24</v>
      </c>
      <c r="G34" s="1">
        <f t="shared" si="0"/>
        <v>1.4934681128608232E-22</v>
      </c>
      <c r="H34" s="1">
        <f t="shared" si="1"/>
        <v>1.124880300998526</v>
      </c>
      <c r="I34" s="2">
        <f t="shared" si="2"/>
        <v>-0.12488030099852598</v>
      </c>
    </row>
    <row r="35" spans="1:10">
      <c r="A35">
        <v>3.8247915880000001</v>
      </c>
      <c r="B35" s="1">
        <v>9.2999999999999997E-23</v>
      </c>
      <c r="C35" s="1">
        <v>7.6499999999999999E-23</v>
      </c>
      <c r="D35" s="1">
        <v>8.1600000000000004E-23</v>
      </c>
      <c r="F35" s="1">
        <v>0.25</v>
      </c>
      <c r="G35" s="1">
        <f t="shared" si="0"/>
        <v>1.4658348397472003E-22</v>
      </c>
      <c r="H35" s="1">
        <f t="shared" si="1"/>
        <v>1.1040669174987718</v>
      </c>
      <c r="I35" s="2">
        <f t="shared" si="2"/>
        <v>-0.10406691749877184</v>
      </c>
    </row>
    <row r="36" spans="1:10">
      <c r="A36">
        <v>4.9722290649999996</v>
      </c>
      <c r="B36" s="1">
        <v>9.4499999999999998E-23</v>
      </c>
      <c r="C36" s="1">
        <v>7.8299999999999995E-23</v>
      </c>
      <c r="D36" s="1">
        <v>8.0199999999999998E-23</v>
      </c>
      <c r="F36" s="1">
        <v>0.26</v>
      </c>
      <c r="G36" s="1">
        <f t="shared" si="0"/>
        <v>1.4382015666335774E-22</v>
      </c>
      <c r="H36" s="1">
        <f t="shared" si="1"/>
        <v>1.0832535339990175</v>
      </c>
      <c r="I36" s="2">
        <f t="shared" si="2"/>
        <v>-8.3253533999017471E-2</v>
      </c>
    </row>
    <row r="37" spans="1:10">
      <c r="A37">
        <v>6.4638977840000003</v>
      </c>
      <c r="B37" s="1">
        <v>9.0199999999999996E-23</v>
      </c>
      <c r="C37" s="1">
        <v>7.3200000000000001E-23</v>
      </c>
      <c r="D37" s="1">
        <v>7.2599999999999999E-23</v>
      </c>
      <c r="F37" s="5">
        <v>0.27</v>
      </c>
      <c r="G37" s="1">
        <f t="shared" si="0"/>
        <v>1.4105682935199541E-22</v>
      </c>
      <c r="H37" s="1">
        <f t="shared" si="1"/>
        <v>1.0624401504992629</v>
      </c>
      <c r="I37" s="3">
        <f t="shared" si="2"/>
        <v>-6.2440150499262881E-2</v>
      </c>
    </row>
    <row r="38" spans="1:10">
      <c r="A38">
        <v>8.4030671189999993</v>
      </c>
      <c r="B38" s="1">
        <v>8.8800000000000001E-23</v>
      </c>
      <c r="C38" s="1">
        <v>7.2199999999999997E-23</v>
      </c>
      <c r="D38" s="1">
        <v>7.1799999999999995E-23</v>
      </c>
      <c r="F38" s="5">
        <v>0.28000000000000003</v>
      </c>
      <c r="G38" s="1">
        <f t="shared" si="0"/>
        <v>1.3829350204063312E-22</v>
      </c>
      <c r="H38" s="1">
        <f t="shared" si="1"/>
        <v>1.0416267669995087</v>
      </c>
      <c r="I38" s="3">
        <f t="shared" si="2"/>
        <v>-4.1626766999508735E-2</v>
      </c>
    </row>
    <row r="39" spans="1:10">
      <c r="A39">
        <v>10.923987260000001</v>
      </c>
      <c r="B39" s="1">
        <v>8.8199999999999999E-23</v>
      </c>
      <c r="C39" s="1">
        <v>7.0800000000000002E-23</v>
      </c>
      <c r="D39" s="1">
        <v>6.9599999999999997E-23</v>
      </c>
      <c r="F39" s="5">
        <v>0.28999999999999998</v>
      </c>
      <c r="G39" s="1">
        <f t="shared" si="0"/>
        <v>1.3553017472927083E-22</v>
      </c>
      <c r="H39" s="1">
        <f t="shared" si="1"/>
        <v>1.0208133834997544</v>
      </c>
      <c r="I39" s="3">
        <f t="shared" si="2"/>
        <v>-2.0813383499754368E-2</v>
      </c>
    </row>
    <row r="40" spans="1:10">
      <c r="A40">
        <v>14.20118343</v>
      </c>
      <c r="B40" s="1">
        <v>8.6400000000000002E-23</v>
      </c>
      <c r="C40" s="1">
        <v>7.1099999999999998E-23</v>
      </c>
      <c r="D40" s="1">
        <v>6.8200000000000002E-23</v>
      </c>
      <c r="F40" s="6">
        <v>0.3</v>
      </c>
      <c r="G40" s="1">
        <f t="shared" si="0"/>
        <v>1.3276684741790852E-22</v>
      </c>
      <c r="H40" s="1">
        <f t="shared" si="1"/>
        <v>1</v>
      </c>
      <c r="I40" s="4">
        <f t="shared" si="2"/>
        <v>0</v>
      </c>
      <c r="J40" s="1"/>
    </row>
    <row r="41" spans="1:10">
      <c r="A41">
        <v>18.46153846</v>
      </c>
      <c r="B41" s="1">
        <v>8.5199999999999997E-23</v>
      </c>
      <c r="C41" s="1">
        <v>6.9199999999999995E-23</v>
      </c>
      <c r="D41" s="1">
        <v>6.6799999999999996E-23</v>
      </c>
      <c r="F41" s="5">
        <v>0.31</v>
      </c>
      <c r="G41" s="1">
        <f t="shared" si="0"/>
        <v>1.3000352010654621E-22</v>
      </c>
      <c r="H41" s="1">
        <f t="shared" si="1"/>
        <v>0.97918661650024563</v>
      </c>
      <c r="I41" s="3">
        <f t="shared" si="2"/>
        <v>2.0813383499754368E-2</v>
      </c>
    </row>
    <row r="42" spans="1:10">
      <c r="A42">
        <v>24</v>
      </c>
      <c r="B42" s="1">
        <v>8.3699999999999996E-23</v>
      </c>
      <c r="C42" s="1">
        <v>6.8699999999999999E-23</v>
      </c>
      <c r="D42" s="1">
        <v>6.5400000000000001E-23</v>
      </c>
      <c r="F42" s="5">
        <v>0.32</v>
      </c>
      <c r="G42" s="1">
        <f t="shared" si="0"/>
        <v>1.2724019279518393E-22</v>
      </c>
      <c r="H42" s="1">
        <f t="shared" si="1"/>
        <v>0.95837323300049138</v>
      </c>
      <c r="I42" s="3">
        <f t="shared" si="2"/>
        <v>4.1626766999508624E-2</v>
      </c>
    </row>
    <row r="43" spans="1:10">
      <c r="A43">
        <v>31.2</v>
      </c>
      <c r="B43" s="1">
        <v>8.45E-23</v>
      </c>
      <c r="C43" s="1">
        <v>6.7899999999999995E-23</v>
      </c>
      <c r="D43" s="1">
        <v>6.5099999999999994E-23</v>
      </c>
      <c r="F43" s="5">
        <v>0.33</v>
      </c>
      <c r="G43" s="1">
        <f t="shared" si="0"/>
        <v>1.2447686548382159E-22</v>
      </c>
      <c r="H43" s="1">
        <f t="shared" si="1"/>
        <v>0.93755984950073679</v>
      </c>
      <c r="I43" s="3">
        <f t="shared" si="2"/>
        <v>6.2440150499263214E-2</v>
      </c>
    </row>
    <row r="44" spans="1:10">
      <c r="A44">
        <v>40.56</v>
      </c>
      <c r="B44" s="1">
        <v>8.3100000000000005E-23</v>
      </c>
      <c r="C44" s="1">
        <v>6.8400000000000003E-23</v>
      </c>
      <c r="D44" s="1">
        <v>6.3900000000000001E-23</v>
      </c>
      <c r="F44" s="1">
        <v>0.34</v>
      </c>
      <c r="G44" s="1">
        <f t="shared" si="0"/>
        <v>1.2171353817245931E-22</v>
      </c>
      <c r="H44" s="1">
        <f t="shared" si="1"/>
        <v>0.91674646600098253</v>
      </c>
      <c r="I44" s="2">
        <f t="shared" si="2"/>
        <v>8.3253533999017471E-2</v>
      </c>
    </row>
    <row r="45" spans="1:10">
      <c r="A45">
        <v>52.728000000000002</v>
      </c>
      <c r="B45" s="1">
        <v>8.3800000000000002E-23</v>
      </c>
      <c r="C45" s="1">
        <v>6.8200000000000002E-23</v>
      </c>
      <c r="D45" s="1">
        <v>6.2300000000000005E-23</v>
      </c>
      <c r="F45" s="1">
        <v>0.35</v>
      </c>
      <c r="G45" s="1">
        <f t="shared" si="0"/>
        <v>1.1895021086109702E-22</v>
      </c>
      <c r="H45" s="1">
        <f t="shared" si="1"/>
        <v>0.89593308250122827</v>
      </c>
      <c r="I45" s="2">
        <f t="shared" si="2"/>
        <v>0.10406691749877173</v>
      </c>
    </row>
    <row r="46" spans="1:10">
      <c r="A46">
        <v>68.546400000000006</v>
      </c>
      <c r="B46" s="1">
        <v>8.3600000000000001E-23</v>
      </c>
      <c r="C46" s="1">
        <v>6.7500000000000005E-23</v>
      </c>
      <c r="D46" s="1">
        <v>6.1799999999999997E-23</v>
      </c>
      <c r="F46" s="1">
        <v>0.36</v>
      </c>
      <c r="G46" s="1">
        <f t="shared" si="0"/>
        <v>1.1618688354973471E-22</v>
      </c>
      <c r="H46" s="1">
        <f t="shared" si="1"/>
        <v>0.87511969900147379</v>
      </c>
      <c r="I46" s="2">
        <f t="shared" si="2"/>
        <v>0.12488030099852621</v>
      </c>
    </row>
    <row r="47" spans="1:10">
      <c r="A47">
        <v>89.110320000000002</v>
      </c>
      <c r="B47" s="1">
        <v>8.3300000000000006E-23</v>
      </c>
      <c r="C47" s="1">
        <v>6.8099999999999996E-23</v>
      </c>
      <c r="D47" s="1">
        <v>6.1900000000000003E-23</v>
      </c>
      <c r="F47" s="1">
        <v>0.37</v>
      </c>
      <c r="G47" s="1">
        <f t="shared" si="0"/>
        <v>1.134235562383724E-22</v>
      </c>
      <c r="H47" s="1">
        <f t="shared" si="1"/>
        <v>0.85430631550171943</v>
      </c>
      <c r="I47" s="2">
        <f t="shared" si="2"/>
        <v>0.14569368449828057</v>
      </c>
    </row>
    <row r="48" spans="1:10">
      <c r="A48">
        <v>115.843416</v>
      </c>
      <c r="B48" s="1">
        <v>8.3499999999999995E-23</v>
      </c>
      <c r="C48" s="1">
        <v>6.7899999999999995E-23</v>
      </c>
      <c r="D48" s="1">
        <v>6.0800000000000004E-23</v>
      </c>
      <c r="F48" s="1">
        <v>0.38</v>
      </c>
      <c r="G48" s="1">
        <f t="shared" si="0"/>
        <v>1.1066022892701011E-22</v>
      </c>
      <c r="H48" s="1">
        <f t="shared" si="1"/>
        <v>0.83349293200196517</v>
      </c>
      <c r="I48" s="2">
        <f t="shared" si="2"/>
        <v>0.16650706799803483</v>
      </c>
    </row>
    <row r="49" spans="1:9">
      <c r="F49" s="1">
        <v>0.39</v>
      </c>
      <c r="G49" s="1">
        <f t="shared" si="0"/>
        <v>1.078969016156478E-22</v>
      </c>
      <c r="H49" s="1">
        <f t="shared" si="1"/>
        <v>0.81267954850221069</v>
      </c>
      <c r="I49" s="2">
        <f t="shared" si="2"/>
        <v>0.18732045149778931</v>
      </c>
    </row>
    <row r="50" spans="1:9">
      <c r="F50" s="1">
        <v>0.4</v>
      </c>
      <c r="G50" s="1">
        <f t="shared" si="0"/>
        <v>1.0513357430428549E-22</v>
      </c>
      <c r="H50" s="1">
        <f t="shared" si="1"/>
        <v>0.79186616500245632</v>
      </c>
      <c r="I50" s="2">
        <f t="shared" si="2"/>
        <v>0.20813383499754368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20</v>
      </c>
    </row>
    <row r="58" spans="1:9">
      <c r="A58">
        <v>0.126282798</v>
      </c>
      <c r="B58" s="1">
        <v>1.6999999999999999E-22</v>
      </c>
      <c r="C58" s="1">
        <v>9.8700000000000005E-23</v>
      </c>
      <c r="D58" s="1">
        <v>1.8299999999999999E-22</v>
      </c>
      <c r="E58" s="7">
        <f>-6E-21*A58^4 + 1E-20*A58^3 - 5E-21*A58^2 + 7E-22*A58^1 + 1.5E-22</f>
        <v>1.7727407991963656E-22</v>
      </c>
    </row>
    <row r="59" spans="1:9">
      <c r="A59">
        <v>0.16416763700000001</v>
      </c>
      <c r="B59" s="1">
        <v>1.39E-22</v>
      </c>
      <c r="C59" s="1">
        <v>8.0500000000000005E-23</v>
      </c>
      <c r="D59" s="1">
        <v>1.79E-22</v>
      </c>
      <c r="E59" s="7">
        <f t="shared" ref="E59:E67" si="3">-6E-21*A59^4 + 1E-20*A59^3 - 5E-21*A59^2 + 7E-22*A59^1 + 1.5E-22</f>
        <v>1.7004897933879689E-22</v>
      </c>
    </row>
    <row r="60" spans="1:9">
      <c r="A60">
        <v>0.21341792800000001</v>
      </c>
      <c r="B60" s="1">
        <v>1.2E-22</v>
      </c>
      <c r="C60" s="1">
        <v>7.2300000000000003E-23</v>
      </c>
      <c r="D60" s="1">
        <v>1.6100000000000001E-22</v>
      </c>
      <c r="E60" s="7">
        <f t="shared" si="3"/>
        <v>1.564151146142663E-22</v>
      </c>
    </row>
    <row r="61" spans="1:9">
      <c r="A61">
        <v>0.27744330699999997</v>
      </c>
      <c r="B61" s="1">
        <v>1.1E-22</v>
      </c>
      <c r="C61" s="1">
        <v>6.9500000000000002E-23</v>
      </c>
      <c r="D61" s="1">
        <v>1.39E-22</v>
      </c>
      <c r="E61" s="7">
        <f t="shared" si="3"/>
        <v>1.3734706247085702E-22</v>
      </c>
    </row>
    <row r="62" spans="1:9">
      <c r="A62">
        <v>0.36067629899999998</v>
      </c>
      <c r="B62" s="1">
        <v>1.04E-22</v>
      </c>
      <c r="C62" s="1">
        <v>7.0800000000000002E-23</v>
      </c>
      <c r="D62" s="1">
        <v>1.1600000000000001E-22</v>
      </c>
      <c r="E62" s="7">
        <f t="shared" si="3"/>
        <v>1.1969446093622678E-22</v>
      </c>
    </row>
    <row r="63" spans="1:9">
      <c r="A63">
        <v>0.46887918899999997</v>
      </c>
      <c r="B63" s="1">
        <v>1.02E-22</v>
      </c>
      <c r="C63" s="1">
        <v>7.28E-23</v>
      </c>
      <c r="D63" s="1">
        <v>9.5700000000000003E-23</v>
      </c>
      <c r="E63" s="7">
        <f t="shared" si="3"/>
        <v>1.1979899598159174E-22</v>
      </c>
    </row>
    <row r="64" spans="1:9">
      <c r="A64">
        <v>0.60954294600000003</v>
      </c>
      <c r="B64" s="1">
        <v>9.9499999999999997E-23</v>
      </c>
      <c r="C64" s="1">
        <v>7.4399999999999995E-23</v>
      </c>
      <c r="D64" s="1">
        <v>8.9499999999999999E-23</v>
      </c>
      <c r="E64" s="7">
        <f t="shared" si="3"/>
        <v>1.5541534004544808E-22</v>
      </c>
    </row>
    <row r="65" spans="1:6">
      <c r="A65">
        <v>0.3</v>
      </c>
      <c r="E65" s="7">
        <f t="shared" si="3"/>
        <v>1.3139999999999999E-22</v>
      </c>
      <c r="F65">
        <f>E65/$E$65</f>
        <v>1</v>
      </c>
    </row>
    <row r="66" spans="1:6">
      <c r="A66">
        <v>0.33</v>
      </c>
      <c r="E66" s="7">
        <f t="shared" si="3"/>
        <v>1.2471473999999995E-22</v>
      </c>
      <c r="F66">
        <f t="shared" ref="F66:F67" si="4">E66/$E$65</f>
        <v>0.94912283105022799</v>
      </c>
    </row>
    <row r="67" spans="1:6">
      <c r="A67">
        <v>0.27</v>
      </c>
      <c r="B67" s="1"/>
      <c r="C67" s="1"/>
      <c r="D67" s="1"/>
      <c r="E67" s="7">
        <f t="shared" si="3"/>
        <v>1.3944353999999998E-22</v>
      </c>
      <c r="F67">
        <f t="shared" si="4"/>
        <v>1.0612141552511414</v>
      </c>
    </row>
    <row r="68" spans="1:6">
      <c r="B68" s="1"/>
      <c r="C68" s="1"/>
      <c r="D68" s="1"/>
    </row>
    <row r="69" spans="1:6">
      <c r="B69" s="1"/>
      <c r="C69" s="7"/>
      <c r="D69" s="1"/>
    </row>
    <row r="70" spans="1:6">
      <c r="B70" s="1"/>
      <c r="C70" s="1" t="s">
        <v>19</v>
      </c>
      <c r="D70" s="1"/>
    </row>
    <row r="71" spans="1:6">
      <c r="C71">
        <f>-0.0000000000000000005*B71^6 + 0.000000000000000001*B71^5 - 0.0000000000000000008*B71^4 + 0.0000000000000000004*B71^3 - 9E-20*B71^2 + 1E-20*B71^1 - 3E-22</f>
        <v>-2.9999999999999999E-22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DPAinDiamond.csv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 Cerv</dc:creator>
  <cp:lastModifiedBy>Matevz Cerv</cp:lastModifiedBy>
  <dcterms:modified xsi:type="dcterms:W3CDTF">2015-08-07T12:08:36Z</dcterms:modified>
</cp:coreProperties>
</file>