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3242214-my.sharepoint.com/personal/adella_prlsitesolutions_co_uk/Documents/Documents/"/>
    </mc:Choice>
  </mc:AlternateContent>
  <xr:revisionPtr revIDLastSave="0" documentId="8_{2A28A660-1B3D-43AA-8939-2C0DF83CBD29}" xr6:coauthVersionLast="47" xr6:coauthVersionMax="47" xr10:uidLastSave="{00000000-0000-0000-0000-000000000000}"/>
  <bookViews>
    <workbookView xWindow="28680" yWindow="-120" windowWidth="29040" windowHeight="15720" xr2:uid="{B5B6BF0F-3499-4DFD-80C0-CF4B758B6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6" i="1" l="1"/>
  <c r="O56" i="1" s="1"/>
  <c r="J56" i="1"/>
  <c r="H56" i="1"/>
  <c r="G56" i="1"/>
  <c r="E56" i="1"/>
  <c r="D56" i="1"/>
  <c r="N56" i="1" s="1"/>
  <c r="O55" i="1"/>
  <c r="M55" i="1"/>
  <c r="H55" i="1"/>
  <c r="J55" i="1" s="1"/>
  <c r="E55" i="1"/>
  <c r="G55" i="1" s="1"/>
  <c r="D55" i="1"/>
  <c r="O54" i="1"/>
  <c r="M54" i="1"/>
  <c r="H54" i="1"/>
  <c r="J54" i="1" s="1"/>
  <c r="G54" i="1"/>
  <c r="N54" i="1" s="1"/>
  <c r="E54" i="1"/>
  <c r="D54" i="1"/>
  <c r="M53" i="1"/>
  <c r="O53" i="1" s="1"/>
  <c r="H53" i="1"/>
  <c r="J53" i="1" s="1"/>
  <c r="E53" i="1"/>
  <c r="G53" i="1" s="1"/>
  <c r="N53" i="1" s="1"/>
  <c r="D53" i="1"/>
  <c r="O52" i="1"/>
  <c r="M52" i="1"/>
  <c r="J52" i="1"/>
  <c r="H52" i="1"/>
  <c r="E52" i="1"/>
  <c r="G52" i="1" s="1"/>
  <c r="D52" i="1"/>
  <c r="O51" i="1"/>
  <c r="M51" i="1"/>
  <c r="H51" i="1"/>
  <c r="J51" i="1" s="1"/>
  <c r="E51" i="1"/>
  <c r="G51" i="1" s="1"/>
  <c r="D51" i="1"/>
  <c r="N51" i="1" s="1"/>
  <c r="O50" i="1"/>
  <c r="M50" i="1"/>
  <c r="H50" i="1"/>
  <c r="J50" i="1" s="1"/>
  <c r="N50" i="1" s="1"/>
  <c r="G50" i="1"/>
  <c r="E50" i="1"/>
  <c r="D50" i="1"/>
  <c r="M49" i="1"/>
  <c r="O49" i="1" s="1"/>
  <c r="H49" i="1"/>
  <c r="J49" i="1" s="1"/>
  <c r="E49" i="1"/>
  <c r="G49" i="1" s="1"/>
  <c r="D49" i="1"/>
  <c r="M48" i="1"/>
  <c r="O48" i="1" s="1"/>
  <c r="J48" i="1"/>
  <c r="H48" i="1"/>
  <c r="E48" i="1"/>
  <c r="G48" i="1" s="1"/>
  <c r="D48" i="1"/>
  <c r="N48" i="1" s="1"/>
  <c r="O47" i="1"/>
  <c r="M47" i="1"/>
  <c r="H47" i="1"/>
  <c r="J47" i="1" s="1"/>
  <c r="E47" i="1"/>
  <c r="G47" i="1" s="1"/>
  <c r="D47" i="1"/>
  <c r="O46" i="1"/>
  <c r="M46" i="1"/>
  <c r="H46" i="1"/>
  <c r="J46" i="1" s="1"/>
  <c r="G46" i="1"/>
  <c r="N46" i="1" s="1"/>
  <c r="E46" i="1"/>
  <c r="D46" i="1"/>
  <c r="M45" i="1"/>
  <c r="O45" i="1" s="1"/>
  <c r="J45" i="1"/>
  <c r="H45" i="1"/>
  <c r="E45" i="1"/>
  <c r="G45" i="1" s="1"/>
  <c r="N45" i="1" s="1"/>
  <c r="D45" i="1"/>
  <c r="M44" i="1"/>
  <c r="O44" i="1" s="1"/>
  <c r="J44" i="1"/>
  <c r="H44" i="1"/>
  <c r="E44" i="1"/>
  <c r="G44" i="1" s="1"/>
  <c r="D44" i="1"/>
  <c r="N44" i="1" s="1"/>
  <c r="O43" i="1"/>
  <c r="M43" i="1"/>
  <c r="H43" i="1"/>
  <c r="J43" i="1" s="1"/>
  <c r="G43" i="1"/>
  <c r="E43" i="1"/>
  <c r="D43" i="1"/>
  <c r="O42" i="1"/>
  <c r="M42" i="1"/>
  <c r="H42" i="1"/>
  <c r="J42" i="1" s="1"/>
  <c r="N42" i="1" s="1"/>
  <c r="G42" i="1"/>
  <c r="E42" i="1"/>
  <c r="D42" i="1"/>
  <c r="M41" i="1"/>
  <c r="O41" i="1" s="1"/>
  <c r="H41" i="1"/>
  <c r="J41" i="1" s="1"/>
  <c r="E41" i="1"/>
  <c r="G41" i="1" s="1"/>
  <c r="D41" i="1"/>
  <c r="M40" i="1"/>
  <c r="O40" i="1" s="1"/>
  <c r="J40" i="1"/>
  <c r="H40" i="1"/>
  <c r="E40" i="1"/>
  <c r="G40" i="1" s="1"/>
  <c r="D40" i="1"/>
  <c r="O39" i="1"/>
  <c r="M39" i="1"/>
  <c r="H39" i="1"/>
  <c r="J39" i="1" s="1"/>
  <c r="E39" i="1"/>
  <c r="G39" i="1" s="1"/>
  <c r="D39" i="1"/>
  <c r="N39" i="1" s="1"/>
  <c r="O38" i="1"/>
  <c r="M38" i="1"/>
  <c r="H38" i="1"/>
  <c r="J38" i="1" s="1"/>
  <c r="G38" i="1"/>
  <c r="N38" i="1" s="1"/>
  <c r="E38" i="1"/>
  <c r="D38" i="1"/>
  <c r="M37" i="1"/>
  <c r="O37" i="1" s="1"/>
  <c r="J37" i="1"/>
  <c r="H37" i="1"/>
  <c r="E37" i="1"/>
  <c r="G37" i="1" s="1"/>
  <c r="N37" i="1" s="1"/>
  <c r="D37" i="1"/>
  <c r="O36" i="1"/>
  <c r="M36" i="1"/>
  <c r="J36" i="1"/>
  <c r="H36" i="1"/>
  <c r="E36" i="1"/>
  <c r="G36" i="1" s="1"/>
  <c r="D36" i="1"/>
  <c r="N36" i="1" s="1"/>
  <c r="H35" i="1"/>
  <c r="J35" i="1" s="1"/>
  <c r="E35" i="1"/>
  <c r="G35" i="1" s="1"/>
  <c r="D35" i="1"/>
  <c r="O34" i="1"/>
  <c r="M34" i="1"/>
  <c r="H34" i="1"/>
  <c r="J34" i="1" s="1"/>
  <c r="G34" i="1"/>
  <c r="N34" i="1" s="1"/>
  <c r="E34" i="1"/>
  <c r="D34" i="1"/>
  <c r="M33" i="1"/>
  <c r="O33" i="1" s="1"/>
  <c r="J33" i="1"/>
  <c r="H33" i="1"/>
  <c r="E33" i="1"/>
  <c r="G33" i="1" s="1"/>
  <c r="N33" i="1" s="1"/>
  <c r="D33" i="1"/>
  <c r="O32" i="1"/>
  <c r="M32" i="1"/>
  <c r="J32" i="1"/>
  <c r="H32" i="1"/>
  <c r="E32" i="1"/>
  <c r="G32" i="1" s="1"/>
  <c r="D32" i="1"/>
  <c r="O31" i="1"/>
  <c r="M31" i="1"/>
  <c r="H31" i="1"/>
  <c r="J31" i="1" s="1"/>
  <c r="G31" i="1"/>
  <c r="E31" i="1"/>
  <c r="D31" i="1"/>
  <c r="O30" i="1"/>
  <c r="M30" i="1"/>
  <c r="H30" i="1"/>
  <c r="J30" i="1" s="1"/>
  <c r="N30" i="1" s="1"/>
  <c r="G30" i="1"/>
  <c r="D30" i="1"/>
  <c r="O29" i="1"/>
  <c r="M29" i="1"/>
  <c r="J29" i="1"/>
  <c r="H29" i="1"/>
  <c r="E29" i="1"/>
  <c r="G29" i="1" s="1"/>
  <c r="D29" i="1"/>
  <c r="N29" i="1" s="1"/>
  <c r="O28" i="1"/>
  <c r="M28" i="1"/>
  <c r="H28" i="1"/>
  <c r="J28" i="1" s="1"/>
  <c r="G28" i="1"/>
  <c r="E28" i="1"/>
  <c r="D28" i="1"/>
  <c r="O27" i="1"/>
  <c r="M27" i="1"/>
  <c r="H27" i="1"/>
  <c r="J27" i="1" s="1"/>
  <c r="N27" i="1" s="1"/>
  <c r="G27" i="1"/>
  <c r="E27" i="1"/>
  <c r="D27" i="1"/>
  <c r="M25" i="1"/>
  <c r="O25" i="1" s="1"/>
  <c r="H25" i="1"/>
  <c r="J25" i="1" s="1"/>
  <c r="E25" i="1"/>
  <c r="G25" i="1" s="1"/>
  <c r="D25" i="1"/>
  <c r="M23" i="1"/>
  <c r="O23" i="1" s="1"/>
  <c r="J23" i="1"/>
  <c r="H23" i="1"/>
  <c r="E23" i="1"/>
  <c r="G23" i="1" s="1"/>
  <c r="D23" i="1"/>
  <c r="O22" i="1"/>
  <c r="M22" i="1"/>
  <c r="H22" i="1"/>
  <c r="J22" i="1" s="1"/>
  <c r="E22" i="1"/>
  <c r="G22" i="1" s="1"/>
  <c r="D22" i="1"/>
  <c r="N22" i="1" s="1"/>
  <c r="O21" i="1"/>
  <c r="M21" i="1"/>
  <c r="H21" i="1"/>
  <c r="J21" i="1" s="1"/>
  <c r="G21" i="1"/>
  <c r="N21" i="1" s="1"/>
  <c r="E21" i="1"/>
  <c r="D21" i="1"/>
  <c r="M20" i="1"/>
  <c r="O20" i="1" s="1"/>
  <c r="J20" i="1"/>
  <c r="H20" i="1"/>
  <c r="E20" i="1"/>
  <c r="G20" i="1" s="1"/>
  <c r="N20" i="1" s="1"/>
  <c r="D20" i="1"/>
  <c r="O19" i="1"/>
  <c r="M19" i="1"/>
  <c r="J19" i="1"/>
  <c r="H19" i="1"/>
  <c r="E19" i="1"/>
  <c r="G19" i="1" s="1"/>
  <c r="D19" i="1"/>
  <c r="N19" i="1" s="1"/>
  <c r="O18" i="1"/>
  <c r="M18" i="1"/>
  <c r="H18" i="1"/>
  <c r="J18" i="1" s="1"/>
  <c r="G18" i="1"/>
  <c r="E18" i="1"/>
  <c r="D18" i="1"/>
  <c r="O17" i="1"/>
  <c r="M17" i="1"/>
  <c r="H17" i="1"/>
  <c r="J17" i="1" s="1"/>
  <c r="N17" i="1" s="1"/>
  <c r="G17" i="1"/>
  <c r="E17" i="1"/>
  <c r="D17" i="1"/>
  <c r="M16" i="1"/>
  <c r="O16" i="1" s="1"/>
  <c r="J16" i="1"/>
  <c r="G16" i="1"/>
  <c r="D16" i="1"/>
  <c r="N16" i="1" s="1"/>
  <c r="O15" i="1"/>
  <c r="M15" i="1"/>
  <c r="H15" i="1"/>
  <c r="J15" i="1" s="1"/>
  <c r="G15" i="1"/>
  <c r="E15" i="1"/>
  <c r="D15" i="1"/>
  <c r="M14" i="1"/>
  <c r="O14" i="1" s="1"/>
  <c r="J14" i="1"/>
  <c r="H14" i="1"/>
  <c r="E14" i="1"/>
  <c r="G14" i="1" s="1"/>
  <c r="N14" i="1" s="1"/>
  <c r="D14" i="1"/>
  <c r="O13" i="1"/>
  <c r="M13" i="1"/>
  <c r="J13" i="1"/>
  <c r="H13" i="1"/>
  <c r="E13" i="1"/>
  <c r="G13" i="1" s="1"/>
  <c r="D13" i="1"/>
  <c r="N13" i="1" s="1"/>
  <c r="O12" i="1"/>
  <c r="M12" i="1"/>
  <c r="H12" i="1"/>
  <c r="J12" i="1" s="1"/>
  <c r="G12" i="1"/>
  <c r="E12" i="1"/>
  <c r="D12" i="1"/>
  <c r="N12" i="1" s="1"/>
  <c r="O11" i="1"/>
  <c r="M11" i="1"/>
  <c r="H11" i="1"/>
  <c r="J11" i="1" s="1"/>
  <c r="N11" i="1" s="1"/>
  <c r="G11" i="1"/>
  <c r="E11" i="1"/>
  <c r="D11" i="1"/>
  <c r="M10" i="1"/>
  <c r="O10" i="1" s="1"/>
  <c r="H10" i="1"/>
  <c r="J10" i="1" s="1"/>
  <c r="E10" i="1"/>
  <c r="G10" i="1" s="1"/>
  <c r="D10" i="1"/>
  <c r="N10" i="1" s="1"/>
  <c r="M9" i="1"/>
  <c r="O9" i="1" s="1"/>
  <c r="J9" i="1"/>
  <c r="H9" i="1"/>
  <c r="E9" i="1"/>
  <c r="G9" i="1" s="1"/>
  <c r="D9" i="1"/>
  <c r="N9" i="1" s="1"/>
  <c r="O7" i="1"/>
  <c r="M7" i="1"/>
  <c r="H7" i="1"/>
  <c r="J7" i="1" s="1"/>
  <c r="E7" i="1"/>
  <c r="G7" i="1" s="1"/>
  <c r="D7" i="1"/>
  <c r="O6" i="1"/>
  <c r="M6" i="1"/>
  <c r="H6" i="1"/>
  <c r="J6" i="1" s="1"/>
  <c r="G6" i="1"/>
  <c r="N6" i="1" s="1"/>
  <c r="E6" i="1"/>
  <c r="D6" i="1"/>
  <c r="M5" i="1"/>
  <c r="O5" i="1" s="1"/>
  <c r="J5" i="1"/>
  <c r="H5" i="1"/>
  <c r="E5" i="1"/>
  <c r="G5" i="1" s="1"/>
  <c r="N5" i="1" s="1"/>
  <c r="D5" i="1"/>
  <c r="Q13" i="1" l="1"/>
  <c r="P13" i="1"/>
  <c r="Q37" i="1"/>
  <c r="P37" i="1"/>
  <c r="R37" i="1" s="1"/>
  <c r="P19" i="1"/>
  <c r="Q19" i="1"/>
  <c r="Q54" i="1"/>
  <c r="P54" i="1"/>
  <c r="R54" i="1" s="1"/>
  <c r="P39" i="1"/>
  <c r="R39" i="1" s="1"/>
  <c r="Q39" i="1"/>
  <c r="Q56" i="1"/>
  <c r="P56" i="1"/>
  <c r="R56" i="1" s="1"/>
  <c r="N25" i="1"/>
  <c r="Q29" i="1"/>
  <c r="P29" i="1"/>
  <c r="R29" i="1" s="1"/>
  <c r="Q30" i="1"/>
  <c r="P30" i="1"/>
  <c r="Q33" i="1"/>
  <c r="P33" i="1"/>
  <c r="R33" i="1" s="1"/>
  <c r="N41" i="1"/>
  <c r="P44" i="1"/>
  <c r="Q44" i="1"/>
  <c r="N47" i="1"/>
  <c r="Q53" i="1"/>
  <c r="P53" i="1"/>
  <c r="Q17" i="1"/>
  <c r="P17" i="1"/>
  <c r="R17" i="1" s="1"/>
  <c r="Q46" i="1"/>
  <c r="P46" i="1"/>
  <c r="R46" i="1" s="1"/>
  <c r="Q6" i="1"/>
  <c r="P6" i="1"/>
  <c r="R6" i="1" s="1"/>
  <c r="Q12" i="1"/>
  <c r="P12" i="1"/>
  <c r="Q34" i="1"/>
  <c r="P34" i="1"/>
  <c r="R34" i="1" s="1"/>
  <c r="Q45" i="1"/>
  <c r="P45" i="1"/>
  <c r="R45" i="1" s="1"/>
  <c r="P9" i="1"/>
  <c r="Q9" i="1"/>
  <c r="N18" i="1"/>
  <c r="Q27" i="1"/>
  <c r="P27" i="1"/>
  <c r="Q42" i="1"/>
  <c r="P42" i="1"/>
  <c r="R42" i="1" s="1"/>
  <c r="Q5" i="1"/>
  <c r="P5" i="1"/>
  <c r="R5" i="1" s="1"/>
  <c r="N15" i="1"/>
  <c r="N32" i="1"/>
  <c r="Q50" i="1"/>
  <c r="P50" i="1"/>
  <c r="N52" i="1"/>
  <c r="N55" i="1"/>
  <c r="P10" i="1"/>
  <c r="Q10" i="1"/>
  <c r="Q20" i="1"/>
  <c r="P20" i="1"/>
  <c r="R20" i="1" s="1"/>
  <c r="Q51" i="1"/>
  <c r="P51" i="1"/>
  <c r="P16" i="1"/>
  <c r="Q16" i="1"/>
  <c r="Q36" i="1"/>
  <c r="P36" i="1"/>
  <c r="R36" i="1" s="1"/>
  <c r="Q48" i="1"/>
  <c r="P48" i="1"/>
  <c r="R48" i="1" s="1"/>
  <c r="Q22" i="1"/>
  <c r="P22" i="1"/>
  <c r="N7" i="1"/>
  <c r="Q21" i="1"/>
  <c r="P21" i="1"/>
  <c r="R21" i="1" s="1"/>
  <c r="N28" i="1"/>
  <c r="N35" i="1"/>
  <c r="Q35" i="1" s="1"/>
  <c r="Q38" i="1"/>
  <c r="P38" i="1"/>
  <c r="N43" i="1"/>
  <c r="N49" i="1"/>
  <c r="Q11" i="1"/>
  <c r="P11" i="1"/>
  <c r="R11" i="1" s="1"/>
  <c r="Q14" i="1"/>
  <c r="P14" i="1"/>
  <c r="R14" i="1" s="1"/>
  <c r="N23" i="1"/>
  <c r="N31" i="1"/>
  <c r="N40" i="1"/>
  <c r="P32" i="1" l="1"/>
  <c r="Q32" i="1"/>
  <c r="R9" i="1"/>
  <c r="Q55" i="1"/>
  <c r="P55" i="1"/>
  <c r="P41" i="1"/>
  <c r="Q41" i="1"/>
  <c r="R10" i="1"/>
  <c r="R44" i="1"/>
  <c r="P49" i="1"/>
  <c r="R49" i="1" s="1"/>
  <c r="Q49" i="1"/>
  <c r="P7" i="1"/>
  <c r="Q7" i="1"/>
  <c r="R16" i="1"/>
  <c r="Q52" i="1"/>
  <c r="P52" i="1"/>
  <c r="R52" i="1" s="1"/>
  <c r="Q28" i="1"/>
  <c r="P28" i="1"/>
  <c r="P25" i="1"/>
  <c r="Q25" i="1"/>
  <c r="Q40" i="1"/>
  <c r="P40" i="1"/>
  <c r="Q43" i="1"/>
  <c r="P43" i="1"/>
  <c r="R43" i="1" s="1"/>
  <c r="R22" i="1"/>
  <c r="R51" i="1"/>
  <c r="R50" i="1"/>
  <c r="R27" i="1"/>
  <c r="R13" i="1"/>
  <c r="Q23" i="1"/>
  <c r="P23" i="1"/>
  <c r="Q18" i="1"/>
  <c r="P18" i="1"/>
  <c r="R18" i="1" s="1"/>
  <c r="Q15" i="1"/>
  <c r="P15" i="1"/>
  <c r="R15" i="1" s="1"/>
  <c r="Q47" i="1"/>
  <c r="P47" i="1"/>
  <c r="R47" i="1" s="1"/>
  <c r="R19" i="1"/>
  <c r="Q31" i="1"/>
  <c r="P31" i="1"/>
  <c r="R31" i="1" s="1"/>
  <c r="R38" i="1"/>
  <c r="R12" i="1"/>
  <c r="R53" i="1"/>
  <c r="R30" i="1"/>
  <c r="R25" i="1" l="1"/>
  <c r="R7" i="1"/>
  <c r="R32" i="1"/>
  <c r="R23" i="1"/>
  <c r="R28" i="1"/>
  <c r="R41" i="1"/>
  <c r="R40" i="1"/>
  <c r="R55" i="1"/>
  <c r="R57" i="1" l="1"/>
</calcChain>
</file>

<file path=xl/sharedStrings.xml><?xml version="1.0" encoding="utf-8"?>
<sst xmlns="http://schemas.openxmlformats.org/spreadsheetml/2006/main" count="77" uniqueCount="71">
  <si>
    <t>METRON - Ince Plot 8</t>
  </si>
  <si>
    <t>1.5 after 50 hours and at weekends</t>
  </si>
  <si>
    <t>Name</t>
  </si>
  <si>
    <t>Pay Rate</t>
  </si>
  <si>
    <t>Basic Hrs</t>
  </si>
  <si>
    <t>Total</t>
  </si>
  <si>
    <t>O/T Rate</t>
  </si>
  <si>
    <t>Hours</t>
  </si>
  <si>
    <t>Sun Rate</t>
  </si>
  <si>
    <t>Day Rate</t>
  </si>
  <si>
    <t>Days</t>
  </si>
  <si>
    <t>Pay Total</t>
  </si>
  <si>
    <t>Day Pay Tot</t>
  </si>
  <si>
    <t>Pay/Day Tot</t>
  </si>
  <si>
    <t>CIS</t>
  </si>
  <si>
    <t>PAY</t>
  </si>
  <si>
    <t>Ademola Busuyi</t>
  </si>
  <si>
    <t>Aaron Hall</t>
  </si>
  <si>
    <t>Adam Champion</t>
  </si>
  <si>
    <t>Alex Lee</t>
  </si>
  <si>
    <t>Aurel Bunescu</t>
  </si>
  <si>
    <t>Aurelio Edydio</t>
  </si>
  <si>
    <t>Ben Kent</t>
  </si>
  <si>
    <t>Billy Underwood</t>
  </si>
  <si>
    <t>Cezary Paczkowski</t>
  </si>
  <si>
    <t>DIGS 7 x £50</t>
  </si>
  <si>
    <t>Craig Morton</t>
  </si>
  <si>
    <t>Craid Reid</t>
  </si>
  <si>
    <t>Nights s/b £30</t>
  </si>
  <si>
    <t>Dave Griffiths</t>
  </si>
  <si>
    <t>Edward Abaqona</t>
  </si>
  <si>
    <t>Eddie Harper</t>
  </si>
  <si>
    <t>Gary Gilkes</t>
  </si>
  <si>
    <t>George Burke</t>
  </si>
  <si>
    <t>Glen David Howard</t>
  </si>
  <si>
    <t>Jamie Craddock</t>
  </si>
  <si>
    <t>Nights</t>
  </si>
  <si>
    <t>Jordan Mansfield</t>
  </si>
  <si>
    <t>Josh Ridley</t>
  </si>
  <si>
    <t>Kevin Egan</t>
  </si>
  <si>
    <t>Kevin Jones</t>
  </si>
  <si>
    <t>Leigham Baines</t>
  </si>
  <si>
    <t>Luke Horan</t>
  </si>
  <si>
    <t>Mark Everett</t>
  </si>
  <si>
    <t>Mick Butler</t>
  </si>
  <si>
    <t>Michael Ostachoski</t>
  </si>
  <si>
    <t>Mike O'Brien</t>
  </si>
  <si>
    <t>Onye Llechukwu</t>
  </si>
  <si>
    <t>Peter McFayden</t>
  </si>
  <si>
    <t>Raymond Hanratty</t>
  </si>
  <si>
    <t>Rob Hampson</t>
  </si>
  <si>
    <t>Robert McPartland</t>
  </si>
  <si>
    <t>Roy Gallagher</t>
  </si>
  <si>
    <t>Ryan McMahon</t>
  </si>
  <si>
    <t>Ryan Price</t>
  </si>
  <si>
    <t>Sean Mander</t>
  </si>
  <si>
    <t>Sean Wetherall</t>
  </si>
  <si>
    <t>Stephen Vick</t>
  </si>
  <si>
    <t>Stephen Watterson</t>
  </si>
  <si>
    <t>Thomas Fortune</t>
  </si>
  <si>
    <t>Thomas Wetherall</t>
  </si>
  <si>
    <t>Tony Campell</t>
  </si>
  <si>
    <t>Tony Meeks</t>
  </si>
  <si>
    <t>Tony Shelley</t>
  </si>
  <si>
    <t>Tudor Dablia</t>
  </si>
  <si>
    <t>Joseph McCloskey</t>
  </si>
  <si>
    <t>William Pearce</t>
  </si>
  <si>
    <t>DIGS 1 x £50</t>
  </si>
  <si>
    <t>Valdas Jancauskas</t>
  </si>
  <si>
    <t>METRON - IMMINGHAM</t>
  </si>
  <si>
    <t>40Hours Pay - O/Time 1.5 - Lodge £60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</si>
</sst>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64" fontId="1" fillId="2" borderId="0" xfId="0" applyNumberFormat="1" applyFont="1" applyFill="1"/>
    <xf numFmtId="0" fontId="1" fillId="2" borderId="1" xfId="0" applyFont="1" applyFill="1" applyBorder="1"/>
    <xf numFmtId="14" fontId="1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2" borderId="2" xfId="0" applyFill="1" applyBorder="1"/>
    <xf numFmtId="164" fontId="0" fillId="2" borderId="2" xfId="0" applyNumberFormat="1" applyFill="1" applyBorder="1"/>
    <xf numFmtId="0" fontId="2" fillId="2" borderId="0" xfId="0" applyFont="1" applyFill="1"/>
    <xf numFmtId="164" fontId="0" fillId="2" borderId="3" xfId="0" applyNumberFormat="1" applyFill="1" applyBorder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C907-6036-446A-BAB9-32B81748F37D}">
  <dimension ref="A1:S58"/>
  <sheetViews>
    <sheetView tabSelected="1" workbookViewId="0">
      <selection activeCell="AC16" sqref="AC16"/>
    </sheetView>
  </sheetViews>
  <sheetFormatPr defaultRowHeight="14.4" x14ac:dyDescent="0.3"/>
  <sheetData>
    <row r="1" spans="1:19" x14ac:dyDescent="0.3">
      <c r="A1" s="1"/>
      <c r="B1" s="2"/>
      <c r="C1" s="3"/>
      <c r="D1" s="4"/>
      <c r="E1" s="4"/>
      <c r="F1" s="3"/>
      <c r="G1" s="4"/>
      <c r="H1" s="4"/>
      <c r="I1" s="3"/>
      <c r="J1" s="4"/>
      <c r="K1" s="4"/>
      <c r="L1" s="2"/>
      <c r="M1" s="4"/>
      <c r="N1" s="4"/>
      <c r="O1" s="4"/>
      <c r="P1" s="5"/>
      <c r="Q1" s="5"/>
      <c r="R1" s="5"/>
      <c r="S1" s="2"/>
    </row>
    <row r="2" spans="1:19" x14ac:dyDescent="0.3">
      <c r="A2" s="6" t="s">
        <v>0</v>
      </c>
      <c r="B2" s="7">
        <v>45858</v>
      </c>
      <c r="C2" s="2"/>
      <c r="D2" s="4"/>
      <c r="E2" s="4" t="s">
        <v>1</v>
      </c>
      <c r="F2" s="2"/>
      <c r="G2" s="4"/>
      <c r="H2" s="4"/>
      <c r="I2" s="2"/>
      <c r="J2" s="4"/>
      <c r="K2" s="4"/>
      <c r="L2" s="2"/>
      <c r="M2" s="4"/>
      <c r="N2" s="4"/>
      <c r="O2" s="4"/>
      <c r="P2" s="5"/>
      <c r="Q2" s="5"/>
      <c r="R2" s="5"/>
      <c r="S2" s="2"/>
    </row>
    <row r="3" spans="1:19" x14ac:dyDescent="0.3">
      <c r="A3" s="8" t="s">
        <v>2</v>
      </c>
      <c r="B3" s="7" t="s">
        <v>3</v>
      </c>
      <c r="C3" s="8" t="s">
        <v>4</v>
      </c>
      <c r="D3" s="9" t="s">
        <v>5</v>
      </c>
      <c r="E3" s="9" t="s">
        <v>6</v>
      </c>
      <c r="F3" s="8" t="s">
        <v>7</v>
      </c>
      <c r="G3" s="9" t="s">
        <v>5</v>
      </c>
      <c r="H3" s="9" t="s">
        <v>8</v>
      </c>
      <c r="I3" s="8" t="s">
        <v>7</v>
      </c>
      <c r="J3" s="9" t="s">
        <v>5</v>
      </c>
      <c r="K3" s="9" t="s">
        <v>9</v>
      </c>
      <c r="L3" s="8" t="s">
        <v>10</v>
      </c>
      <c r="M3" s="9" t="s">
        <v>5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2"/>
    </row>
    <row r="4" spans="1:19" x14ac:dyDescent="0.3">
      <c r="A4" s="10"/>
      <c r="B4" s="11"/>
      <c r="C4" s="10"/>
      <c r="D4" s="11"/>
      <c r="E4" s="11"/>
      <c r="F4" s="10"/>
      <c r="G4" s="11"/>
      <c r="H4" s="11"/>
      <c r="I4" s="10"/>
      <c r="J4" s="11"/>
      <c r="K4" s="11"/>
      <c r="L4" s="10"/>
      <c r="M4" s="11"/>
      <c r="N4" s="11"/>
      <c r="O4" s="11"/>
      <c r="P4" s="11"/>
      <c r="Q4" s="11"/>
      <c r="R4" s="11"/>
      <c r="S4" s="2"/>
    </row>
    <row r="5" spans="1:19" x14ac:dyDescent="0.3">
      <c r="A5" s="10" t="s">
        <v>16</v>
      </c>
      <c r="B5" s="11">
        <v>18</v>
      </c>
      <c r="C5" s="10">
        <v>50</v>
      </c>
      <c r="D5" s="11">
        <f>B5*C5</f>
        <v>900</v>
      </c>
      <c r="E5" s="11">
        <f>B5*1.5</f>
        <v>27</v>
      </c>
      <c r="F5" s="10">
        <v>20</v>
      </c>
      <c r="G5" s="11">
        <f>E5*F5</f>
        <v>540</v>
      </c>
      <c r="H5" s="11">
        <f>SUM(B5*1.75)</f>
        <v>31.5</v>
      </c>
      <c r="I5" s="10">
        <v>8</v>
      </c>
      <c r="J5" s="11">
        <f>H5*I5</f>
        <v>252</v>
      </c>
      <c r="K5" s="11"/>
      <c r="L5" s="10"/>
      <c r="M5" s="11">
        <f>K5*L5</f>
        <v>0</v>
      </c>
      <c r="N5" s="11">
        <f>D5+G5+J5</f>
        <v>1692</v>
      </c>
      <c r="O5" s="11">
        <f>M5</f>
        <v>0</v>
      </c>
      <c r="P5" s="11">
        <f>N5+O5</f>
        <v>1692</v>
      </c>
      <c r="Q5" s="11">
        <f>N5/100*20</f>
        <v>338.40000000000003</v>
      </c>
      <c r="R5" s="11">
        <f>P5-Q5</f>
        <v>1353.6</v>
      </c>
      <c r="S5" s="2"/>
    </row>
    <row r="6" spans="1:19" x14ac:dyDescent="0.3">
      <c r="A6" s="10" t="s">
        <v>17</v>
      </c>
      <c r="B6" s="11">
        <v>20</v>
      </c>
      <c r="C6" s="10">
        <v>0</v>
      </c>
      <c r="D6" s="11">
        <f>B6*C6</f>
        <v>0</v>
      </c>
      <c r="E6" s="11">
        <f>B6*1.5</f>
        <v>30</v>
      </c>
      <c r="F6" s="10"/>
      <c r="G6" s="11">
        <f>E6*F6</f>
        <v>0</v>
      </c>
      <c r="H6" s="11">
        <f>SUM(B6*1.75)</f>
        <v>35</v>
      </c>
      <c r="I6" s="10"/>
      <c r="J6" s="11">
        <f>H6*I6</f>
        <v>0</v>
      </c>
      <c r="K6" s="11"/>
      <c r="L6" s="10"/>
      <c r="M6" s="11">
        <f>K6*L6</f>
        <v>0</v>
      </c>
      <c r="N6" s="11">
        <f>D6+G6+J6</f>
        <v>0</v>
      </c>
      <c r="O6" s="11">
        <f>M6</f>
        <v>0</v>
      </c>
      <c r="P6" s="11">
        <f>N6+O6</f>
        <v>0</v>
      </c>
      <c r="Q6" s="11">
        <f>N6/100*20</f>
        <v>0</v>
      </c>
      <c r="R6" s="11">
        <f>P6-Q6</f>
        <v>0</v>
      </c>
      <c r="S6" s="2"/>
    </row>
    <row r="7" spans="1:19" x14ac:dyDescent="0.3">
      <c r="A7" s="10" t="s">
        <v>18</v>
      </c>
      <c r="B7" s="11">
        <v>30</v>
      </c>
      <c r="C7" s="10">
        <v>0</v>
      </c>
      <c r="D7" s="11">
        <f>B7*C7</f>
        <v>0</v>
      </c>
      <c r="E7" s="11">
        <f>B7*1.5</f>
        <v>45</v>
      </c>
      <c r="F7" s="10"/>
      <c r="G7" s="11">
        <f>E7*F7</f>
        <v>0</v>
      </c>
      <c r="H7" s="11">
        <f>SUM(B7*1.75)</f>
        <v>52.5</v>
      </c>
      <c r="I7" s="10"/>
      <c r="J7" s="11">
        <f>H7*I7</f>
        <v>0</v>
      </c>
      <c r="K7" s="11"/>
      <c r="L7" s="10"/>
      <c r="M7" s="11">
        <f>K7*L7</f>
        <v>0</v>
      </c>
      <c r="N7" s="11">
        <f>D7+G7+J7</f>
        <v>0</v>
      </c>
      <c r="O7" s="11">
        <f>M7</f>
        <v>0</v>
      </c>
      <c r="P7" s="11">
        <f>N7+O7</f>
        <v>0</v>
      </c>
      <c r="Q7" s="11">
        <f>N7/100*20</f>
        <v>0</v>
      </c>
      <c r="R7" s="11">
        <f>P7-Q7</f>
        <v>0</v>
      </c>
      <c r="S7" s="2"/>
    </row>
    <row r="8" spans="1:19" x14ac:dyDescent="0.3">
      <c r="A8" s="10"/>
      <c r="B8" s="11"/>
      <c r="C8" s="10"/>
      <c r="D8" s="11"/>
      <c r="E8" s="11"/>
      <c r="F8" s="10"/>
      <c r="G8" s="11"/>
      <c r="H8" s="11"/>
      <c r="I8" s="10"/>
      <c r="J8" s="11"/>
      <c r="K8" s="11"/>
      <c r="L8" s="10"/>
      <c r="M8" s="11"/>
      <c r="N8" s="11"/>
      <c r="O8" s="11"/>
      <c r="P8" s="11"/>
      <c r="Q8" s="11"/>
      <c r="R8" s="11"/>
      <c r="S8" s="2"/>
    </row>
    <row r="9" spans="1:19" x14ac:dyDescent="0.3">
      <c r="A9" s="10" t="s">
        <v>19</v>
      </c>
      <c r="B9" s="11">
        <v>30</v>
      </c>
      <c r="C9" s="10">
        <v>39.5</v>
      </c>
      <c r="D9" s="11">
        <f>B9*C9</f>
        <v>1185</v>
      </c>
      <c r="E9" s="11">
        <f>B9*1.5</f>
        <v>45</v>
      </c>
      <c r="F9" s="10"/>
      <c r="G9" s="11">
        <f>E9*F9</f>
        <v>0</v>
      </c>
      <c r="H9" s="11">
        <f>SUM(B9*1.75)</f>
        <v>52.5</v>
      </c>
      <c r="I9" s="10"/>
      <c r="J9" s="11">
        <f>H9*I9</f>
        <v>0</v>
      </c>
      <c r="K9" s="11"/>
      <c r="L9" s="10"/>
      <c r="M9" s="11">
        <f>K9*L9</f>
        <v>0</v>
      </c>
      <c r="N9" s="11">
        <f>D9+G9+J9</f>
        <v>1185</v>
      </c>
      <c r="O9" s="11">
        <f>M9</f>
        <v>0</v>
      </c>
      <c r="P9" s="11">
        <f>N9+O9</f>
        <v>1185</v>
      </c>
      <c r="Q9" s="11">
        <f>N9/100*20</f>
        <v>237</v>
      </c>
      <c r="R9" s="11">
        <f>P9-Q9</f>
        <v>948</v>
      </c>
      <c r="S9" s="2"/>
    </row>
    <row r="10" spans="1:19" x14ac:dyDescent="0.3">
      <c r="A10" s="10" t="s">
        <v>20</v>
      </c>
      <c r="B10" s="11">
        <v>30</v>
      </c>
      <c r="C10" s="10">
        <v>28</v>
      </c>
      <c r="D10" s="11">
        <f>B10*C10</f>
        <v>840</v>
      </c>
      <c r="E10" s="11">
        <f>B10*1.5</f>
        <v>45</v>
      </c>
      <c r="F10" s="10"/>
      <c r="G10" s="11">
        <f>E10*F10</f>
        <v>0</v>
      </c>
      <c r="H10" s="11">
        <f>SUM(B10*1.75)</f>
        <v>52.5</v>
      </c>
      <c r="I10" s="10"/>
      <c r="J10" s="11">
        <f>H10*I10</f>
        <v>0</v>
      </c>
      <c r="K10" s="11"/>
      <c r="L10" s="10"/>
      <c r="M10" s="11">
        <f>K10*L10</f>
        <v>0</v>
      </c>
      <c r="N10" s="11">
        <f>D10+G10+J10</f>
        <v>840</v>
      </c>
      <c r="O10" s="11">
        <f>M10</f>
        <v>0</v>
      </c>
      <c r="P10" s="11">
        <f>N10+O10</f>
        <v>840</v>
      </c>
      <c r="Q10" s="11">
        <f>N10/100*20</f>
        <v>168</v>
      </c>
      <c r="R10" s="11">
        <f>P10-Q10</f>
        <v>672</v>
      </c>
      <c r="S10" s="2"/>
    </row>
    <row r="11" spans="1:19" x14ac:dyDescent="0.3">
      <c r="A11" s="10" t="s">
        <v>21</v>
      </c>
      <c r="B11" s="11">
        <v>21</v>
      </c>
      <c r="C11" s="10">
        <v>40</v>
      </c>
      <c r="D11" s="11">
        <f>B11*C11</f>
        <v>840</v>
      </c>
      <c r="E11" s="11">
        <f>B11*1.5</f>
        <v>31.5</v>
      </c>
      <c r="F11" s="10"/>
      <c r="G11" s="11">
        <f>E11*F11</f>
        <v>0</v>
      </c>
      <c r="H11" s="11">
        <f>SUM(B11*1.75)</f>
        <v>36.75</v>
      </c>
      <c r="I11" s="10"/>
      <c r="J11" s="11">
        <f>H11*I11</f>
        <v>0</v>
      </c>
      <c r="K11" s="11"/>
      <c r="L11" s="10"/>
      <c r="M11" s="11">
        <f>K11*L11</f>
        <v>0</v>
      </c>
      <c r="N11" s="11">
        <f>D11+G11+J11</f>
        <v>840</v>
      </c>
      <c r="O11" s="11">
        <f>M11</f>
        <v>0</v>
      </c>
      <c r="P11" s="11">
        <f>N11+O11</f>
        <v>840</v>
      </c>
      <c r="Q11" s="11">
        <f>N11/100*20</f>
        <v>168</v>
      </c>
      <c r="R11" s="11">
        <f>P11-Q11</f>
        <v>672</v>
      </c>
      <c r="S11" s="2"/>
    </row>
    <row r="12" spans="1:19" x14ac:dyDescent="0.3">
      <c r="A12" s="10" t="s">
        <v>22</v>
      </c>
      <c r="B12" s="11">
        <v>20</v>
      </c>
      <c r="C12" s="10">
        <v>0</v>
      </c>
      <c r="D12" s="11">
        <f>B12*C12</f>
        <v>0</v>
      </c>
      <c r="E12" s="11">
        <f>B12*1.5</f>
        <v>30</v>
      </c>
      <c r="F12" s="10"/>
      <c r="G12" s="11">
        <f>E12*F12</f>
        <v>0</v>
      </c>
      <c r="H12" s="11">
        <f>SUM(B12*1.75)</f>
        <v>35</v>
      </c>
      <c r="I12" s="10"/>
      <c r="J12" s="11">
        <f>H12*I12</f>
        <v>0</v>
      </c>
      <c r="K12" s="11"/>
      <c r="L12" s="10"/>
      <c r="M12" s="11">
        <f>K12*L12</f>
        <v>0</v>
      </c>
      <c r="N12" s="11">
        <f>D12+G12+J12</f>
        <v>0</v>
      </c>
      <c r="O12" s="11">
        <f>M12</f>
        <v>0</v>
      </c>
      <c r="P12" s="11">
        <f>N12+O12</f>
        <v>0</v>
      </c>
      <c r="Q12" s="11">
        <f>N12/100*20</f>
        <v>0</v>
      </c>
      <c r="R12" s="11">
        <f>P12-Q12</f>
        <v>0</v>
      </c>
      <c r="S12" s="2"/>
    </row>
    <row r="13" spans="1:19" x14ac:dyDescent="0.3">
      <c r="A13" s="10" t="s">
        <v>23</v>
      </c>
      <c r="B13" s="11">
        <v>30</v>
      </c>
      <c r="C13" s="10">
        <v>39</v>
      </c>
      <c r="D13" s="11">
        <f>B13*C13</f>
        <v>1170</v>
      </c>
      <c r="E13" s="11">
        <f>B13*1.5</f>
        <v>45</v>
      </c>
      <c r="F13" s="10">
        <v>8</v>
      </c>
      <c r="G13" s="11">
        <f>E13*F13</f>
        <v>360</v>
      </c>
      <c r="H13" s="11">
        <f>SUM(B13*1.75)</f>
        <v>52.5</v>
      </c>
      <c r="I13" s="10"/>
      <c r="J13" s="11">
        <f>H13*I13</f>
        <v>0</v>
      </c>
      <c r="K13" s="11"/>
      <c r="L13" s="10"/>
      <c r="M13" s="11">
        <f>K13*L13</f>
        <v>0</v>
      </c>
      <c r="N13" s="11">
        <f>D13+G13+J13</f>
        <v>1530</v>
      </c>
      <c r="O13" s="11">
        <f>M13</f>
        <v>0</v>
      </c>
      <c r="P13" s="11">
        <f>N13+O13</f>
        <v>1530</v>
      </c>
      <c r="Q13" s="11">
        <f>N13/100*20</f>
        <v>306</v>
      </c>
      <c r="R13" s="11">
        <f>P13-Q13</f>
        <v>1224</v>
      </c>
      <c r="S13" s="2"/>
    </row>
    <row r="14" spans="1:19" x14ac:dyDescent="0.3">
      <c r="A14" s="10" t="s">
        <v>24</v>
      </c>
      <c r="B14" s="11">
        <v>30</v>
      </c>
      <c r="C14" s="10">
        <v>50</v>
      </c>
      <c r="D14" s="11">
        <f>B14*C14</f>
        <v>1500</v>
      </c>
      <c r="E14" s="11">
        <f>B14*1.5</f>
        <v>45</v>
      </c>
      <c r="F14" s="10">
        <v>14</v>
      </c>
      <c r="G14" s="11">
        <f>E14*F14</f>
        <v>630</v>
      </c>
      <c r="H14" s="11">
        <f>SUM(B14*1.75)</f>
        <v>52.5</v>
      </c>
      <c r="I14" s="10">
        <v>8</v>
      </c>
      <c r="J14" s="11">
        <f>H14*I14</f>
        <v>420</v>
      </c>
      <c r="K14" s="11"/>
      <c r="L14" s="10"/>
      <c r="M14" s="11">
        <f>K14*L14</f>
        <v>0</v>
      </c>
      <c r="N14" s="11">
        <f>D14+G14+J14</f>
        <v>2550</v>
      </c>
      <c r="O14" s="11">
        <f>M14</f>
        <v>0</v>
      </c>
      <c r="P14" s="11">
        <f>N14+O14</f>
        <v>2550</v>
      </c>
      <c r="Q14" s="11">
        <f>N14/100*20</f>
        <v>510</v>
      </c>
      <c r="R14" s="11">
        <f>P14-Q14</f>
        <v>2040</v>
      </c>
      <c r="S14" s="4" t="s">
        <v>25</v>
      </c>
    </row>
    <row r="15" spans="1:19" x14ac:dyDescent="0.3">
      <c r="A15" s="10" t="s">
        <v>26</v>
      </c>
      <c r="B15" s="11">
        <v>20</v>
      </c>
      <c r="C15" s="10">
        <v>0</v>
      </c>
      <c r="D15" s="11">
        <f>B15*C15</f>
        <v>0</v>
      </c>
      <c r="E15" s="11">
        <f>B15*1.5</f>
        <v>30</v>
      </c>
      <c r="F15" s="10"/>
      <c r="G15" s="11">
        <f>E15*F15</f>
        <v>0</v>
      </c>
      <c r="H15" s="11">
        <f>SUM(B15*1.75)</f>
        <v>35</v>
      </c>
      <c r="I15" s="10"/>
      <c r="J15" s="11">
        <f>H15*I15</f>
        <v>0</v>
      </c>
      <c r="K15" s="11"/>
      <c r="L15" s="10"/>
      <c r="M15" s="11">
        <f>K15*L15</f>
        <v>0</v>
      </c>
      <c r="N15" s="11">
        <f>D15+G15+J15</f>
        <v>0</v>
      </c>
      <c r="O15" s="11">
        <f>M15</f>
        <v>0</v>
      </c>
      <c r="P15" s="11">
        <f>N15+O15</f>
        <v>0</v>
      </c>
      <c r="Q15" s="11">
        <f>N15/100*20</f>
        <v>0</v>
      </c>
      <c r="R15" s="11">
        <f>P15-Q15</f>
        <v>0</v>
      </c>
      <c r="S15" s="4"/>
    </row>
    <row r="16" spans="1:19" x14ac:dyDescent="0.3">
      <c r="A16" s="10" t="s">
        <v>27</v>
      </c>
      <c r="B16" s="11">
        <v>39</v>
      </c>
      <c r="C16" s="10">
        <v>50</v>
      </c>
      <c r="D16" s="11">
        <f>B16*C16</f>
        <v>1950</v>
      </c>
      <c r="E16" s="11">
        <v>45</v>
      </c>
      <c r="F16" s="10">
        <v>10</v>
      </c>
      <c r="G16" s="11">
        <f>E16*F16</f>
        <v>450</v>
      </c>
      <c r="H16" s="11">
        <v>52.5</v>
      </c>
      <c r="I16" s="10"/>
      <c r="J16" s="11">
        <f>H16*I16</f>
        <v>0</v>
      </c>
      <c r="K16" s="11"/>
      <c r="L16" s="10"/>
      <c r="M16" s="11">
        <f>K16*L16</f>
        <v>0</v>
      </c>
      <c r="N16" s="11">
        <f>D16+G16+J16</f>
        <v>2400</v>
      </c>
      <c r="O16" s="11">
        <f>M16</f>
        <v>0</v>
      </c>
      <c r="P16" s="11">
        <f>N16+O16</f>
        <v>2400</v>
      </c>
      <c r="Q16" s="11">
        <f>N16/100*20</f>
        <v>480</v>
      </c>
      <c r="R16" s="11">
        <f>P16-Q16</f>
        <v>1920</v>
      </c>
      <c r="S16" s="12" t="s">
        <v>28</v>
      </c>
    </row>
    <row r="17" spans="1:19" x14ac:dyDescent="0.3">
      <c r="A17" s="10" t="s">
        <v>29</v>
      </c>
      <c r="B17" s="11"/>
      <c r="C17" s="10"/>
      <c r="D17" s="11">
        <f>B17*C17</f>
        <v>0</v>
      </c>
      <c r="E17" s="11">
        <f>B17*1.5</f>
        <v>0</v>
      </c>
      <c r="F17" s="10"/>
      <c r="G17" s="11">
        <f>E17*F17</f>
        <v>0</v>
      </c>
      <c r="H17" s="11">
        <f>SUM(B17*1.5)</f>
        <v>0</v>
      </c>
      <c r="I17" s="10"/>
      <c r="J17" s="11">
        <f>H17*I17</f>
        <v>0</v>
      </c>
      <c r="K17" s="11"/>
      <c r="L17" s="10"/>
      <c r="M17" s="11">
        <f>K17*L17</f>
        <v>0</v>
      </c>
      <c r="N17" s="11">
        <f>D17+G17+J17</f>
        <v>0</v>
      </c>
      <c r="O17" s="11">
        <f>M17</f>
        <v>0</v>
      </c>
      <c r="P17" s="11">
        <f>N17+O17</f>
        <v>0</v>
      </c>
      <c r="Q17" s="11">
        <f>N17/100*20</f>
        <v>0</v>
      </c>
      <c r="R17" s="11">
        <f>P17-Q17</f>
        <v>0</v>
      </c>
      <c r="S17" s="12"/>
    </row>
    <row r="18" spans="1:19" x14ac:dyDescent="0.3">
      <c r="A18" s="10" t="s">
        <v>30</v>
      </c>
      <c r="B18" s="11">
        <v>30</v>
      </c>
      <c r="C18" s="10">
        <v>52</v>
      </c>
      <c r="D18" s="11">
        <f>B18*C18</f>
        <v>1560</v>
      </c>
      <c r="E18" s="11">
        <f>B18*1.5</f>
        <v>45</v>
      </c>
      <c r="F18" s="10">
        <v>13</v>
      </c>
      <c r="G18" s="11">
        <f>E18*F18</f>
        <v>585</v>
      </c>
      <c r="H18" s="11">
        <f>SUM(B18*1.75)</f>
        <v>52.5</v>
      </c>
      <c r="I18" s="10"/>
      <c r="J18" s="11">
        <f>H18*I18</f>
        <v>0</v>
      </c>
      <c r="K18" s="11"/>
      <c r="L18" s="10"/>
      <c r="M18" s="11">
        <f>K18*L18</f>
        <v>0</v>
      </c>
      <c r="N18" s="11">
        <f>D18+G18+J18</f>
        <v>2145</v>
      </c>
      <c r="O18" s="11">
        <f>M18</f>
        <v>0</v>
      </c>
      <c r="P18" s="11">
        <f>N18+O18</f>
        <v>2145</v>
      </c>
      <c r="Q18" s="11">
        <f>N18/100*20</f>
        <v>429</v>
      </c>
      <c r="R18" s="11">
        <f>P18-Q18</f>
        <v>1716</v>
      </c>
      <c r="S18" s="2"/>
    </row>
    <row r="19" spans="1:19" x14ac:dyDescent="0.3">
      <c r="A19" s="10" t="s">
        <v>31</v>
      </c>
      <c r="B19" s="11">
        <v>30</v>
      </c>
      <c r="C19" s="10">
        <v>50</v>
      </c>
      <c r="D19" s="11">
        <f>B19*C19</f>
        <v>1500</v>
      </c>
      <c r="E19" s="11">
        <f>B19*1.5</f>
        <v>45</v>
      </c>
      <c r="F19" s="10">
        <v>8</v>
      </c>
      <c r="G19" s="11">
        <f>E19*F19</f>
        <v>360</v>
      </c>
      <c r="H19" s="11">
        <f>SUM(B19*1.75)</f>
        <v>52.5</v>
      </c>
      <c r="I19" s="10">
        <v>8</v>
      </c>
      <c r="J19" s="11">
        <f>H19*I19</f>
        <v>420</v>
      </c>
      <c r="K19" s="11"/>
      <c r="L19" s="10"/>
      <c r="M19" s="11">
        <f>K19*L19</f>
        <v>0</v>
      </c>
      <c r="N19" s="11">
        <f>D19+G19+J19</f>
        <v>2280</v>
      </c>
      <c r="O19" s="11">
        <f>M19</f>
        <v>0</v>
      </c>
      <c r="P19" s="11">
        <f>N19+O19</f>
        <v>2280</v>
      </c>
      <c r="Q19" s="11">
        <f>N19/100*20</f>
        <v>456</v>
      </c>
      <c r="R19" s="11">
        <f>P19-Q19</f>
        <v>1824</v>
      </c>
      <c r="S19" s="2"/>
    </row>
    <row r="20" spans="1:19" x14ac:dyDescent="0.3">
      <c r="A20" s="10" t="s">
        <v>32</v>
      </c>
      <c r="B20" s="11">
        <v>30</v>
      </c>
      <c r="C20" s="10">
        <v>30</v>
      </c>
      <c r="D20" s="11">
        <f>B20*C20</f>
        <v>900</v>
      </c>
      <c r="E20" s="11">
        <f>B20*1.5</f>
        <v>45</v>
      </c>
      <c r="F20" s="10">
        <v>8</v>
      </c>
      <c r="G20" s="11">
        <f>E20*F20</f>
        <v>360</v>
      </c>
      <c r="H20" s="11">
        <f>SUM(B20*1.75)</f>
        <v>52.5</v>
      </c>
      <c r="I20" s="10"/>
      <c r="J20" s="11">
        <f>H20*I20</f>
        <v>0</v>
      </c>
      <c r="K20" s="11"/>
      <c r="L20" s="10"/>
      <c r="M20" s="11">
        <f>K20*L20</f>
        <v>0</v>
      </c>
      <c r="N20" s="11">
        <f>D20+G20+J20</f>
        <v>1260</v>
      </c>
      <c r="O20" s="11">
        <f>M20</f>
        <v>0</v>
      </c>
      <c r="P20" s="11">
        <f>N20+O20</f>
        <v>1260</v>
      </c>
      <c r="Q20" s="11">
        <f>N20/100*20</f>
        <v>252</v>
      </c>
      <c r="R20" s="11">
        <f>P20-Q20</f>
        <v>1008</v>
      </c>
      <c r="S20" s="2"/>
    </row>
    <row r="21" spans="1:19" x14ac:dyDescent="0.3">
      <c r="A21" s="10" t="s">
        <v>33</v>
      </c>
      <c r="B21" s="11">
        <v>38</v>
      </c>
      <c r="C21" s="10">
        <v>50</v>
      </c>
      <c r="D21" s="11">
        <f>B21*C21</f>
        <v>1900</v>
      </c>
      <c r="E21" s="11">
        <f>B21*1.5</f>
        <v>57</v>
      </c>
      <c r="F21" s="10">
        <v>11.5</v>
      </c>
      <c r="G21" s="11">
        <f>E21*F21</f>
        <v>655.5</v>
      </c>
      <c r="H21" s="11">
        <f>SUM(B21*1.75)</f>
        <v>66.5</v>
      </c>
      <c r="I21" s="10"/>
      <c r="J21" s="11">
        <f>H21*I21</f>
        <v>0</v>
      </c>
      <c r="K21" s="11"/>
      <c r="L21" s="10"/>
      <c r="M21" s="11">
        <f>K21*L21</f>
        <v>0</v>
      </c>
      <c r="N21" s="11">
        <f>D21+G21+J21</f>
        <v>2555.5</v>
      </c>
      <c r="O21" s="11">
        <f>M21</f>
        <v>0</v>
      </c>
      <c r="P21" s="11">
        <f>N21+O21</f>
        <v>2555.5</v>
      </c>
      <c r="Q21" s="11">
        <f>N21/100*20</f>
        <v>511.1</v>
      </c>
      <c r="R21" s="11">
        <f>P21-Q21</f>
        <v>2044.4</v>
      </c>
      <c r="S21" s="2"/>
    </row>
    <row r="22" spans="1:19" x14ac:dyDescent="0.3">
      <c r="A22" s="10" t="s">
        <v>34</v>
      </c>
      <c r="B22" s="11">
        <v>30</v>
      </c>
      <c r="C22" s="10">
        <v>40</v>
      </c>
      <c r="D22" s="11">
        <f>B22*C22</f>
        <v>1200</v>
      </c>
      <c r="E22" s="11">
        <f>B22*1.5</f>
        <v>45</v>
      </c>
      <c r="F22" s="10">
        <v>8</v>
      </c>
      <c r="G22" s="11">
        <f>E22*F22</f>
        <v>360</v>
      </c>
      <c r="H22" s="11">
        <f>SUM(B22*1.75)</f>
        <v>52.5</v>
      </c>
      <c r="I22" s="10"/>
      <c r="J22" s="11">
        <f>H22*I22</f>
        <v>0</v>
      </c>
      <c r="K22" s="11"/>
      <c r="L22" s="10"/>
      <c r="M22" s="11">
        <f>K22*L22</f>
        <v>0</v>
      </c>
      <c r="N22" s="11">
        <f>D22+G22+J22</f>
        <v>1560</v>
      </c>
      <c r="O22" s="11">
        <f>M22</f>
        <v>0</v>
      </c>
      <c r="P22" s="11">
        <f>N22+O22</f>
        <v>1560</v>
      </c>
      <c r="Q22" s="11">
        <f>N22/100*20</f>
        <v>312</v>
      </c>
      <c r="R22" s="11">
        <f>P22-Q22</f>
        <v>1248</v>
      </c>
      <c r="S22" s="2"/>
    </row>
    <row r="23" spans="1:19" x14ac:dyDescent="0.3">
      <c r="A23" s="10" t="s">
        <v>35</v>
      </c>
      <c r="B23" s="11">
        <v>30</v>
      </c>
      <c r="C23" s="10">
        <v>0</v>
      </c>
      <c r="D23" s="11">
        <f>B23*C23</f>
        <v>0</v>
      </c>
      <c r="E23" s="11">
        <f>B23*1.3</f>
        <v>39</v>
      </c>
      <c r="F23" s="10">
        <v>50</v>
      </c>
      <c r="G23" s="11">
        <f>E23*F23</f>
        <v>1950</v>
      </c>
      <c r="H23" s="11">
        <f>SUM(B23*1.5)</f>
        <v>45</v>
      </c>
      <c r="I23" s="10">
        <v>9</v>
      </c>
      <c r="J23" s="11">
        <f>H23*I23</f>
        <v>405</v>
      </c>
      <c r="K23" s="11"/>
      <c r="L23" s="10"/>
      <c r="M23" s="11">
        <f>K23*L23</f>
        <v>0</v>
      </c>
      <c r="N23" s="11">
        <f>D23+G23+J23</f>
        <v>2355</v>
      </c>
      <c r="O23" s="11">
        <f>M23</f>
        <v>0</v>
      </c>
      <c r="P23" s="11">
        <f>N23+O23</f>
        <v>2355</v>
      </c>
      <c r="Q23" s="11">
        <f>N23/100*20</f>
        <v>471</v>
      </c>
      <c r="R23" s="11">
        <f>P23-Q23</f>
        <v>1884</v>
      </c>
      <c r="S23" s="12" t="s">
        <v>36</v>
      </c>
    </row>
    <row r="24" spans="1:19" x14ac:dyDescent="0.3">
      <c r="A24" s="10"/>
      <c r="B24" s="11"/>
      <c r="C24" s="10"/>
      <c r="D24" s="11"/>
      <c r="E24" s="11"/>
      <c r="F24" s="10"/>
      <c r="G24" s="11"/>
      <c r="H24" s="11"/>
      <c r="I24" s="10"/>
      <c r="J24" s="11"/>
      <c r="K24" s="11"/>
      <c r="L24" s="10"/>
      <c r="M24" s="11"/>
      <c r="N24" s="11"/>
      <c r="O24" s="11"/>
      <c r="P24" s="11"/>
      <c r="Q24" s="11"/>
      <c r="R24" s="11"/>
      <c r="S24" s="2"/>
    </row>
    <row r="25" spans="1:19" x14ac:dyDescent="0.3">
      <c r="A25" s="10" t="s">
        <v>37</v>
      </c>
      <c r="B25" s="11">
        <v>30</v>
      </c>
      <c r="C25" s="10">
        <v>39</v>
      </c>
      <c r="D25" s="11">
        <f>B25*C25</f>
        <v>1170</v>
      </c>
      <c r="E25" s="11">
        <f>B25*1.5</f>
        <v>45</v>
      </c>
      <c r="F25" s="10"/>
      <c r="G25" s="11">
        <f>E25*F25</f>
        <v>0</v>
      </c>
      <c r="H25" s="11">
        <f>SUM(B25*1.75)</f>
        <v>52.5</v>
      </c>
      <c r="I25" s="10"/>
      <c r="J25" s="11">
        <f>H25*I25</f>
        <v>0</v>
      </c>
      <c r="K25" s="11"/>
      <c r="L25" s="10"/>
      <c r="M25" s="11">
        <f>K25*L25</f>
        <v>0</v>
      </c>
      <c r="N25" s="11">
        <f>D25+G25+J25</f>
        <v>1170</v>
      </c>
      <c r="O25" s="11">
        <f>M25</f>
        <v>0</v>
      </c>
      <c r="P25" s="11">
        <f>N25+O25</f>
        <v>1170</v>
      </c>
      <c r="Q25" s="11">
        <f>N25/100*20</f>
        <v>234</v>
      </c>
      <c r="R25" s="11">
        <f>P25-Q25</f>
        <v>936</v>
      </c>
      <c r="S25" s="2"/>
    </row>
    <row r="26" spans="1:19" x14ac:dyDescent="0.3">
      <c r="A26" s="10"/>
      <c r="B26" s="11"/>
      <c r="C26" s="10"/>
      <c r="D26" s="11"/>
      <c r="E26" s="11"/>
      <c r="F26" s="10"/>
      <c r="G26" s="11"/>
      <c r="H26" s="11"/>
      <c r="I26" s="10"/>
      <c r="J26" s="11"/>
      <c r="K26" s="11"/>
      <c r="L26" s="10"/>
      <c r="M26" s="11"/>
      <c r="N26" s="11"/>
      <c r="O26" s="11"/>
      <c r="P26" s="11"/>
      <c r="Q26" s="11"/>
      <c r="R26" s="11"/>
      <c r="S26" s="2"/>
    </row>
    <row r="27" spans="1:19" x14ac:dyDescent="0.3">
      <c r="A27" s="10" t="s">
        <v>38</v>
      </c>
      <c r="B27" s="11">
        <v>30</v>
      </c>
      <c r="C27" s="10">
        <v>50</v>
      </c>
      <c r="D27" s="11">
        <f>B27*C27</f>
        <v>1500</v>
      </c>
      <c r="E27" s="11">
        <f>B27*1.5</f>
        <v>45</v>
      </c>
      <c r="F27" s="10">
        <v>8</v>
      </c>
      <c r="G27" s="11">
        <f>E27*F27</f>
        <v>360</v>
      </c>
      <c r="H27" s="11">
        <f>SUM(B27*1.75)</f>
        <v>52.5</v>
      </c>
      <c r="I27" s="10"/>
      <c r="J27" s="11">
        <f>H27*I27</f>
        <v>0</v>
      </c>
      <c r="K27" s="11"/>
      <c r="L27" s="10"/>
      <c r="M27" s="11">
        <f>K27*L27</f>
        <v>0</v>
      </c>
      <c r="N27" s="11">
        <f>D27+G27+J27</f>
        <v>1860</v>
      </c>
      <c r="O27" s="11">
        <f>M27</f>
        <v>0</v>
      </c>
      <c r="P27" s="11">
        <f>N27+O27</f>
        <v>1860</v>
      </c>
      <c r="Q27" s="11">
        <f>N27/100*20</f>
        <v>372</v>
      </c>
      <c r="R27" s="11">
        <f>P27-Q27</f>
        <v>1488</v>
      </c>
      <c r="S27" s="2"/>
    </row>
    <row r="28" spans="1:19" x14ac:dyDescent="0.3">
      <c r="A28" s="10" t="s">
        <v>39</v>
      </c>
      <c r="B28" s="11">
        <v>37</v>
      </c>
      <c r="C28" s="10">
        <v>50</v>
      </c>
      <c r="D28" s="11">
        <f>B28*C28</f>
        <v>1850</v>
      </c>
      <c r="E28" s="11">
        <f>B28*1.5</f>
        <v>55.5</v>
      </c>
      <c r="F28" s="10">
        <v>7</v>
      </c>
      <c r="G28" s="11">
        <f>E28*F28</f>
        <v>388.5</v>
      </c>
      <c r="H28" s="11">
        <f>SUM(B28*1.75)</f>
        <v>64.75</v>
      </c>
      <c r="I28" s="10"/>
      <c r="J28" s="11">
        <f>H28*I28</f>
        <v>0</v>
      </c>
      <c r="K28" s="11"/>
      <c r="L28" s="10"/>
      <c r="M28" s="11">
        <f>K28*L28</f>
        <v>0</v>
      </c>
      <c r="N28" s="11">
        <f>D28+G28+J28</f>
        <v>2238.5</v>
      </c>
      <c r="O28" s="11">
        <f>M28</f>
        <v>0</v>
      </c>
      <c r="P28" s="11">
        <f>N28+O28</f>
        <v>2238.5</v>
      </c>
      <c r="Q28" s="11">
        <f>N28/100*20</f>
        <v>447.70000000000005</v>
      </c>
      <c r="R28" s="11">
        <f>P28-Q28</f>
        <v>1790.8</v>
      </c>
      <c r="S28" s="2"/>
    </row>
    <row r="29" spans="1:19" x14ac:dyDescent="0.3">
      <c r="A29" s="10" t="s">
        <v>40</v>
      </c>
      <c r="B29" s="11">
        <v>30</v>
      </c>
      <c r="C29" s="10">
        <v>0</v>
      </c>
      <c r="D29" s="11">
        <f>B29*C29</f>
        <v>0</v>
      </c>
      <c r="E29" s="11">
        <f>B29*1.3</f>
        <v>39</v>
      </c>
      <c r="F29" s="10"/>
      <c r="G29" s="11">
        <f>E29*F29</f>
        <v>0</v>
      </c>
      <c r="H29" s="11">
        <f>SUM(B29*1.5)</f>
        <v>45</v>
      </c>
      <c r="I29" s="10"/>
      <c r="J29" s="11">
        <f>H29*I29</f>
        <v>0</v>
      </c>
      <c r="K29" s="11"/>
      <c r="L29" s="10"/>
      <c r="M29" s="11">
        <f>K29*L29</f>
        <v>0</v>
      </c>
      <c r="N29" s="11">
        <f>D29+G29+J29</f>
        <v>0</v>
      </c>
      <c r="O29" s="11">
        <f>M29</f>
        <v>0</v>
      </c>
      <c r="P29" s="11">
        <f>N29+O29</f>
        <v>0</v>
      </c>
      <c r="Q29" s="11">
        <f>N29/100*20</f>
        <v>0</v>
      </c>
      <c r="R29" s="11">
        <f>P29-Q29</f>
        <v>0</v>
      </c>
      <c r="S29" s="12" t="s">
        <v>36</v>
      </c>
    </row>
    <row r="30" spans="1:19" x14ac:dyDescent="0.3">
      <c r="A30" s="10" t="s">
        <v>41</v>
      </c>
      <c r="B30" s="11">
        <v>30</v>
      </c>
      <c r="C30" s="10"/>
      <c r="D30" s="11">
        <f>B30*C30</f>
        <v>0</v>
      </c>
      <c r="E30" s="11">
        <v>39</v>
      </c>
      <c r="F30" s="10">
        <v>50</v>
      </c>
      <c r="G30" s="11">
        <f>E30*F30</f>
        <v>1950</v>
      </c>
      <c r="H30" s="11">
        <f>SUM(B30*1.5)</f>
        <v>45</v>
      </c>
      <c r="I30" s="10">
        <v>9</v>
      </c>
      <c r="J30" s="11">
        <f>H30*I30</f>
        <v>405</v>
      </c>
      <c r="K30" s="11"/>
      <c r="L30" s="10"/>
      <c r="M30" s="11">
        <f>K30*L30</f>
        <v>0</v>
      </c>
      <c r="N30" s="11">
        <f>D30+G30+J30</f>
        <v>2355</v>
      </c>
      <c r="O30" s="11">
        <f>M30</f>
        <v>0</v>
      </c>
      <c r="P30" s="11">
        <f>N30+O30</f>
        <v>2355</v>
      </c>
      <c r="Q30" s="11">
        <f>N30/100*20</f>
        <v>471</v>
      </c>
      <c r="R30" s="11">
        <f>P30-Q30</f>
        <v>1884</v>
      </c>
      <c r="S30" s="4" t="s">
        <v>36</v>
      </c>
    </row>
    <row r="31" spans="1:19" x14ac:dyDescent="0.3">
      <c r="A31" s="10" t="s">
        <v>42</v>
      </c>
      <c r="B31" s="11">
        <v>30</v>
      </c>
      <c r="C31" s="10">
        <v>48</v>
      </c>
      <c r="D31" s="11">
        <f>B31*C31</f>
        <v>1440</v>
      </c>
      <c r="E31" s="11">
        <f>B31*1.5</f>
        <v>45</v>
      </c>
      <c r="F31" s="10">
        <v>8</v>
      </c>
      <c r="G31" s="11">
        <f>E31*F31</f>
        <v>360</v>
      </c>
      <c r="H31" s="11">
        <f>SUM(B31*1.75)</f>
        <v>52.5</v>
      </c>
      <c r="I31" s="10"/>
      <c r="J31" s="11">
        <f>H31*I31</f>
        <v>0</v>
      </c>
      <c r="K31" s="11"/>
      <c r="L31" s="10"/>
      <c r="M31" s="11">
        <f>K31*L31</f>
        <v>0</v>
      </c>
      <c r="N31" s="11">
        <f>D31+G31+J31</f>
        <v>1800</v>
      </c>
      <c r="O31" s="11">
        <f>M31</f>
        <v>0</v>
      </c>
      <c r="P31" s="11">
        <f>N31+O31</f>
        <v>1800</v>
      </c>
      <c r="Q31" s="11">
        <f>N31/100*20</f>
        <v>360</v>
      </c>
      <c r="R31" s="11">
        <f>P31-Q31</f>
        <v>1440</v>
      </c>
      <c r="S31" s="4"/>
    </row>
    <row r="32" spans="1:19" x14ac:dyDescent="0.3">
      <c r="A32" s="10" t="s">
        <v>43</v>
      </c>
      <c r="B32" s="11">
        <v>30</v>
      </c>
      <c r="C32" s="10">
        <v>50</v>
      </c>
      <c r="D32" s="11">
        <f>B32*C32</f>
        <v>1500</v>
      </c>
      <c r="E32" s="11">
        <f>B32*1.5</f>
        <v>45</v>
      </c>
      <c r="F32" s="10">
        <v>8</v>
      </c>
      <c r="G32" s="11">
        <f>E32*F32</f>
        <v>360</v>
      </c>
      <c r="H32" s="11">
        <f>SUM(B32*1.75)</f>
        <v>52.5</v>
      </c>
      <c r="I32" s="10"/>
      <c r="J32" s="11">
        <f>H32*I32</f>
        <v>0</v>
      </c>
      <c r="K32" s="11"/>
      <c r="L32" s="10"/>
      <c r="M32" s="11">
        <f>K32*L32</f>
        <v>0</v>
      </c>
      <c r="N32" s="11">
        <f>D32+G32+J32</f>
        <v>1860</v>
      </c>
      <c r="O32" s="11">
        <f>M32</f>
        <v>0</v>
      </c>
      <c r="P32" s="11">
        <f>N32+O32</f>
        <v>1860</v>
      </c>
      <c r="Q32" s="11">
        <f>N32/100*20</f>
        <v>372</v>
      </c>
      <c r="R32" s="11">
        <f>P32-Q32</f>
        <v>1488</v>
      </c>
      <c r="S32" s="4"/>
    </row>
    <row r="33" spans="1:19" x14ac:dyDescent="0.3">
      <c r="A33" s="10" t="s">
        <v>44</v>
      </c>
      <c r="B33" s="11"/>
      <c r="C33" s="10"/>
      <c r="D33" s="11">
        <f>B33*C33</f>
        <v>0</v>
      </c>
      <c r="E33" s="11">
        <f>B33*1.5</f>
        <v>0</v>
      </c>
      <c r="F33" s="10"/>
      <c r="G33" s="11">
        <f>E33*F33</f>
        <v>0</v>
      </c>
      <c r="H33" s="11">
        <f>SUM(B33*1.75)</f>
        <v>0</v>
      </c>
      <c r="I33" s="10"/>
      <c r="J33" s="11">
        <f>H33*I33</f>
        <v>0</v>
      </c>
      <c r="K33" s="11"/>
      <c r="L33" s="10"/>
      <c r="M33" s="11">
        <f>K33*L33</f>
        <v>0</v>
      </c>
      <c r="N33" s="11">
        <f>D33+G33+J33</f>
        <v>0</v>
      </c>
      <c r="O33" s="11">
        <f>M33</f>
        <v>0</v>
      </c>
      <c r="P33" s="11">
        <f>N33+O33</f>
        <v>0</v>
      </c>
      <c r="Q33" s="11">
        <f>N33/100*20</f>
        <v>0</v>
      </c>
      <c r="R33" s="11">
        <f>P33-Q33</f>
        <v>0</v>
      </c>
      <c r="S33" s="4"/>
    </row>
    <row r="34" spans="1:19" x14ac:dyDescent="0.3">
      <c r="A34" s="10" t="s">
        <v>45</v>
      </c>
      <c r="B34" s="11">
        <v>38</v>
      </c>
      <c r="C34" s="10">
        <v>50</v>
      </c>
      <c r="D34" s="11">
        <f>B34*C34</f>
        <v>1900</v>
      </c>
      <c r="E34" s="11">
        <f>B34*1.5</f>
        <v>57</v>
      </c>
      <c r="F34" s="10">
        <v>7</v>
      </c>
      <c r="G34" s="11">
        <f>E34*F34</f>
        <v>399</v>
      </c>
      <c r="H34" s="11">
        <f>SUM(B34*1.75)</f>
        <v>66.5</v>
      </c>
      <c r="I34" s="10"/>
      <c r="J34" s="11">
        <f>H34*I34</f>
        <v>0</v>
      </c>
      <c r="K34" s="11"/>
      <c r="L34" s="10"/>
      <c r="M34" s="11">
        <f>K34*L34</f>
        <v>0</v>
      </c>
      <c r="N34" s="11">
        <f>D34+G34+J34</f>
        <v>2299</v>
      </c>
      <c r="O34" s="11">
        <f>M34</f>
        <v>0</v>
      </c>
      <c r="P34" s="11">
        <f>N34+O34</f>
        <v>2299</v>
      </c>
      <c r="Q34" s="11">
        <f>N34/100*20</f>
        <v>459.79999999999995</v>
      </c>
      <c r="R34" s="11">
        <f>P34-Q34</f>
        <v>1839.2</v>
      </c>
      <c r="S34" s="4"/>
    </row>
    <row r="35" spans="1:19" x14ac:dyDescent="0.3">
      <c r="A35" s="10" t="s">
        <v>46</v>
      </c>
      <c r="B35" s="11">
        <v>38</v>
      </c>
      <c r="C35" s="10">
        <v>50</v>
      </c>
      <c r="D35" s="11">
        <f>B35*C35</f>
        <v>1900</v>
      </c>
      <c r="E35" s="11">
        <f>B35*1.5</f>
        <v>57</v>
      </c>
      <c r="F35" s="10">
        <v>9</v>
      </c>
      <c r="G35" s="11">
        <f>E35*F35</f>
        <v>513</v>
      </c>
      <c r="H35" s="11">
        <f>SUM(B35*1.75)</f>
        <v>66.5</v>
      </c>
      <c r="I35" s="10"/>
      <c r="J35" s="11">
        <f>H35*I35</f>
        <v>0</v>
      </c>
      <c r="K35" s="11"/>
      <c r="L35" s="10"/>
      <c r="M35" s="11"/>
      <c r="N35" s="11">
        <f>D35+G35+J35</f>
        <v>2413</v>
      </c>
      <c r="O35" s="11"/>
      <c r="P35" s="11"/>
      <c r="Q35" s="11">
        <f>N35/100*20</f>
        <v>482.59999999999997</v>
      </c>
      <c r="R35" s="11"/>
      <c r="S35" s="4"/>
    </row>
    <row r="36" spans="1:19" x14ac:dyDescent="0.3">
      <c r="A36" s="10" t="s">
        <v>47</v>
      </c>
      <c r="B36" s="11">
        <v>20</v>
      </c>
      <c r="C36" s="10">
        <v>50</v>
      </c>
      <c r="D36" s="11">
        <f>B36*C36</f>
        <v>1000</v>
      </c>
      <c r="E36" s="11">
        <f>B36*1.5</f>
        <v>30</v>
      </c>
      <c r="F36" s="10">
        <v>8</v>
      </c>
      <c r="G36" s="11">
        <f>E36*F36</f>
        <v>240</v>
      </c>
      <c r="H36" s="11">
        <f>SUM(B36*1.75)</f>
        <v>35</v>
      </c>
      <c r="I36" s="10"/>
      <c r="J36" s="11">
        <f>H36*I36</f>
        <v>0</v>
      </c>
      <c r="K36" s="11"/>
      <c r="L36" s="10"/>
      <c r="M36" s="11">
        <f>K36*L36</f>
        <v>0</v>
      </c>
      <c r="N36" s="11">
        <f>D36+G36+J36</f>
        <v>1240</v>
      </c>
      <c r="O36" s="11">
        <f>M36</f>
        <v>0</v>
      </c>
      <c r="P36" s="11">
        <f>N36+O36</f>
        <v>1240</v>
      </c>
      <c r="Q36" s="11">
        <f>N36/100*20</f>
        <v>248</v>
      </c>
      <c r="R36" s="11">
        <f>P36-Q36</f>
        <v>992</v>
      </c>
      <c r="S36" s="4"/>
    </row>
    <row r="37" spans="1:19" x14ac:dyDescent="0.3">
      <c r="A37" s="10" t="s">
        <v>48</v>
      </c>
      <c r="B37" s="11">
        <v>20</v>
      </c>
      <c r="C37" s="10">
        <v>50</v>
      </c>
      <c r="D37" s="11">
        <f>B37*C37</f>
        <v>1000</v>
      </c>
      <c r="E37" s="11">
        <f>B37*1.5</f>
        <v>30</v>
      </c>
      <c r="F37" s="10"/>
      <c r="G37" s="11">
        <f>E37*F37</f>
        <v>0</v>
      </c>
      <c r="H37" s="11">
        <f>SUM(B37*1.75)</f>
        <v>35</v>
      </c>
      <c r="I37" s="10"/>
      <c r="J37" s="11">
        <f>H37*I37</f>
        <v>0</v>
      </c>
      <c r="K37" s="11"/>
      <c r="L37" s="10"/>
      <c r="M37" s="11">
        <f>K37*L37</f>
        <v>0</v>
      </c>
      <c r="N37" s="11">
        <f>D37+G37+J37</f>
        <v>1000</v>
      </c>
      <c r="O37" s="11">
        <f>M37</f>
        <v>0</v>
      </c>
      <c r="P37" s="11">
        <f>N37+O37</f>
        <v>1000</v>
      </c>
      <c r="Q37" s="11">
        <f>N37/100*20</f>
        <v>200</v>
      </c>
      <c r="R37" s="11">
        <f>P37-Q37</f>
        <v>800</v>
      </c>
      <c r="S37" s="4"/>
    </row>
    <row r="38" spans="1:19" x14ac:dyDescent="0.3">
      <c r="A38" s="10" t="s">
        <v>49</v>
      </c>
      <c r="B38" s="11">
        <v>30</v>
      </c>
      <c r="C38" s="10">
        <v>50</v>
      </c>
      <c r="D38" s="11">
        <f>B38*C38</f>
        <v>1500</v>
      </c>
      <c r="E38" s="11">
        <f>B38*1.5</f>
        <v>45</v>
      </c>
      <c r="F38" s="10">
        <v>8</v>
      </c>
      <c r="G38" s="11">
        <f>E38*F38</f>
        <v>360</v>
      </c>
      <c r="H38" s="11">
        <f>SUM(B38*1.75)</f>
        <v>52.5</v>
      </c>
      <c r="I38" s="10">
        <v>8</v>
      </c>
      <c r="J38" s="11">
        <f>H38*I38</f>
        <v>420</v>
      </c>
      <c r="K38" s="11"/>
      <c r="L38" s="10"/>
      <c r="M38" s="11">
        <f>K38*L38</f>
        <v>0</v>
      </c>
      <c r="N38" s="11">
        <f>D38+G38+J38</f>
        <v>2280</v>
      </c>
      <c r="O38" s="11">
        <f>M38</f>
        <v>0</v>
      </c>
      <c r="P38" s="11">
        <f>N38+O38</f>
        <v>2280</v>
      </c>
      <c r="Q38" s="11">
        <f>N38/100*20</f>
        <v>456</v>
      </c>
      <c r="R38" s="11">
        <f>P38-Q38</f>
        <v>1824</v>
      </c>
      <c r="S38" s="4"/>
    </row>
    <row r="39" spans="1:19" x14ac:dyDescent="0.3">
      <c r="A39" s="10" t="s">
        <v>50</v>
      </c>
      <c r="B39" s="11">
        <v>40</v>
      </c>
      <c r="C39" s="10">
        <v>48</v>
      </c>
      <c r="D39" s="11">
        <f>B39*C39</f>
        <v>1920</v>
      </c>
      <c r="E39" s="11">
        <f>B39*1.5</f>
        <v>60</v>
      </c>
      <c r="F39" s="10">
        <v>4</v>
      </c>
      <c r="G39" s="11">
        <f>E39*F39</f>
        <v>240</v>
      </c>
      <c r="H39" s="11">
        <f>SUM(B39*1.75)</f>
        <v>70</v>
      </c>
      <c r="I39" s="10"/>
      <c r="J39" s="11">
        <f>H39*I39</f>
        <v>0</v>
      </c>
      <c r="K39" s="11"/>
      <c r="L39" s="10"/>
      <c r="M39" s="11">
        <f>K39*L39</f>
        <v>0</v>
      </c>
      <c r="N39" s="11">
        <f>D39+G39+J39</f>
        <v>2160</v>
      </c>
      <c r="O39" s="11">
        <f>M39</f>
        <v>0</v>
      </c>
      <c r="P39" s="11">
        <f>N39+O39</f>
        <v>2160</v>
      </c>
      <c r="Q39" s="11">
        <f>N39/100*20</f>
        <v>432</v>
      </c>
      <c r="R39" s="11">
        <f>P39-Q39</f>
        <v>1728</v>
      </c>
      <c r="S39" s="4"/>
    </row>
    <row r="40" spans="1:19" x14ac:dyDescent="0.3">
      <c r="A40" s="10" t="s">
        <v>51</v>
      </c>
      <c r="B40" s="11">
        <v>30</v>
      </c>
      <c r="C40" s="10">
        <v>45</v>
      </c>
      <c r="D40" s="11">
        <f>B40*C40</f>
        <v>1350</v>
      </c>
      <c r="E40" s="11">
        <f>B40*1.5</f>
        <v>45</v>
      </c>
      <c r="F40" s="10"/>
      <c r="G40" s="11">
        <f>E40*F40</f>
        <v>0</v>
      </c>
      <c r="H40" s="11">
        <f>SUM(B40*1.75)</f>
        <v>52.5</v>
      </c>
      <c r="I40" s="10"/>
      <c r="J40" s="11">
        <f>H40*I40</f>
        <v>0</v>
      </c>
      <c r="K40" s="11"/>
      <c r="L40" s="10"/>
      <c r="M40" s="11">
        <f>K40*L40</f>
        <v>0</v>
      </c>
      <c r="N40" s="11">
        <f>D40+G40+J40</f>
        <v>1350</v>
      </c>
      <c r="O40" s="11">
        <f>M40</f>
        <v>0</v>
      </c>
      <c r="P40" s="11">
        <f>N40+O40</f>
        <v>1350</v>
      </c>
      <c r="Q40" s="11">
        <f>N40/100*20</f>
        <v>270</v>
      </c>
      <c r="R40" s="11">
        <f>P40-Q40</f>
        <v>1080</v>
      </c>
      <c r="S40" s="4"/>
    </row>
    <row r="41" spans="1:19" x14ac:dyDescent="0.3">
      <c r="A41" s="10" t="s">
        <v>52</v>
      </c>
      <c r="B41" s="11">
        <v>30</v>
      </c>
      <c r="C41" s="10"/>
      <c r="D41" s="11">
        <f>B41*C41</f>
        <v>0</v>
      </c>
      <c r="E41" s="11">
        <f>B41*1.5</f>
        <v>45</v>
      </c>
      <c r="F41" s="10"/>
      <c r="G41" s="11">
        <f>E41*F41</f>
        <v>0</v>
      </c>
      <c r="H41" s="11">
        <f>SUM(B41*1.75)</f>
        <v>52.5</v>
      </c>
      <c r="I41" s="10"/>
      <c r="J41" s="11">
        <f>H41*I41</f>
        <v>0</v>
      </c>
      <c r="K41" s="11"/>
      <c r="L41" s="10"/>
      <c r="M41" s="11">
        <f>K41*L41</f>
        <v>0</v>
      </c>
      <c r="N41" s="11">
        <f>D41+G41+J41</f>
        <v>0</v>
      </c>
      <c r="O41" s="11">
        <f>M41</f>
        <v>0</v>
      </c>
      <c r="P41" s="11">
        <f>N41+O41</f>
        <v>0</v>
      </c>
      <c r="Q41" s="11">
        <f>N41/100*20</f>
        <v>0</v>
      </c>
      <c r="R41" s="11">
        <f>P41-Q41</f>
        <v>0</v>
      </c>
      <c r="S41" s="4"/>
    </row>
    <row r="42" spans="1:19" x14ac:dyDescent="0.3">
      <c r="A42" s="10" t="s">
        <v>53</v>
      </c>
      <c r="B42" s="11">
        <v>32</v>
      </c>
      <c r="C42" s="10">
        <v>0</v>
      </c>
      <c r="D42" s="11">
        <f>B42*C42</f>
        <v>0</v>
      </c>
      <c r="E42" s="11">
        <f>B42*1.5</f>
        <v>48</v>
      </c>
      <c r="F42" s="10"/>
      <c r="G42" s="11">
        <f>E42*F42</f>
        <v>0</v>
      </c>
      <c r="H42" s="11">
        <f>SUM(B42*1.75)</f>
        <v>56</v>
      </c>
      <c r="I42" s="10"/>
      <c r="J42" s="11">
        <f>H42*I42</f>
        <v>0</v>
      </c>
      <c r="K42" s="11"/>
      <c r="L42" s="10"/>
      <c r="M42" s="11">
        <f>K42*L42</f>
        <v>0</v>
      </c>
      <c r="N42" s="11">
        <f>D42+G42+J42</f>
        <v>0</v>
      </c>
      <c r="O42" s="11">
        <f>M42</f>
        <v>0</v>
      </c>
      <c r="P42" s="11">
        <f>N42+O42</f>
        <v>0</v>
      </c>
      <c r="Q42" s="11">
        <f>N42/100*20</f>
        <v>0</v>
      </c>
      <c r="R42" s="11">
        <f>P42-Q42</f>
        <v>0</v>
      </c>
      <c r="S42" s="4"/>
    </row>
    <row r="43" spans="1:19" x14ac:dyDescent="0.3">
      <c r="A43" s="10" t="s">
        <v>54</v>
      </c>
      <c r="B43" s="11">
        <v>16</v>
      </c>
      <c r="C43" s="10">
        <v>50</v>
      </c>
      <c r="D43" s="11">
        <f>B43*C43</f>
        <v>800</v>
      </c>
      <c r="E43" s="11">
        <f>B43*1.5</f>
        <v>24</v>
      </c>
      <c r="F43" s="10">
        <v>8</v>
      </c>
      <c r="G43" s="11">
        <f>E43*F43</f>
        <v>192</v>
      </c>
      <c r="H43" s="11">
        <f>SUM(B43*1.75)</f>
        <v>28</v>
      </c>
      <c r="I43" s="10">
        <v>8</v>
      </c>
      <c r="J43" s="11">
        <f>H43*I43</f>
        <v>224</v>
      </c>
      <c r="K43" s="11"/>
      <c r="L43" s="10"/>
      <c r="M43" s="11">
        <f>K43*L43</f>
        <v>0</v>
      </c>
      <c r="N43" s="11">
        <f>D43+G43+J43</f>
        <v>1216</v>
      </c>
      <c r="O43" s="11">
        <f>M43</f>
        <v>0</v>
      </c>
      <c r="P43" s="11">
        <f>N43+O43</f>
        <v>1216</v>
      </c>
      <c r="Q43" s="11">
        <f>N43/100*20</f>
        <v>243.2</v>
      </c>
      <c r="R43" s="11">
        <f>P43-Q43</f>
        <v>972.8</v>
      </c>
      <c r="S43" s="4"/>
    </row>
    <row r="44" spans="1:19" x14ac:dyDescent="0.3">
      <c r="A44" s="10" t="s">
        <v>55</v>
      </c>
      <c r="B44" s="11">
        <v>20</v>
      </c>
      <c r="C44" s="10">
        <v>40</v>
      </c>
      <c r="D44" s="11">
        <f>B44*C44</f>
        <v>800</v>
      </c>
      <c r="E44" s="11">
        <f>B44*1.5</f>
        <v>30</v>
      </c>
      <c r="F44" s="10">
        <v>8</v>
      </c>
      <c r="G44" s="11">
        <f>E44*F44</f>
        <v>240</v>
      </c>
      <c r="H44" s="11">
        <f>SUM(B44*1.75)</f>
        <v>35</v>
      </c>
      <c r="I44" s="10">
        <v>8</v>
      </c>
      <c r="J44" s="11">
        <f>H44*I44</f>
        <v>280</v>
      </c>
      <c r="K44" s="11"/>
      <c r="L44" s="10"/>
      <c r="M44" s="11">
        <f>K44*L44</f>
        <v>0</v>
      </c>
      <c r="N44" s="11">
        <f>D44+G44+J44</f>
        <v>1320</v>
      </c>
      <c r="O44" s="11">
        <f>M44</f>
        <v>0</v>
      </c>
      <c r="P44" s="11">
        <f>N44+O44</f>
        <v>1320</v>
      </c>
      <c r="Q44" s="11">
        <f>N44/100*20</f>
        <v>264</v>
      </c>
      <c r="R44" s="11">
        <f>P44-Q44</f>
        <v>1056</v>
      </c>
      <c r="S44" s="4"/>
    </row>
    <row r="45" spans="1:19" x14ac:dyDescent="0.3">
      <c r="A45" s="10" t="s">
        <v>56</v>
      </c>
      <c r="B45" s="11">
        <v>20</v>
      </c>
      <c r="C45" s="10">
        <v>50</v>
      </c>
      <c r="D45" s="11">
        <f>B45*C45</f>
        <v>1000</v>
      </c>
      <c r="E45" s="11">
        <f>B45*1.5</f>
        <v>30</v>
      </c>
      <c r="F45" s="10">
        <v>8</v>
      </c>
      <c r="G45" s="11">
        <f>E45*F45</f>
        <v>240</v>
      </c>
      <c r="H45" s="11">
        <f>SUM(B45*1.75)</f>
        <v>35</v>
      </c>
      <c r="I45" s="10"/>
      <c r="J45" s="11">
        <f>H45*I45</f>
        <v>0</v>
      </c>
      <c r="K45" s="11"/>
      <c r="L45" s="10"/>
      <c r="M45" s="11">
        <f>K45*L45</f>
        <v>0</v>
      </c>
      <c r="N45" s="11">
        <f>D45+G45+J45</f>
        <v>1240</v>
      </c>
      <c r="O45" s="11">
        <f>M45</f>
        <v>0</v>
      </c>
      <c r="P45" s="11">
        <f>N45+O45</f>
        <v>1240</v>
      </c>
      <c r="Q45" s="11">
        <f>N45/100*20</f>
        <v>248</v>
      </c>
      <c r="R45" s="11">
        <f>P45-Q45</f>
        <v>992</v>
      </c>
      <c r="S45" s="4"/>
    </row>
    <row r="46" spans="1:19" x14ac:dyDescent="0.3">
      <c r="A46" s="10" t="s">
        <v>57</v>
      </c>
      <c r="B46" s="11">
        <v>37</v>
      </c>
      <c r="C46" s="10">
        <v>50</v>
      </c>
      <c r="D46" s="11">
        <f>B46*C46</f>
        <v>1850</v>
      </c>
      <c r="E46" s="11">
        <f>B46*1.5</f>
        <v>55.5</v>
      </c>
      <c r="F46" s="10">
        <v>7</v>
      </c>
      <c r="G46" s="11">
        <f>E46*F46</f>
        <v>388.5</v>
      </c>
      <c r="H46" s="11">
        <f>SUM(B46*1.75)</f>
        <v>64.75</v>
      </c>
      <c r="I46" s="10">
        <v>10</v>
      </c>
      <c r="J46" s="11">
        <f>H46*I46</f>
        <v>647.5</v>
      </c>
      <c r="K46" s="11"/>
      <c r="L46" s="10"/>
      <c r="M46" s="11">
        <f>K46*L46</f>
        <v>0</v>
      </c>
      <c r="N46" s="11">
        <f>D46+G46+J46</f>
        <v>2886</v>
      </c>
      <c r="O46" s="11">
        <f>M46</f>
        <v>0</v>
      </c>
      <c r="P46" s="11">
        <f>N46+O46</f>
        <v>2886</v>
      </c>
      <c r="Q46" s="11">
        <f>N46/100*20</f>
        <v>577.20000000000005</v>
      </c>
      <c r="R46" s="11">
        <f>P46-Q46</f>
        <v>2308.8000000000002</v>
      </c>
      <c r="S46" s="4"/>
    </row>
    <row r="47" spans="1:19" x14ac:dyDescent="0.3">
      <c r="A47" s="10" t="s">
        <v>58</v>
      </c>
      <c r="B47" s="11">
        <v>23</v>
      </c>
      <c r="C47" s="10">
        <v>50</v>
      </c>
      <c r="D47" s="11">
        <f>B47*C47</f>
        <v>1150</v>
      </c>
      <c r="E47" s="11">
        <f>B47*1.5</f>
        <v>34.5</v>
      </c>
      <c r="F47" s="10">
        <v>8</v>
      </c>
      <c r="G47" s="11">
        <f>E47*F47</f>
        <v>276</v>
      </c>
      <c r="H47" s="11">
        <f>SUM(B47*1.75)</f>
        <v>40.25</v>
      </c>
      <c r="I47" s="10"/>
      <c r="J47" s="11">
        <f>H47*I47</f>
        <v>0</v>
      </c>
      <c r="K47" s="11"/>
      <c r="L47" s="10"/>
      <c r="M47" s="11">
        <f>K47*L47</f>
        <v>0</v>
      </c>
      <c r="N47" s="11">
        <f>D47+G47+J47</f>
        <v>1426</v>
      </c>
      <c r="O47" s="11">
        <f>M47</f>
        <v>0</v>
      </c>
      <c r="P47" s="11">
        <f>N47+O47</f>
        <v>1426</v>
      </c>
      <c r="Q47" s="11">
        <f>N47/100*20</f>
        <v>285.2</v>
      </c>
      <c r="R47" s="11">
        <f>P47-Q47</f>
        <v>1140.8</v>
      </c>
      <c r="S47" s="4"/>
    </row>
    <row r="48" spans="1:19" x14ac:dyDescent="0.3">
      <c r="A48" s="10" t="s">
        <v>59</v>
      </c>
      <c r="B48" s="11">
        <v>30</v>
      </c>
      <c r="C48" s="10">
        <v>50</v>
      </c>
      <c r="D48" s="11">
        <f>B48*C48</f>
        <v>1500</v>
      </c>
      <c r="E48" s="11">
        <f>B48*1.5</f>
        <v>45</v>
      </c>
      <c r="F48" s="10">
        <v>8</v>
      </c>
      <c r="G48" s="11">
        <f>E48*F48</f>
        <v>360</v>
      </c>
      <c r="H48" s="11">
        <f>SUM(B48*1.75)</f>
        <v>52.5</v>
      </c>
      <c r="I48" s="10">
        <v>8</v>
      </c>
      <c r="J48" s="11">
        <f>H48*I48</f>
        <v>420</v>
      </c>
      <c r="K48" s="11"/>
      <c r="L48" s="10"/>
      <c r="M48" s="11">
        <f>K48*L48</f>
        <v>0</v>
      </c>
      <c r="N48" s="11">
        <f>D48+G48+J48</f>
        <v>2280</v>
      </c>
      <c r="O48" s="11">
        <f>M48</f>
        <v>0</v>
      </c>
      <c r="P48" s="11">
        <f>N48+O48</f>
        <v>2280</v>
      </c>
      <c r="Q48" s="11">
        <f>N48/100*20</f>
        <v>456</v>
      </c>
      <c r="R48" s="11">
        <f>P48-Q48</f>
        <v>1824</v>
      </c>
      <c r="S48" s="4"/>
    </row>
    <row r="49" spans="1:19" x14ac:dyDescent="0.3">
      <c r="A49" s="10" t="s">
        <v>60</v>
      </c>
      <c r="B49" s="11">
        <v>20</v>
      </c>
      <c r="C49" s="10">
        <v>50</v>
      </c>
      <c r="D49" s="11">
        <f>B49*C49</f>
        <v>1000</v>
      </c>
      <c r="E49" s="11">
        <f>B49*1.5</f>
        <v>30</v>
      </c>
      <c r="F49" s="10">
        <v>8</v>
      </c>
      <c r="G49" s="11">
        <f>E49*F49</f>
        <v>240</v>
      </c>
      <c r="H49" s="11">
        <f>SUM(B49*1.75)</f>
        <v>35</v>
      </c>
      <c r="I49" s="10"/>
      <c r="J49" s="11">
        <f>H49*I49</f>
        <v>0</v>
      </c>
      <c r="K49" s="11"/>
      <c r="L49" s="10"/>
      <c r="M49" s="11">
        <f>K49*L49</f>
        <v>0</v>
      </c>
      <c r="N49" s="11">
        <f>D49+G49+J49</f>
        <v>1240</v>
      </c>
      <c r="O49" s="11">
        <f>M49</f>
        <v>0</v>
      </c>
      <c r="P49" s="11">
        <f>N49+O49</f>
        <v>1240</v>
      </c>
      <c r="Q49" s="11">
        <f>N49/100*20</f>
        <v>248</v>
      </c>
      <c r="R49" s="11">
        <f>P49-Q49</f>
        <v>992</v>
      </c>
      <c r="S49" s="4"/>
    </row>
    <row r="50" spans="1:19" x14ac:dyDescent="0.3">
      <c r="A50" s="10" t="s">
        <v>61</v>
      </c>
      <c r="B50" s="11">
        <v>30</v>
      </c>
      <c r="C50" s="10">
        <v>39</v>
      </c>
      <c r="D50" s="11">
        <f>B50*C50</f>
        <v>1170</v>
      </c>
      <c r="E50" s="11">
        <f>B50*1.5</f>
        <v>45</v>
      </c>
      <c r="F50" s="10">
        <v>8</v>
      </c>
      <c r="G50" s="11">
        <f>E50*F50</f>
        <v>360</v>
      </c>
      <c r="H50" s="11">
        <f>SUM(B50*1.75)</f>
        <v>52.5</v>
      </c>
      <c r="I50" s="10"/>
      <c r="J50" s="11">
        <f>H50*I50</f>
        <v>0</v>
      </c>
      <c r="K50" s="11"/>
      <c r="L50" s="10"/>
      <c r="M50" s="11">
        <f>K50*L50</f>
        <v>0</v>
      </c>
      <c r="N50" s="11">
        <f>D50+G50+J50</f>
        <v>1530</v>
      </c>
      <c r="O50" s="11">
        <f>M50</f>
        <v>0</v>
      </c>
      <c r="P50" s="11">
        <f>N50+O50</f>
        <v>1530</v>
      </c>
      <c r="Q50" s="11">
        <f>N50/100*20</f>
        <v>306</v>
      </c>
      <c r="R50" s="11">
        <f>P50-Q50</f>
        <v>1224</v>
      </c>
      <c r="S50" s="4"/>
    </row>
    <row r="51" spans="1:19" x14ac:dyDescent="0.3">
      <c r="A51" s="10" t="s">
        <v>62</v>
      </c>
      <c r="B51" s="11">
        <v>30</v>
      </c>
      <c r="C51" s="10">
        <v>20</v>
      </c>
      <c r="D51" s="11">
        <f>B51*C51</f>
        <v>600</v>
      </c>
      <c r="E51" s="11">
        <f>B51*1.5</f>
        <v>45</v>
      </c>
      <c r="F51" s="10"/>
      <c r="G51" s="11">
        <f>E51*F51</f>
        <v>0</v>
      </c>
      <c r="H51" s="11">
        <f>SUM(B51*1.75)</f>
        <v>52.5</v>
      </c>
      <c r="I51" s="10"/>
      <c r="J51" s="11">
        <f>H51*I51</f>
        <v>0</v>
      </c>
      <c r="K51" s="11"/>
      <c r="L51" s="10"/>
      <c r="M51" s="11">
        <f>K51*L51</f>
        <v>0</v>
      </c>
      <c r="N51" s="11">
        <f>D51+G51+J51</f>
        <v>600</v>
      </c>
      <c r="O51" s="11">
        <f>M51</f>
        <v>0</v>
      </c>
      <c r="P51" s="11">
        <f>N51+O51</f>
        <v>600</v>
      </c>
      <c r="Q51" s="11">
        <f>N51/100*20</f>
        <v>120</v>
      </c>
      <c r="R51" s="11">
        <f>P51-Q51</f>
        <v>480</v>
      </c>
      <c r="S51" s="4"/>
    </row>
    <row r="52" spans="1:19" x14ac:dyDescent="0.3">
      <c r="A52" s="10" t="s">
        <v>63</v>
      </c>
      <c r="B52" s="11"/>
      <c r="C52" s="10">
        <v>26.5</v>
      </c>
      <c r="D52" s="11">
        <f>B52*C52</f>
        <v>0</v>
      </c>
      <c r="E52" s="11">
        <f>B52*1.5</f>
        <v>0</v>
      </c>
      <c r="F52" s="10">
        <v>6.5</v>
      </c>
      <c r="G52" s="11">
        <f>E52*F52</f>
        <v>0</v>
      </c>
      <c r="H52" s="11">
        <f>SUM(B52*1.75)</f>
        <v>0</v>
      </c>
      <c r="I52" s="10"/>
      <c r="J52" s="11">
        <f>H52*I52</f>
        <v>0</v>
      </c>
      <c r="K52" s="11"/>
      <c r="L52" s="10"/>
      <c r="M52" s="11">
        <f>K52*L52</f>
        <v>0</v>
      </c>
      <c r="N52" s="11">
        <f>D52+G52+J52</f>
        <v>0</v>
      </c>
      <c r="O52" s="11">
        <f>M52</f>
        <v>0</v>
      </c>
      <c r="P52" s="11">
        <f>N52+O52</f>
        <v>0</v>
      </c>
      <c r="Q52" s="11">
        <f>N52/100*20</f>
        <v>0</v>
      </c>
      <c r="R52" s="11">
        <f>P52-Q52</f>
        <v>0</v>
      </c>
      <c r="S52" s="2"/>
    </row>
    <row r="53" spans="1:19" x14ac:dyDescent="0.3">
      <c r="A53" s="10" t="s">
        <v>64</v>
      </c>
      <c r="B53" s="11">
        <v>30</v>
      </c>
      <c r="C53" s="10">
        <v>46</v>
      </c>
      <c r="D53" s="11">
        <f>B53*C53</f>
        <v>1380</v>
      </c>
      <c r="E53" s="11">
        <f>B53*1.5</f>
        <v>45</v>
      </c>
      <c r="F53" s="10">
        <v>8</v>
      </c>
      <c r="G53" s="11">
        <f>E53*F53</f>
        <v>360</v>
      </c>
      <c r="H53" s="11">
        <f>SUM(B53*1.75)</f>
        <v>52.5</v>
      </c>
      <c r="I53" s="10"/>
      <c r="J53" s="11">
        <f>H53*I53</f>
        <v>0</v>
      </c>
      <c r="K53" s="11"/>
      <c r="L53" s="10"/>
      <c r="M53" s="11">
        <f>K53*L53</f>
        <v>0</v>
      </c>
      <c r="N53" s="11">
        <f>D53+G53+J53</f>
        <v>1740</v>
      </c>
      <c r="O53" s="11">
        <f>M53</f>
        <v>0</v>
      </c>
      <c r="P53" s="11">
        <f>N53+O53</f>
        <v>1740</v>
      </c>
      <c r="Q53" s="11">
        <f>N53/100*20</f>
        <v>348</v>
      </c>
      <c r="R53" s="11">
        <f>P53-Q53</f>
        <v>1392</v>
      </c>
      <c r="S53" s="2"/>
    </row>
    <row r="54" spans="1:19" x14ac:dyDescent="0.3">
      <c r="A54" s="10" t="s">
        <v>65</v>
      </c>
      <c r="B54" s="11">
        <v>30</v>
      </c>
      <c r="C54" s="10"/>
      <c r="D54" s="11">
        <f>B54*C54</f>
        <v>0</v>
      </c>
      <c r="E54" s="11">
        <f>B54*1.5</f>
        <v>45</v>
      </c>
      <c r="F54" s="10"/>
      <c r="G54" s="11">
        <f>E54*F54</f>
        <v>0</v>
      </c>
      <c r="H54" s="11">
        <f>SUM(B54*1.75)</f>
        <v>52.5</v>
      </c>
      <c r="I54" s="10"/>
      <c r="J54" s="11">
        <f>H54*I54</f>
        <v>0</v>
      </c>
      <c r="K54" s="11"/>
      <c r="L54" s="10"/>
      <c r="M54" s="11">
        <f>K54*L54</f>
        <v>0</v>
      </c>
      <c r="N54" s="11">
        <f>D54+G54+J54</f>
        <v>0</v>
      </c>
      <c r="O54" s="11">
        <f>M54</f>
        <v>0</v>
      </c>
      <c r="P54" s="11">
        <f>N54+O54</f>
        <v>0</v>
      </c>
      <c r="Q54" s="11">
        <f>N54/100*20</f>
        <v>0</v>
      </c>
      <c r="R54" s="11">
        <f>P54-Q54</f>
        <v>0</v>
      </c>
      <c r="S54" s="2"/>
    </row>
    <row r="55" spans="1:19" x14ac:dyDescent="0.3">
      <c r="A55" s="10" t="s">
        <v>66</v>
      </c>
      <c r="B55" s="11">
        <v>30</v>
      </c>
      <c r="C55" s="10">
        <v>0</v>
      </c>
      <c r="D55" s="11">
        <f>B55*C55</f>
        <v>0</v>
      </c>
      <c r="E55" s="11">
        <f>B55*1.5</f>
        <v>45</v>
      </c>
      <c r="F55" s="10"/>
      <c r="G55" s="11">
        <f>E55*F55</f>
        <v>0</v>
      </c>
      <c r="H55" s="11">
        <f>SUM(B55*1.75)</f>
        <v>52.5</v>
      </c>
      <c r="I55" s="10"/>
      <c r="J55" s="11">
        <f>H55*I55</f>
        <v>0</v>
      </c>
      <c r="K55" s="11"/>
      <c r="L55" s="10"/>
      <c r="M55" s="11">
        <f>K55*L55</f>
        <v>0</v>
      </c>
      <c r="N55" s="11">
        <f>D55+G55+J55</f>
        <v>0</v>
      </c>
      <c r="O55" s="11">
        <f>M55</f>
        <v>0</v>
      </c>
      <c r="P55" s="11">
        <f>N55+O55</f>
        <v>0</v>
      </c>
      <c r="Q55" s="11">
        <f>N55/100*20</f>
        <v>0</v>
      </c>
      <c r="R55" s="11">
        <f>P55-Q55</f>
        <v>0</v>
      </c>
      <c r="S55" s="2" t="s">
        <v>67</v>
      </c>
    </row>
    <row r="56" spans="1:19" x14ac:dyDescent="0.3">
      <c r="A56" s="10" t="s">
        <v>68</v>
      </c>
      <c r="B56" s="11">
        <v>30</v>
      </c>
      <c r="C56" s="10">
        <v>50</v>
      </c>
      <c r="D56" s="11">
        <f>B56*C56</f>
        <v>1500</v>
      </c>
      <c r="E56" s="11">
        <f>B56*1.5</f>
        <v>45</v>
      </c>
      <c r="F56" s="10">
        <v>8</v>
      </c>
      <c r="G56" s="11">
        <f>E56*F56</f>
        <v>360</v>
      </c>
      <c r="H56" s="11">
        <f>SUM(B56*1.75)</f>
        <v>52.5</v>
      </c>
      <c r="I56" s="10">
        <v>8</v>
      </c>
      <c r="J56" s="11">
        <f>H56*I56</f>
        <v>420</v>
      </c>
      <c r="K56" s="11"/>
      <c r="L56" s="10"/>
      <c r="M56" s="11">
        <f>K56*L56</f>
        <v>0</v>
      </c>
      <c r="N56" s="11">
        <f>D56+G56+J56</f>
        <v>2280</v>
      </c>
      <c r="O56" s="11">
        <f>M56</f>
        <v>0</v>
      </c>
      <c r="P56" s="11">
        <f>N56+O56</f>
        <v>2280</v>
      </c>
      <c r="Q56" s="11">
        <f>N56/100*20</f>
        <v>456</v>
      </c>
      <c r="R56" s="11">
        <f>P56-Q56</f>
        <v>1824</v>
      </c>
      <c r="S56" s="4"/>
    </row>
    <row r="57" spans="1:19" x14ac:dyDescent="0.3">
      <c r="A57" s="2"/>
      <c r="B57" s="2"/>
      <c r="C57" s="3"/>
      <c r="D57" s="4"/>
      <c r="E57" s="4"/>
      <c r="F57" s="3"/>
      <c r="G57" s="4"/>
      <c r="H57" s="4"/>
      <c r="I57" s="3"/>
      <c r="J57" s="4"/>
      <c r="K57" s="4"/>
      <c r="L57" s="13"/>
      <c r="M57" s="4"/>
      <c r="N57" s="4"/>
      <c r="O57" s="4"/>
      <c r="P57" s="5"/>
      <c r="Q57" s="5"/>
      <c r="R57" s="5">
        <f>SUM(R5:R56)</f>
        <v>50050.400000000009</v>
      </c>
      <c r="S57" s="5"/>
    </row>
    <row r="58" spans="1:19" x14ac:dyDescent="0.3">
      <c r="A58" s="3" t="s">
        <v>69</v>
      </c>
      <c r="B58" s="7">
        <v>45858</v>
      </c>
      <c r="C58" s="2"/>
      <c r="D58" s="4" t="s">
        <v>70</v>
      </c>
      <c r="E58" s="4"/>
      <c r="F58" s="2"/>
      <c r="G58" s="4"/>
      <c r="H58" s="4"/>
      <c r="I58" s="2"/>
      <c r="J58" s="4"/>
      <c r="K58" s="4"/>
      <c r="L58" s="14"/>
      <c r="M58" s="4"/>
      <c r="N58" s="4"/>
      <c r="O58" s="4"/>
      <c r="P58" s="4"/>
      <c r="Q58" s="4"/>
      <c r="R58" s="4"/>
      <c r="S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Adella</dc:creator>
  <cp:lastModifiedBy>Adella</cp:lastModifiedBy>
  <dcterms:created xsi:type="dcterms:W3CDTF">2025-07-23T14:37:17Z</dcterms:created>
  <dcterms:modified xsi:type="dcterms:W3CDTF">2025-07-23T14:37:37Z</dcterms:modified>
</cp:coreProperties>
</file>