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4"/>
  <workbookPr defaultThemeVersion="166925"/>
  <mc:AlternateContent xmlns:mc="http://schemas.openxmlformats.org/markup-compatibility/2006">
    <mc:Choice Requires="x15">
      <x15ac:absPath xmlns:x15ac="http://schemas.microsoft.com/office/spreadsheetml/2010/11/ac" url="/Users/adammcpherson/Documents/DM1/TA/DanceCompetition/Excel Examples/"/>
    </mc:Choice>
  </mc:AlternateContent>
  <xr:revisionPtr revIDLastSave="0" documentId="13_ncr:1_{6F60397F-1409-E04C-8FC0-8D85582C5D2B}" xr6:coauthVersionLast="38" xr6:coauthVersionMax="38" xr10:uidLastSave="{00000000-0000-0000-0000-000000000000}"/>
  <bookViews>
    <workbookView xWindow="0" yWindow="0" windowWidth="18680" windowHeight="21000" xr2:uid="{D9D28937-1BC5-C94D-91B6-1BFC68270A7E}"/>
  </bookViews>
  <sheets>
    <sheet name="Sheet1" sheetId="1" r:id="rId1"/>
  </sheets>
  <calcPr calcId="1790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54" i="1" l="1"/>
  <c r="A55" i="1"/>
  <c r="A56" i="1"/>
  <c r="A57" i="1"/>
  <c r="A58" i="1"/>
  <c r="A59" i="1"/>
  <c r="A60" i="1"/>
  <c r="A45" i="1"/>
  <c r="A46" i="1"/>
  <c r="A47" i="1"/>
  <c r="A48" i="1"/>
  <c r="A49" i="1"/>
  <c r="A50" i="1"/>
  <c r="A51" i="1"/>
  <c r="A36" i="1"/>
  <c r="A37" i="1"/>
  <c r="A38" i="1"/>
  <c r="A39" i="1"/>
  <c r="A40" i="1"/>
  <c r="A41" i="1"/>
  <c r="A42" i="1"/>
  <c r="S36" i="1"/>
  <c r="S37" i="1"/>
  <c r="S38" i="1"/>
  <c r="S39" i="1"/>
  <c r="S40" i="1"/>
  <c r="S41" i="1"/>
  <c r="S42" i="1"/>
  <c r="T27" i="1"/>
  <c r="T28" i="1"/>
  <c r="T29" i="1"/>
  <c r="T30" i="1"/>
  <c r="T31" i="1"/>
  <c r="T32" i="1"/>
  <c r="T33" i="1"/>
  <c r="S27" i="1"/>
  <c r="S28" i="1"/>
  <c r="S29" i="1"/>
  <c r="S30" i="1"/>
  <c r="S31" i="1"/>
  <c r="S32" i="1"/>
  <c r="S33" i="1"/>
  <c r="R27" i="1"/>
  <c r="R28" i="1"/>
  <c r="R29" i="1"/>
  <c r="R30" i="1"/>
  <c r="R31" i="1"/>
  <c r="R32" i="1"/>
  <c r="R33" i="1"/>
  <c r="Q27" i="1"/>
  <c r="Q28" i="1"/>
  <c r="Q29" i="1"/>
  <c r="Q30" i="1"/>
  <c r="Q31" i="1"/>
  <c r="Q32" i="1"/>
  <c r="Q33" i="1"/>
  <c r="P27" i="1"/>
  <c r="P28" i="1"/>
  <c r="P29" i="1"/>
  <c r="P30" i="1"/>
  <c r="P31" i="1"/>
  <c r="P32" i="1"/>
  <c r="P33" i="1"/>
  <c r="O27" i="1"/>
  <c r="O28" i="1"/>
  <c r="O29" i="1"/>
  <c r="O30" i="1"/>
  <c r="O31" i="1"/>
  <c r="O32" i="1"/>
  <c r="O33" i="1"/>
  <c r="N27" i="1"/>
  <c r="N28" i="1"/>
  <c r="N29" i="1"/>
  <c r="N30" i="1"/>
  <c r="N31" i="1"/>
  <c r="N32" i="1"/>
  <c r="N33" i="1"/>
  <c r="M27" i="1"/>
  <c r="M28" i="1"/>
  <c r="M29" i="1"/>
  <c r="M30" i="1"/>
  <c r="M31" i="1"/>
  <c r="M32" i="1"/>
  <c r="M33" i="1"/>
  <c r="L27" i="1"/>
  <c r="L28" i="1"/>
  <c r="L29" i="1"/>
  <c r="L30" i="1"/>
  <c r="L31" i="1"/>
  <c r="L32" i="1"/>
  <c r="L33" i="1"/>
  <c r="K27" i="1"/>
  <c r="K28" i="1"/>
  <c r="K29" i="1"/>
  <c r="K30" i="1"/>
  <c r="K31" i="1"/>
  <c r="K32" i="1"/>
  <c r="K33" i="1"/>
  <c r="R36" i="1"/>
  <c r="R37" i="1"/>
  <c r="R38" i="1"/>
  <c r="R39" i="1"/>
  <c r="R40" i="1"/>
  <c r="R41" i="1"/>
  <c r="R42" i="1"/>
  <c r="Q36" i="1"/>
  <c r="Q37" i="1"/>
  <c r="Q38" i="1"/>
  <c r="Q39" i="1"/>
  <c r="Q40" i="1"/>
  <c r="Q41" i="1"/>
  <c r="Q42" i="1"/>
  <c r="P36" i="1"/>
  <c r="P37" i="1"/>
  <c r="P38" i="1"/>
  <c r="P39" i="1"/>
  <c r="P40" i="1"/>
  <c r="P41" i="1"/>
  <c r="P42" i="1"/>
  <c r="O36" i="1"/>
  <c r="O37" i="1"/>
  <c r="O38" i="1"/>
  <c r="O39" i="1"/>
  <c r="O40" i="1"/>
  <c r="O41" i="1"/>
  <c r="O42" i="1"/>
  <c r="N36" i="1"/>
  <c r="N37" i="1"/>
  <c r="N38" i="1"/>
  <c r="N39" i="1"/>
  <c r="N40" i="1"/>
  <c r="N41" i="1"/>
  <c r="N42" i="1"/>
  <c r="M36" i="1"/>
  <c r="M37" i="1"/>
  <c r="M38" i="1"/>
  <c r="M39" i="1"/>
  <c r="M40" i="1"/>
  <c r="M41" i="1"/>
  <c r="M42" i="1"/>
  <c r="L36" i="1"/>
  <c r="L37" i="1"/>
  <c r="L38" i="1"/>
  <c r="L39" i="1"/>
  <c r="L40" i="1"/>
  <c r="L41" i="1"/>
  <c r="L42" i="1"/>
  <c r="K36" i="1"/>
  <c r="K37" i="1"/>
  <c r="K38" i="1"/>
  <c r="K39" i="1"/>
  <c r="K40" i="1"/>
  <c r="K41" i="1"/>
  <c r="K42" i="1"/>
  <c r="AB29" i="1" l="1"/>
  <c r="AA29" i="1"/>
  <c r="Z29" i="1"/>
  <c r="Y29" i="1"/>
  <c r="X29" i="1"/>
  <c r="AC29" i="1" l="1"/>
  <c r="AD29" i="1"/>
  <c r="AE29" i="1" l="1"/>
  <c r="S54" i="1"/>
  <c r="S55" i="1"/>
  <c r="S56" i="1"/>
  <c r="S57" i="1"/>
  <c r="S58" i="1"/>
  <c r="S59" i="1"/>
  <c r="S60" i="1"/>
  <c r="S45" i="1"/>
  <c r="S46" i="1"/>
  <c r="S47" i="1"/>
  <c r="S48" i="1"/>
  <c r="S49" i="1"/>
  <c r="S50" i="1"/>
  <c r="S51" i="1"/>
  <c r="L54" i="1" l="1"/>
  <c r="K54" i="1"/>
  <c r="R54" i="1"/>
  <c r="R55" i="1"/>
  <c r="R56" i="1"/>
  <c r="R57" i="1"/>
  <c r="R58" i="1"/>
  <c r="R59" i="1"/>
  <c r="R60" i="1"/>
  <c r="Q54" i="1"/>
  <c r="Q55" i="1"/>
  <c r="Q56" i="1"/>
  <c r="Q57" i="1"/>
  <c r="Q58" i="1"/>
  <c r="Q59" i="1"/>
  <c r="Q60" i="1"/>
  <c r="P54" i="1"/>
  <c r="P55" i="1"/>
  <c r="P56" i="1"/>
  <c r="P57" i="1"/>
  <c r="P58" i="1"/>
  <c r="P59" i="1"/>
  <c r="P60" i="1"/>
  <c r="O54" i="1"/>
  <c r="O55" i="1"/>
  <c r="O56" i="1"/>
  <c r="O57" i="1"/>
  <c r="O58" i="1"/>
  <c r="O59" i="1"/>
  <c r="O60" i="1"/>
  <c r="N54" i="1"/>
  <c r="N55" i="1"/>
  <c r="N56" i="1"/>
  <c r="N57" i="1"/>
  <c r="N58" i="1"/>
  <c r="N59" i="1"/>
  <c r="N60" i="1"/>
  <c r="M54" i="1"/>
  <c r="M55" i="1"/>
  <c r="M56" i="1"/>
  <c r="M57" i="1"/>
  <c r="M58" i="1"/>
  <c r="M59" i="1"/>
  <c r="M60" i="1"/>
  <c r="L55" i="1"/>
  <c r="L56" i="1"/>
  <c r="L57" i="1"/>
  <c r="L58" i="1"/>
  <c r="L59" i="1"/>
  <c r="L60" i="1"/>
  <c r="K55" i="1"/>
  <c r="K56" i="1"/>
  <c r="K57" i="1"/>
  <c r="K58" i="1"/>
  <c r="K59" i="1"/>
  <c r="K60" i="1"/>
  <c r="R45" i="1"/>
  <c r="R46" i="1"/>
  <c r="R47" i="1"/>
  <c r="R48" i="1"/>
  <c r="R49" i="1"/>
  <c r="R50" i="1"/>
  <c r="R51" i="1"/>
  <c r="Q45" i="1"/>
  <c r="Q46" i="1"/>
  <c r="Q47" i="1"/>
  <c r="Q48" i="1"/>
  <c r="Q49" i="1"/>
  <c r="Q50" i="1"/>
  <c r="Q51" i="1"/>
  <c r="P45" i="1"/>
  <c r="P46" i="1"/>
  <c r="P47" i="1"/>
  <c r="P48" i="1"/>
  <c r="P49" i="1"/>
  <c r="P50" i="1"/>
  <c r="P51" i="1"/>
  <c r="O45" i="1"/>
  <c r="O46" i="1"/>
  <c r="O47" i="1"/>
  <c r="O48" i="1"/>
  <c r="O49" i="1"/>
  <c r="O50" i="1"/>
  <c r="O51" i="1"/>
  <c r="N45" i="1"/>
  <c r="N46" i="1"/>
  <c r="N47" i="1"/>
  <c r="N48" i="1"/>
  <c r="N49" i="1"/>
  <c r="N50" i="1"/>
  <c r="N51" i="1"/>
  <c r="M45" i="1"/>
  <c r="M46" i="1"/>
  <c r="M47" i="1"/>
  <c r="M48" i="1"/>
  <c r="M49" i="1"/>
  <c r="M50" i="1"/>
  <c r="M51" i="1"/>
  <c r="L45" i="1"/>
  <c r="L46" i="1"/>
  <c r="L47" i="1"/>
  <c r="L48" i="1"/>
  <c r="L49" i="1"/>
  <c r="L50" i="1"/>
  <c r="L51" i="1"/>
  <c r="K45" i="1"/>
  <c r="K46" i="1"/>
  <c r="K47" i="1"/>
  <c r="K48" i="1"/>
  <c r="K49" i="1"/>
  <c r="K50" i="1"/>
  <c r="K51" i="1"/>
  <c r="X27" i="1" l="1"/>
  <c r="X28" i="1"/>
  <c r="X30" i="1"/>
  <c r="X31" i="1"/>
  <c r="X32" i="1"/>
  <c r="X33" i="1"/>
  <c r="Z40" i="1" l="1"/>
  <c r="AD40" i="1"/>
  <c r="AB41" i="1"/>
  <c r="Z42" i="1"/>
  <c r="AD42" i="1"/>
  <c r="AB43" i="1"/>
  <c r="Z44" i="1"/>
  <c r="AD44" i="1"/>
  <c r="AB45" i="1"/>
  <c r="Y41" i="1"/>
  <c r="Y45" i="1"/>
  <c r="AA40" i="1"/>
  <c r="AE40" i="1"/>
  <c r="AC41" i="1"/>
  <c r="AA42" i="1"/>
  <c r="AE42" i="1"/>
  <c r="AC43" i="1"/>
  <c r="AA44" i="1"/>
  <c r="AE44" i="1"/>
  <c r="AC45" i="1"/>
  <c r="Y42" i="1"/>
  <c r="Y40" i="1"/>
  <c r="AB40" i="1"/>
  <c r="Z41" i="1"/>
  <c r="AD41" i="1"/>
  <c r="AB42" i="1"/>
  <c r="Z43" i="1"/>
  <c r="AD43" i="1"/>
  <c r="AB44" i="1"/>
  <c r="Z45" i="1"/>
  <c r="AD45" i="1"/>
  <c r="Y43" i="1"/>
  <c r="AC40" i="1"/>
  <c r="AA41" i="1"/>
  <c r="AE41" i="1"/>
  <c r="AC42" i="1"/>
  <c r="AA43" i="1"/>
  <c r="AE43" i="1"/>
  <c r="AC44" i="1"/>
  <c r="AA45" i="1"/>
  <c r="AE45" i="1"/>
  <c r="Y44" i="1"/>
  <c r="Y28" i="1"/>
  <c r="Z28" i="1"/>
  <c r="AA28" i="1"/>
  <c r="AB28" i="1"/>
  <c r="Y30" i="1"/>
  <c r="Z30" i="1"/>
  <c r="AA30" i="1"/>
  <c r="AB30" i="1"/>
  <c r="Y31" i="1"/>
  <c r="Z31" i="1"/>
  <c r="AA31" i="1"/>
  <c r="AB31" i="1"/>
  <c r="Y32" i="1"/>
  <c r="Z32" i="1"/>
  <c r="AA32" i="1"/>
  <c r="AB32" i="1"/>
  <c r="Y33" i="1"/>
  <c r="Z33" i="1"/>
  <c r="AA33" i="1"/>
  <c r="AB33" i="1"/>
  <c r="AB27" i="1"/>
  <c r="AA27" i="1"/>
  <c r="Z27" i="1"/>
  <c r="Y27" i="1"/>
  <c r="AD27" i="1" l="1"/>
  <c r="AC27" i="1"/>
  <c r="AD33" i="1"/>
  <c r="AC33" i="1"/>
  <c r="AD31" i="1"/>
  <c r="AC31" i="1"/>
  <c r="AE31" i="1" s="1"/>
  <c r="AD32" i="1"/>
  <c r="AC32" i="1"/>
  <c r="AD30" i="1"/>
  <c r="AC30" i="1"/>
  <c r="AD28" i="1"/>
  <c r="AC28" i="1"/>
  <c r="AE30" i="1" l="1"/>
  <c r="AE33" i="1"/>
  <c r="AE27" i="1"/>
  <c r="AE28" i="1"/>
  <c r="AE32" i="1"/>
</calcChain>
</file>

<file path=xl/sharedStrings.xml><?xml version="1.0" encoding="utf-8"?>
<sst xmlns="http://schemas.openxmlformats.org/spreadsheetml/2006/main" count="147" uniqueCount="69">
  <si>
    <t xml:space="preserve">No. </t>
  </si>
  <si>
    <t>A</t>
  </si>
  <si>
    <t>B</t>
  </si>
  <si>
    <t>E</t>
  </si>
  <si>
    <t>C</t>
  </si>
  <si>
    <t>D</t>
  </si>
  <si>
    <t>F</t>
  </si>
  <si>
    <t>G</t>
  </si>
  <si>
    <t>H</t>
  </si>
  <si>
    <t>J</t>
  </si>
  <si>
    <t>1</t>
  </si>
  <si>
    <t>1-2</t>
  </si>
  <si>
    <t>1-3</t>
  </si>
  <si>
    <t>1-4</t>
  </si>
  <si>
    <t>1-5</t>
  </si>
  <si>
    <t>1-6</t>
  </si>
  <si>
    <t>1-7</t>
  </si>
  <si>
    <t>1-8</t>
  </si>
  <si>
    <t>Places</t>
  </si>
  <si>
    <t>Result</t>
  </si>
  <si>
    <t>Final Summary</t>
  </si>
  <si>
    <t>R</t>
  </si>
  <si>
    <t>S</t>
  </si>
  <si>
    <t>M</t>
  </si>
  <si>
    <t xml:space="preserve"> </t>
  </si>
  <si>
    <t>Total</t>
  </si>
  <si>
    <t>Rule 11</t>
  </si>
  <si>
    <t>No.</t>
  </si>
  <si>
    <t>RuleBreak#1</t>
  </si>
  <si>
    <t>RuleBreak#2</t>
  </si>
  <si>
    <t>RuleBreak#3</t>
  </si>
  <si>
    <t>Dance #1</t>
  </si>
  <si>
    <t>Dance #2</t>
  </si>
  <si>
    <t>Dance #3</t>
  </si>
  <si>
    <t>Dance #4</t>
  </si>
  <si>
    <t>Total Judges- FILL IN NUMBER</t>
  </si>
  <si>
    <t>Majority- FILL IN MAJORITY</t>
  </si>
  <si>
    <t>Tie Break#1</t>
  </si>
  <si>
    <t>Tie Break#3</t>
  </si>
  <si>
    <t>Tie Break#2</t>
  </si>
  <si>
    <t>Tie Break SUM #2</t>
  </si>
  <si>
    <t>EX: 113</t>
  </si>
  <si>
    <t>EX: 116</t>
  </si>
  <si>
    <t xml:space="preserve">  #+name: rule-8-example-11 </t>
  </si>
  <si>
    <t xml:space="preserve">  | 81 | 2 | 1 | 2 | 1 | 3 |</t>
  </si>
  <si>
    <t xml:space="preserve">  | 82 | 4 | 3 | 1 | 2 | 4 |</t>
  </si>
  <si>
    <t xml:space="preserve">  | 83 | 5 | 5 | 5 | 4 | 5 |</t>
  </si>
  <si>
    <t xml:space="preserve">  | 84 | 3 | 2 | 3 | 5 | 1 |</t>
  </si>
  <si>
    <t xml:space="preserve">  | 85 | 1 | 4 | 4 | 3 | 2 |</t>
  </si>
  <si>
    <t xml:space="preserve">  #+name: rule-8-example-30 </t>
  </si>
  <si>
    <t xml:space="preserve">  | 81 | 4 | 2 | 2 | 4 | 2 | 6 | 2 |</t>
  </si>
  <si>
    <t xml:space="preserve">  | 82 | 5 | 1 | 6 | 5 | 6 | 2 | 6 |</t>
  </si>
  <si>
    <t xml:space="preserve">  | 83 | 3 | 3 | 1 | 1 | 1 | 1 | 1 |</t>
  </si>
  <si>
    <t xml:space="preserve">  | 84 | 2 | 5 | 5 | 3 | 4 | 3 | 5 |</t>
  </si>
  <si>
    <t xml:space="preserve">  | 85 | 6 | 6 | 4 | 6 | 5 | 4 | 3 |</t>
  </si>
  <si>
    <t xml:space="preserve">  | 86 | 1 | 4 | 3 | 2 | 3 | 5 | 2 |</t>
  </si>
  <si>
    <t xml:space="preserve">  | 81 | 2 | 4 | 1 | 4 | 1 | 2 | 4 | 3 | 4 |</t>
  </si>
  <si>
    <t xml:space="preserve">  | 82 | 4 | 1 | 3 | 3 | 4 | 1 | 1 | 4 | 2 |</t>
  </si>
  <si>
    <t xml:space="preserve">  | 83 | 3 | 3 | 4 | 2 | 2 | 4 | 2 | 2 | 3 |</t>
  </si>
  <si>
    <t xml:space="preserve">  | 84 | 1 | 2 | 2 | 1 | 3 | 3 | 3 | 1 | 1 |</t>
  </si>
  <si>
    <t xml:space="preserve">  | 81 | 2 | 1 | 6 | 2 | 1 | 1 | 1 | 2 | 1 |</t>
  </si>
  <si>
    <t xml:space="preserve">  | 82 | 7 | 3 | 1 | 7 | 6 | 3 | 4 | 6 | 2 |</t>
  </si>
  <si>
    <t xml:space="preserve">  | 83 | 4 | 5 | 7 | 5 | 2 | 2 | 3 | 5 | 6 |</t>
  </si>
  <si>
    <t xml:space="preserve">  | 84 | 6 | 6 | 3 | 3 | 5 | 6 | 7 | 1 | 4 |</t>
  </si>
  <si>
    <t xml:space="preserve">  | 85 | 3 | 4 | 5 | 1 | 4 | 5 | 5 | 3 | 3 |</t>
  </si>
  <si>
    <t xml:space="preserve">  | 86 | 5 | 7 | 2 | 4 | 7 | 7 | 6 | 4 | 5 |</t>
  </si>
  <si>
    <t xml:space="preserve">  | 87 | 1 | 2 | 4 | 6 | 3 | 4 | 2 | 7 | 7 |</t>
  </si>
  <si>
    <t xml:space="preserve">  #+name: rule-8-example-37 </t>
  </si>
  <si>
    <t xml:space="preserve">  #+name: rule-8-example-376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</si>
</sst>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2"/>
      <color theme="1"/>
      <name val="Calibri"/>
      <family val="2"/>
      <scheme val="minor"/>
    </font>
    <font>
      <b/>
      <sz val="12"/>
      <color theme="0"/>
      <name val="Calibri"/>
      <family val="2"/>
      <scheme val="minor"/>
    </font>
    <font>
      <sz val="8"/>
      <color theme="1"/>
      <name val="Helvetica"/>
      <family val="2"/>
    </font>
    <font>
      <sz val="12"/>
      <color theme="1"/>
      <name val="Helvetica"/>
      <family val="2"/>
    </font>
    <font>
      <sz val="12"/>
      <color rgb="FF9C0006"/>
      <name val="Calibri"/>
      <family val="2"/>
      <scheme val="minor"/>
    </font>
    <font>
      <sz val="14"/>
      <color theme="1"/>
      <name val="Helvetica"/>
      <family val="2"/>
    </font>
    <font>
      <sz val="14"/>
      <color theme="1"/>
      <name val="Calibri"/>
      <family val="2"/>
      <scheme val="minor"/>
    </font>
  </fonts>
  <fills count="5">
    <fill>
      <patternFill patternType="none"/>
    </fill>
    <fill>
      <patternFill patternType="gray125"/>
    </fill>
    <fill>
      <patternFill patternType="solid">
        <fgColor rgb="FFA5A5A5"/>
      </patternFill>
    </fill>
    <fill>
      <patternFill patternType="solid">
        <fgColor rgb="FFFFC7CE"/>
      </patternFill>
    </fill>
    <fill>
      <patternFill patternType="solid">
        <fgColor rgb="FFFF0000"/>
        <bgColor indexed="64"/>
      </patternFill>
    </fill>
  </fills>
  <borders count="50">
    <border>
      <left/>
      <right/>
      <top/>
      <bottom/>
      <diagonal/>
    </border>
    <border>
      <left style="double">
        <color rgb="FF3F3F3F"/>
      </left>
      <right style="double">
        <color rgb="FF3F3F3F"/>
      </right>
      <top style="double">
        <color rgb="FF3F3F3F"/>
      </top>
      <bottom style="double">
        <color rgb="FF3F3F3F"/>
      </bottom>
      <diagonal/>
    </border>
    <border>
      <left style="double">
        <color rgb="FF3F3F3F"/>
      </left>
      <right style="double">
        <color rgb="FF3F3F3F"/>
      </right>
      <top/>
      <bottom style="double">
        <color rgb="FF3F3F3F"/>
      </bottom>
      <diagonal/>
    </border>
    <border>
      <left style="thin">
        <color auto="1"/>
      </left>
      <right style="thin">
        <color auto="1"/>
      </right>
      <top style="thin">
        <color auto="1"/>
      </top>
      <bottom style="thin">
        <color auto="1"/>
      </bottom>
      <diagonal/>
    </border>
    <border>
      <left style="thick">
        <color auto="1"/>
      </left>
      <right style="thin">
        <color auto="1"/>
      </right>
      <top style="thin">
        <color auto="1"/>
      </top>
      <bottom style="thin">
        <color auto="1"/>
      </bottom>
      <diagonal/>
    </border>
    <border>
      <left style="thin">
        <color auto="1"/>
      </left>
      <right style="thick">
        <color auto="1"/>
      </right>
      <top style="thin">
        <color auto="1"/>
      </top>
      <bottom style="thin">
        <color auto="1"/>
      </bottom>
      <diagonal/>
    </border>
    <border>
      <left style="thick">
        <color auto="1"/>
      </left>
      <right style="thin">
        <color auto="1"/>
      </right>
      <top style="thin">
        <color auto="1"/>
      </top>
      <bottom style="thick">
        <color auto="1"/>
      </bottom>
      <diagonal/>
    </border>
    <border>
      <left style="thin">
        <color auto="1"/>
      </left>
      <right style="thin">
        <color auto="1"/>
      </right>
      <top style="thin">
        <color auto="1"/>
      </top>
      <bottom style="thick">
        <color auto="1"/>
      </bottom>
      <diagonal/>
    </border>
    <border>
      <left style="thick">
        <color auto="1"/>
      </left>
      <right/>
      <top style="thick">
        <color auto="1"/>
      </top>
      <bottom/>
      <diagonal/>
    </border>
    <border>
      <left/>
      <right/>
      <top style="thick">
        <color auto="1"/>
      </top>
      <bottom/>
      <diagonal/>
    </border>
    <border>
      <left/>
      <right style="thick">
        <color auto="1"/>
      </right>
      <top style="thick">
        <color auto="1"/>
      </top>
      <bottom/>
      <diagonal/>
    </border>
    <border>
      <left style="thick">
        <color auto="1"/>
      </left>
      <right style="double">
        <color rgb="FF3F3F3F"/>
      </right>
      <top/>
      <bottom style="double">
        <color rgb="FF3F3F3F"/>
      </bottom>
      <diagonal/>
    </border>
    <border>
      <left style="double">
        <color rgb="FF3F3F3F"/>
      </left>
      <right style="thick">
        <color auto="1"/>
      </right>
      <top/>
      <bottom style="double">
        <color rgb="FF3F3F3F"/>
      </bottom>
      <diagonal/>
    </border>
    <border>
      <left style="thick">
        <color auto="1"/>
      </left>
      <right/>
      <top/>
      <bottom/>
      <diagonal/>
    </border>
    <border>
      <left/>
      <right style="thick">
        <color auto="1"/>
      </right>
      <top/>
      <bottom/>
      <diagonal/>
    </border>
    <border>
      <left style="thick">
        <color auto="1"/>
      </left>
      <right/>
      <top/>
      <bottom style="thick">
        <color auto="1"/>
      </bottom>
      <diagonal/>
    </border>
    <border>
      <left/>
      <right/>
      <top/>
      <bottom style="thick">
        <color auto="1"/>
      </bottom>
      <diagonal/>
    </border>
    <border>
      <left/>
      <right style="thick">
        <color auto="1"/>
      </right>
      <top/>
      <bottom style="thick">
        <color auto="1"/>
      </bottom>
      <diagonal/>
    </border>
    <border>
      <left style="thin">
        <color auto="1"/>
      </left>
      <right/>
      <top style="thin">
        <color auto="1"/>
      </top>
      <bottom style="thin">
        <color auto="1"/>
      </bottom>
      <diagonal/>
    </border>
    <border>
      <left style="thick">
        <color auto="1"/>
      </left>
      <right style="thick">
        <color auto="1"/>
      </right>
      <top style="thin">
        <color auto="1"/>
      </top>
      <bottom style="thin">
        <color auto="1"/>
      </bottom>
      <diagonal/>
    </border>
    <border>
      <left style="thick">
        <color auto="1"/>
      </left>
      <right style="thick">
        <color auto="1"/>
      </right>
      <top style="thin">
        <color auto="1"/>
      </top>
      <bottom style="thick">
        <color auto="1"/>
      </bottom>
      <diagonal/>
    </border>
    <border>
      <left style="thick">
        <color auto="1"/>
      </left>
      <right/>
      <top style="thick">
        <color auto="1"/>
      </top>
      <bottom style="thick">
        <color auto="1"/>
      </bottom>
      <diagonal/>
    </border>
    <border>
      <left/>
      <right/>
      <top style="thick">
        <color auto="1"/>
      </top>
      <bottom style="thick">
        <color auto="1"/>
      </bottom>
      <diagonal/>
    </border>
    <border>
      <left/>
      <right style="thick">
        <color auto="1"/>
      </right>
      <top style="thick">
        <color auto="1"/>
      </top>
      <bottom style="thick">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ck">
        <color auto="1"/>
      </left>
      <right/>
      <top style="thin">
        <color auto="1"/>
      </top>
      <bottom style="thin">
        <color auto="1"/>
      </bottom>
      <diagonal/>
    </border>
    <border>
      <left/>
      <right style="thin">
        <color auto="1"/>
      </right>
      <top style="thin">
        <color auto="1"/>
      </top>
      <bottom/>
      <diagonal/>
    </border>
    <border>
      <left style="thin">
        <color auto="1"/>
      </left>
      <right style="thin">
        <color auto="1"/>
      </right>
      <top style="thin">
        <color auto="1"/>
      </top>
      <bottom/>
      <diagonal/>
    </border>
    <border>
      <left style="thin">
        <color auto="1"/>
      </left>
      <right/>
      <top style="thin">
        <color auto="1"/>
      </top>
      <bottom/>
      <diagonal/>
    </border>
    <border>
      <left style="thin">
        <color auto="1"/>
      </left>
      <right style="thick">
        <color auto="1"/>
      </right>
      <top style="thin">
        <color auto="1"/>
      </top>
      <bottom style="thick">
        <color auto="1"/>
      </bottom>
      <diagonal/>
    </border>
    <border>
      <left style="thin">
        <color auto="1"/>
      </left>
      <right style="thin">
        <color auto="1"/>
      </right>
      <top/>
      <bottom style="thin">
        <color auto="1"/>
      </bottom>
      <diagonal/>
    </border>
    <border>
      <left style="thin">
        <color auto="1"/>
      </left>
      <right style="thick">
        <color auto="1"/>
      </right>
      <top style="thin">
        <color auto="1"/>
      </top>
      <bottom/>
      <diagonal/>
    </border>
    <border>
      <left style="thick">
        <color auto="1"/>
      </left>
      <right/>
      <top style="thin">
        <color auto="1"/>
      </top>
      <bottom/>
      <diagonal/>
    </border>
    <border>
      <left/>
      <right style="thin">
        <color auto="1"/>
      </right>
      <top/>
      <bottom style="thin">
        <color auto="1"/>
      </bottom>
      <diagonal/>
    </border>
    <border>
      <left style="thick">
        <color auto="1"/>
      </left>
      <right/>
      <top/>
      <bottom style="double">
        <color rgb="FF3F3F3F"/>
      </bottom>
      <diagonal/>
    </border>
    <border>
      <left style="thick">
        <color auto="1"/>
      </left>
      <right style="thick">
        <color auto="1"/>
      </right>
      <top/>
      <bottom style="double">
        <color rgb="FF3F3F3F"/>
      </bottom>
      <diagonal/>
    </border>
    <border>
      <left style="thick">
        <color auto="1"/>
      </left>
      <right style="thin">
        <color auto="1"/>
      </right>
      <top/>
      <bottom style="thin">
        <color auto="1"/>
      </bottom>
      <diagonal/>
    </border>
    <border>
      <left style="thin">
        <color auto="1"/>
      </left>
      <right/>
      <top/>
      <bottom style="double">
        <color rgb="FF3F3F3F"/>
      </bottom>
      <diagonal/>
    </border>
    <border>
      <left style="thin">
        <color auto="1"/>
      </left>
      <right/>
      <top/>
      <bottom style="thin">
        <color auto="1"/>
      </bottom>
      <diagonal/>
    </border>
    <border>
      <left style="thin">
        <color auto="1"/>
      </left>
      <right style="thin">
        <color auto="1"/>
      </right>
      <top style="thick">
        <color auto="1"/>
      </top>
      <bottom style="thin">
        <color auto="1"/>
      </bottom>
      <diagonal/>
    </border>
    <border>
      <left style="thin">
        <color auto="1"/>
      </left>
      <right style="thick">
        <color auto="1"/>
      </right>
      <top style="thick">
        <color auto="1"/>
      </top>
      <bottom/>
      <diagonal/>
    </border>
    <border>
      <left style="thick">
        <color auto="1"/>
      </left>
      <right style="thick">
        <color auto="1"/>
      </right>
      <top style="thick">
        <color auto="1"/>
      </top>
      <bottom style="thin">
        <color auto="1"/>
      </bottom>
      <diagonal/>
    </border>
    <border>
      <left/>
      <right style="thick">
        <color auto="1"/>
      </right>
      <top/>
      <bottom style="double">
        <color rgb="FF3F3F3F"/>
      </bottom>
      <diagonal/>
    </border>
    <border>
      <left/>
      <right style="thick">
        <color auto="1"/>
      </right>
      <top style="thin">
        <color auto="1"/>
      </top>
      <bottom style="thin">
        <color auto="1"/>
      </bottom>
      <diagonal/>
    </border>
    <border>
      <left style="thin">
        <color auto="1"/>
      </left>
      <right style="thin">
        <color auto="1"/>
      </right>
      <top style="double">
        <color rgb="FF3F3F3F"/>
      </top>
      <bottom style="thin">
        <color auto="1"/>
      </bottom>
      <diagonal/>
    </border>
    <border>
      <left style="thin">
        <color auto="1"/>
      </left>
      <right style="thin">
        <color auto="1"/>
      </right>
      <top style="thick">
        <color auto="1"/>
      </top>
      <bottom/>
      <diagonal/>
    </border>
    <border>
      <left style="thick">
        <color auto="1"/>
      </left>
      <right style="thin">
        <color auto="1"/>
      </right>
      <top style="thick">
        <color auto="1"/>
      </top>
      <bottom/>
      <diagonal/>
    </border>
    <border>
      <left/>
      <right style="thin">
        <color auto="1"/>
      </right>
      <top style="thick">
        <color auto="1"/>
      </top>
      <bottom style="thin">
        <color auto="1"/>
      </bottom>
      <diagonal/>
    </border>
    <border>
      <left/>
      <right/>
      <top style="thick">
        <color auto="1"/>
      </top>
      <bottom style="thin">
        <color auto="1"/>
      </bottom>
      <diagonal/>
    </border>
  </borders>
  <cellStyleXfs count="3">
    <xf numFmtId="0" fontId="0" fillId="0" borderId="0"/>
    <xf numFmtId="0" fontId="1" fillId="2" borderId="1" applyNumberFormat="0" applyAlignment="0" applyProtection="0"/>
    <xf numFmtId="0" fontId="4" fillId="3" borderId="0" applyNumberFormat="0" applyBorder="0" applyAlignment="0" applyProtection="0"/>
  </cellStyleXfs>
  <cellXfs count="91">
    <xf numFmtId="0" fontId="0" fillId="0" borderId="0" xfId="0"/>
    <xf numFmtId="0" fontId="1" fillId="2" borderId="2" xfId="1" applyBorder="1"/>
    <xf numFmtId="49" fontId="0" fillId="0" borderId="0" xfId="0" applyNumberFormat="1"/>
    <xf numFmtId="0" fontId="1" fillId="2" borderId="11" xfId="1" applyBorder="1"/>
    <xf numFmtId="0" fontId="1" fillId="2" borderId="12" xfId="1" applyBorder="1"/>
    <xf numFmtId="0" fontId="0" fillId="0" borderId="13" xfId="0" applyFont="1" applyBorder="1"/>
    <xf numFmtId="0" fontId="3" fillId="0" borderId="0" xfId="0" applyFont="1" applyBorder="1"/>
    <xf numFmtId="0" fontId="0" fillId="0" borderId="0" xfId="0" applyFont="1" applyBorder="1"/>
    <xf numFmtId="0" fontId="0" fillId="0" borderId="14" xfId="0" applyFont="1" applyBorder="1"/>
    <xf numFmtId="0" fontId="3" fillId="0" borderId="13" xfId="0" applyFont="1" applyBorder="1"/>
    <xf numFmtId="0" fontId="0" fillId="0" borderId="0" xfId="0" applyBorder="1"/>
    <xf numFmtId="0" fontId="0" fillId="0" borderId="14" xfId="0" applyBorder="1"/>
    <xf numFmtId="0" fontId="3" fillId="0" borderId="15" xfId="0" applyFont="1" applyBorder="1"/>
    <xf numFmtId="0" fontId="0" fillId="0" borderId="16" xfId="0" applyBorder="1"/>
    <xf numFmtId="0" fontId="0" fillId="0" borderId="17" xfId="0" applyBorder="1"/>
    <xf numFmtId="0" fontId="0" fillId="0" borderId="19" xfId="0" applyBorder="1"/>
    <xf numFmtId="0" fontId="0" fillId="0" borderId="20" xfId="0" applyBorder="1"/>
    <xf numFmtId="49" fontId="1" fillId="2" borderId="0" xfId="1" applyNumberFormat="1" applyBorder="1"/>
    <xf numFmtId="0" fontId="0" fillId="0" borderId="19" xfId="0" applyFill="1" applyBorder="1"/>
    <xf numFmtId="0" fontId="0" fillId="0" borderId="4" xfId="0" applyFont="1" applyFill="1" applyBorder="1"/>
    <xf numFmtId="0" fontId="0" fillId="0" borderId="3" xfId="0" applyFont="1" applyFill="1" applyBorder="1"/>
    <xf numFmtId="0" fontId="0" fillId="0" borderId="19" xfId="0" applyFont="1" applyFill="1" applyBorder="1"/>
    <xf numFmtId="0" fontId="0" fillId="0" borderId="3" xfId="2" applyFont="1" applyFill="1" applyBorder="1"/>
    <xf numFmtId="0" fontId="0" fillId="0" borderId="6" xfId="0" applyFont="1" applyFill="1" applyBorder="1"/>
    <xf numFmtId="0" fontId="0" fillId="0" borderId="7" xfId="0" applyFont="1" applyFill="1" applyBorder="1"/>
    <xf numFmtId="0" fontId="0" fillId="0" borderId="20" xfId="0" applyFont="1" applyFill="1" applyBorder="1"/>
    <xf numFmtId="0" fontId="0" fillId="0" borderId="25" xfId="0" applyFont="1" applyFill="1" applyBorder="1"/>
    <xf numFmtId="0" fontId="0" fillId="0" borderId="26" xfId="0" applyFont="1" applyFill="1" applyBorder="1"/>
    <xf numFmtId="0" fontId="0" fillId="0" borderId="25" xfId="2" applyFont="1" applyFill="1" applyBorder="1"/>
    <xf numFmtId="0" fontId="0" fillId="0" borderId="27" xfId="0" applyFont="1" applyFill="1" applyBorder="1"/>
    <xf numFmtId="0" fontId="0" fillId="0" borderId="28" xfId="0" applyFont="1" applyFill="1" applyBorder="1"/>
    <xf numFmtId="0" fontId="0" fillId="0" borderId="5" xfId="0" applyFont="1" applyFill="1" applyBorder="1"/>
    <xf numFmtId="0" fontId="0" fillId="0" borderId="5" xfId="2" applyFont="1" applyFill="1" applyBorder="1"/>
    <xf numFmtId="0" fontId="0" fillId="0" borderId="30" xfId="0" applyFont="1" applyFill="1" applyBorder="1"/>
    <xf numFmtId="49" fontId="1" fillId="2" borderId="31" xfId="1" applyNumberFormat="1" applyBorder="1"/>
    <xf numFmtId="0" fontId="0" fillId="0" borderId="26" xfId="2" applyFont="1" applyFill="1" applyBorder="1"/>
    <xf numFmtId="0" fontId="0" fillId="0" borderId="32" xfId="0" applyFont="1" applyFill="1" applyBorder="1"/>
    <xf numFmtId="0" fontId="0" fillId="0" borderId="33" xfId="0" applyFont="1" applyFill="1" applyBorder="1"/>
    <xf numFmtId="0" fontId="1" fillId="2" borderId="34" xfId="1" applyBorder="1"/>
    <xf numFmtId="49" fontId="1" fillId="2" borderId="35" xfId="1" applyNumberFormat="1" applyBorder="1"/>
    <xf numFmtId="49" fontId="1" fillId="2" borderId="38" xfId="1" applyNumberFormat="1" applyBorder="1"/>
    <xf numFmtId="49" fontId="1" fillId="2" borderId="39" xfId="1" applyNumberFormat="1" applyBorder="1"/>
    <xf numFmtId="0" fontId="1" fillId="2" borderId="37" xfId="1" applyBorder="1"/>
    <xf numFmtId="49" fontId="1" fillId="2" borderId="36" xfId="1" applyNumberFormat="1" applyBorder="1"/>
    <xf numFmtId="0" fontId="3" fillId="0" borderId="3" xfId="0" applyFont="1" applyBorder="1"/>
    <xf numFmtId="0" fontId="0" fillId="0" borderId="3" xfId="0" applyFont="1" applyBorder="1"/>
    <xf numFmtId="0" fontId="0" fillId="0" borderId="25" xfId="0" applyFont="1" applyBorder="1"/>
    <xf numFmtId="0" fontId="3" fillId="0" borderId="25" xfId="0" applyFont="1" applyBorder="1"/>
    <xf numFmtId="0" fontId="0" fillId="0" borderId="27" xfId="0" applyBorder="1"/>
    <xf numFmtId="0" fontId="0" fillId="0" borderId="28" xfId="0" applyBorder="1"/>
    <xf numFmtId="0" fontId="0" fillId="0" borderId="29" xfId="0" applyBorder="1"/>
    <xf numFmtId="0" fontId="1" fillId="2" borderId="42" xfId="1" applyBorder="1"/>
    <xf numFmtId="0" fontId="0" fillId="0" borderId="19" xfId="0" applyFont="1" applyBorder="1"/>
    <xf numFmtId="0" fontId="1" fillId="2" borderId="43" xfId="1" applyBorder="1"/>
    <xf numFmtId="0" fontId="0" fillId="4" borderId="4" xfId="0" applyFont="1" applyFill="1" applyBorder="1"/>
    <xf numFmtId="0" fontId="0" fillId="4" borderId="3" xfId="0" applyFont="1" applyFill="1" applyBorder="1"/>
    <xf numFmtId="0" fontId="0" fillId="4" borderId="5" xfId="0" applyFont="1" applyFill="1" applyBorder="1"/>
    <xf numFmtId="0" fontId="0" fillId="4" borderId="19" xfId="0" applyFont="1" applyFill="1" applyBorder="1"/>
    <xf numFmtId="0" fontId="0" fillId="0" borderId="18" xfId="0" applyFont="1" applyBorder="1"/>
    <xf numFmtId="0" fontId="3" fillId="0" borderId="19" xfId="0" applyFont="1" applyBorder="1"/>
    <xf numFmtId="0" fontId="1" fillId="2" borderId="48" xfId="1" applyBorder="1"/>
    <xf numFmtId="0" fontId="1" fillId="2" borderId="40" xfId="1" applyBorder="1"/>
    <xf numFmtId="49" fontId="1" fillId="2" borderId="49" xfId="1" applyNumberFormat="1" applyBorder="1"/>
    <xf numFmtId="49" fontId="1" fillId="2" borderId="45" xfId="1" applyNumberFormat="1" applyFont="1" applyFill="1" applyBorder="1"/>
    <xf numFmtId="0" fontId="0" fillId="4" borderId="4" xfId="2" applyFont="1" applyFill="1" applyBorder="1"/>
    <xf numFmtId="0" fontId="0" fillId="4" borderId="3" xfId="2" applyFont="1" applyFill="1" applyBorder="1"/>
    <xf numFmtId="0" fontId="0" fillId="4" borderId="5" xfId="2" applyFont="1" applyFill="1" applyBorder="1"/>
    <xf numFmtId="0" fontId="0" fillId="4" borderId="19" xfId="2" applyFont="1" applyFill="1" applyBorder="1"/>
    <xf numFmtId="0" fontId="0" fillId="0" borderId="18" xfId="0" applyBorder="1" applyAlignment="1">
      <alignment horizontal="center"/>
    </xf>
    <xf numFmtId="0" fontId="0" fillId="0" borderId="24" xfId="0" applyBorder="1" applyAlignment="1">
      <alignment horizontal="center"/>
    </xf>
    <xf numFmtId="0" fontId="0" fillId="0" borderId="44" xfId="0" applyBorder="1" applyAlignment="1">
      <alignment horizont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0" fillId="0" borderId="21" xfId="0" applyBorder="1" applyAlignment="1">
      <alignment horizontal="center"/>
    </xf>
    <xf numFmtId="0" fontId="0" fillId="0" borderId="22" xfId="0" applyBorder="1" applyAlignment="1">
      <alignment horizontal="center"/>
    </xf>
    <xf numFmtId="0" fontId="0" fillId="0" borderId="23" xfId="0" applyBorder="1" applyAlignment="1">
      <alignment horizontal="center"/>
    </xf>
    <xf numFmtId="0" fontId="6" fillId="0" borderId="8" xfId="0" applyFont="1" applyBorder="1" applyAlignment="1">
      <alignment horizontal="center"/>
    </xf>
    <xf numFmtId="0" fontId="6" fillId="0" borderId="9" xfId="0" applyFont="1" applyBorder="1" applyAlignment="1">
      <alignment horizontal="center"/>
    </xf>
    <xf numFmtId="0" fontId="6" fillId="0" borderId="10" xfId="0" applyFont="1" applyBorder="1" applyAlignment="1">
      <alignment horizontal="center"/>
    </xf>
    <xf numFmtId="0" fontId="0" fillId="0" borderId="26" xfId="0" applyBorder="1" applyAlignment="1">
      <alignment horizontal="center"/>
    </xf>
    <xf numFmtId="0" fontId="0" fillId="0" borderId="25" xfId="0" applyBorder="1" applyAlignment="1">
      <alignment horizontal="center"/>
    </xf>
    <xf numFmtId="0" fontId="5" fillId="0" borderId="47" xfId="0" applyFont="1" applyBorder="1" applyAlignment="1">
      <alignment horizontal="center"/>
    </xf>
    <xf numFmtId="0" fontId="5" fillId="0" borderId="46" xfId="0" applyFont="1" applyBorder="1" applyAlignment="1">
      <alignment horizontal="center"/>
    </xf>
    <xf numFmtId="0" fontId="5" fillId="0" borderId="41" xfId="0" applyFont="1" applyBorder="1" applyAlignment="1">
      <alignment horizontal="center"/>
    </xf>
    <xf numFmtId="0" fontId="5" fillId="0" borderId="8" xfId="0" applyFont="1" applyBorder="1" applyAlignment="1">
      <alignment horizontal="center"/>
    </xf>
    <xf numFmtId="0" fontId="5" fillId="0" borderId="9" xfId="0" applyFont="1" applyBorder="1" applyAlignment="1">
      <alignment horizontal="center"/>
    </xf>
    <xf numFmtId="0" fontId="5" fillId="0" borderId="10" xfId="0" applyFont="1" applyBorder="1" applyAlignment="1">
      <alignment horizontal="center"/>
    </xf>
    <xf numFmtId="0" fontId="2" fillId="0" borderId="9" xfId="0" applyFont="1" applyBorder="1" applyAlignment="1">
      <alignment horizontal="center"/>
    </xf>
    <xf numFmtId="0" fontId="2" fillId="0" borderId="10" xfId="0" applyFont="1" applyBorder="1" applyAlignment="1">
      <alignment horizontal="center"/>
    </xf>
    <xf numFmtId="0" fontId="0" fillId="4" borderId="26" xfId="0" applyFont="1" applyFill="1" applyBorder="1"/>
  </cellXfs>
  <cellStyles count="3">
    <cellStyle name="Bad" xfId="2" builtinId="27"/>
    <cellStyle name="Check Cell" xfId="1" builtinId="23"/>
    <cellStyle name="Normal" xfId="0" builtinId="0"/>
  </cellStyles>
  <dxfs count="89">
    <dxf>
      <font>
        <b val="0"/>
        <i val="0"/>
        <strike val="0"/>
        <condense val="0"/>
        <extend val="0"/>
        <outline val="0"/>
        <shadow val="0"/>
        <u val="none"/>
        <vertAlign val="baseline"/>
        <sz val="12"/>
        <color theme="1"/>
        <name val="Helvetica"/>
        <family val="2"/>
        <scheme val="none"/>
      </font>
      <numFmt numFmtId="0" formatCode="General"/>
    </dxf>
    <dxf>
      <font>
        <b val="0"/>
        <i val="0"/>
        <strike val="0"/>
        <condense val="0"/>
        <extend val="0"/>
        <outline val="0"/>
        <shadow val="0"/>
        <u val="none"/>
        <vertAlign val="baseline"/>
        <sz val="12"/>
        <color theme="1"/>
        <name val="Helvetica"/>
        <family val="2"/>
        <scheme val="none"/>
      </font>
      <numFmt numFmtId="0" formatCode="General"/>
      <border diagonalUp="0" diagonalDown="0">
        <left style="thick">
          <color auto="1"/>
        </left>
        <right/>
        <top/>
        <bottom/>
        <vertical/>
        <horizontal/>
      </border>
    </dxf>
    <dxf>
      <font>
        <b val="0"/>
        <i val="0"/>
        <strike val="0"/>
        <condense val="0"/>
        <extend val="0"/>
        <outline val="0"/>
        <shadow val="0"/>
        <u val="none"/>
        <vertAlign val="baseline"/>
        <sz val="12"/>
        <color theme="1"/>
        <name val="Helvetica"/>
        <family val="2"/>
        <scheme val="none"/>
      </font>
      <numFmt numFmtId="0" formatCode="General"/>
      <border diagonalUp="0" diagonalDown="0">
        <left style="thick">
          <color auto="1"/>
        </left>
        <right/>
        <top/>
        <bottom/>
        <vertical/>
        <horizontal/>
      </border>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border diagonalUp="0" diagonalDown="0">
        <left style="thin">
          <color auto="1"/>
        </left>
        <right style="thin">
          <color auto="1"/>
        </right>
        <top style="thin">
          <color auto="1"/>
        </top>
        <bottom style="thin">
          <color auto="1"/>
        </bottom>
        <vertical/>
        <horizontal/>
      </border>
    </dxf>
    <dxf>
      <border diagonalUp="0" diagonalDown="0">
        <left/>
        <right style="thick">
          <color auto="1"/>
        </right>
        <top/>
        <bottom/>
        <vertical/>
        <horizontal/>
      </border>
    </dxf>
    <dxf>
      <border diagonalUp="0" diagonalDown="0">
        <left/>
        <right style="thick">
          <color auto="1"/>
        </right>
        <top/>
        <bottom/>
        <vertical/>
        <horizontal/>
      </border>
    </dxf>
    <dxf>
      <border outline="0">
        <bottom style="double">
          <color rgb="FF3F3F3F"/>
        </bottom>
      </border>
    </dxf>
    <dxf>
      <border outline="0">
        <top style="double">
          <color rgb="FF3F3F3F"/>
        </top>
      </border>
    </dxf>
    <dxf>
      <border diagonalUp="0" diagonalDown="0" outline="0">
        <left style="double">
          <color rgb="FF3F3F3F"/>
        </left>
        <right style="double">
          <color rgb="FF3F3F3F"/>
        </right>
        <top/>
        <bottom/>
      </border>
    </dxf>
    <dxf>
      <font>
        <strike val="0"/>
        <outline val="0"/>
        <shadow val="0"/>
        <u val="none"/>
        <vertAlign val="baseline"/>
        <sz val="12"/>
        <color theme="1"/>
        <name val="Calibri"/>
        <family val="2"/>
        <scheme val="minor"/>
      </font>
      <numFmt numFmtId="0" formatCode="General"/>
      <fill>
        <patternFill patternType="none">
          <fgColor indexed="64"/>
          <bgColor auto="1"/>
        </patternFill>
      </fill>
      <border diagonalUp="0" diagonalDown="0">
        <left style="thin">
          <color auto="1"/>
        </left>
        <right style="thin">
          <color auto="1"/>
        </right>
        <top style="thin">
          <color auto="1"/>
        </top>
        <bottom style="thin">
          <color auto="1"/>
        </bottom>
        <vertical style="thin">
          <color auto="1"/>
        </vertical>
        <horizontal style="thin">
          <color auto="1"/>
        </horizontal>
      </border>
    </dxf>
    <dxf>
      <font>
        <strike val="0"/>
        <outline val="0"/>
        <shadow val="0"/>
        <u val="none"/>
        <vertAlign val="baseline"/>
        <sz val="12"/>
        <color theme="1"/>
        <name val="Calibri"/>
        <family val="2"/>
        <scheme val="minor"/>
      </font>
      <numFmt numFmtId="0" formatCode="General"/>
      <fill>
        <patternFill patternType="none">
          <fgColor indexed="64"/>
          <bgColor auto="1"/>
        </patternFill>
      </fill>
      <border diagonalUp="0" diagonalDown="0">
        <left style="thin">
          <color auto="1"/>
        </left>
        <right style="thin">
          <color auto="1"/>
        </right>
        <top style="thin">
          <color auto="1"/>
        </top>
        <bottom style="thin">
          <color auto="1"/>
        </bottom>
        <vertical style="thin">
          <color auto="1"/>
        </vertical>
        <horizontal style="thin">
          <color auto="1"/>
        </horizontal>
      </border>
    </dxf>
    <dxf>
      <font>
        <strike val="0"/>
        <outline val="0"/>
        <shadow val="0"/>
        <u val="none"/>
        <vertAlign val="baseline"/>
        <sz val="12"/>
        <color theme="1"/>
        <name val="Calibri"/>
        <family val="2"/>
        <scheme val="minor"/>
      </font>
      <numFmt numFmtId="0" formatCode="General"/>
      <fill>
        <patternFill patternType="none">
          <fgColor indexed="64"/>
          <bgColor auto="1"/>
        </patternFill>
      </fill>
      <border diagonalUp="0" diagonalDown="0">
        <left style="thin">
          <color auto="1"/>
        </left>
        <right style="thin">
          <color auto="1"/>
        </right>
        <top style="thin">
          <color auto="1"/>
        </top>
        <bottom style="thin">
          <color auto="1"/>
        </bottom>
        <vertical style="thin">
          <color auto="1"/>
        </vertical>
        <horizontal style="thin">
          <color auto="1"/>
        </horizontal>
      </border>
    </dxf>
    <dxf>
      <font>
        <strike val="0"/>
        <outline val="0"/>
        <shadow val="0"/>
        <u val="none"/>
        <vertAlign val="baseline"/>
        <sz val="12"/>
        <color theme="1"/>
        <name val="Calibri"/>
        <family val="2"/>
        <scheme val="minor"/>
      </font>
      <numFmt numFmtId="0" formatCode="General"/>
      <fill>
        <patternFill patternType="none">
          <fgColor indexed="64"/>
          <bgColor auto="1"/>
        </patternFill>
      </fill>
      <border diagonalUp="0" diagonalDown="0">
        <left style="thin">
          <color auto="1"/>
        </left>
        <right style="thin">
          <color auto="1"/>
        </right>
        <top style="thin">
          <color auto="1"/>
        </top>
        <bottom style="thin">
          <color auto="1"/>
        </bottom>
        <vertical style="thin">
          <color auto="1"/>
        </vertical>
        <horizontal style="thin">
          <color auto="1"/>
        </horizontal>
      </border>
    </dxf>
    <dxf>
      <font>
        <strike val="0"/>
        <outline val="0"/>
        <shadow val="0"/>
        <u val="none"/>
        <vertAlign val="baseline"/>
        <sz val="12"/>
        <color theme="1"/>
        <name val="Calibri"/>
        <family val="2"/>
        <scheme val="minor"/>
      </font>
      <numFmt numFmtId="0" formatCode="General"/>
      <fill>
        <patternFill patternType="none">
          <fgColor indexed="64"/>
          <bgColor auto="1"/>
        </patternFill>
      </fill>
      <border diagonalUp="0" diagonalDown="0">
        <left style="thin">
          <color auto="1"/>
        </left>
        <right style="thin">
          <color auto="1"/>
        </right>
        <top style="thin">
          <color auto="1"/>
        </top>
        <bottom style="thin">
          <color auto="1"/>
        </bottom>
        <vertical style="thin">
          <color auto="1"/>
        </vertical>
        <horizontal style="thin">
          <color auto="1"/>
        </horizontal>
      </border>
    </dxf>
    <dxf>
      <font>
        <strike val="0"/>
        <outline val="0"/>
        <shadow val="0"/>
        <u val="none"/>
        <vertAlign val="baseline"/>
        <sz val="12"/>
        <color theme="1"/>
        <name val="Calibri"/>
        <family val="2"/>
        <scheme val="minor"/>
      </font>
      <numFmt numFmtId="0" formatCode="General"/>
      <fill>
        <patternFill patternType="none">
          <fgColor indexed="64"/>
          <bgColor auto="1"/>
        </patternFill>
      </fill>
      <border diagonalUp="0" diagonalDown="0">
        <left style="thin">
          <color auto="1"/>
        </left>
        <right style="thin">
          <color auto="1"/>
        </right>
        <top style="thin">
          <color auto="1"/>
        </top>
        <bottom style="thin">
          <color auto="1"/>
        </bottom>
        <vertical style="thin">
          <color auto="1"/>
        </vertical>
        <horizontal style="thin">
          <color auto="1"/>
        </horizontal>
      </border>
    </dxf>
    <dxf>
      <font>
        <strike val="0"/>
        <outline val="0"/>
        <shadow val="0"/>
        <u val="none"/>
        <vertAlign val="baseline"/>
        <sz val="12"/>
        <color theme="1"/>
        <name val="Calibri"/>
        <family val="2"/>
        <scheme val="minor"/>
      </font>
      <numFmt numFmtId="0" formatCode="General"/>
      <fill>
        <patternFill patternType="none">
          <fgColor indexed="64"/>
          <bgColor auto="1"/>
        </patternFill>
      </fill>
      <border diagonalUp="0" diagonalDown="0">
        <left style="thin">
          <color auto="1"/>
        </left>
        <right style="thin">
          <color auto="1"/>
        </right>
        <top style="thin">
          <color auto="1"/>
        </top>
        <bottom style="thin">
          <color auto="1"/>
        </bottom>
        <vertical style="thin">
          <color auto="1"/>
        </vertical>
        <horizontal style="thin">
          <color auto="1"/>
        </horizontal>
      </border>
    </dxf>
    <dxf>
      <font>
        <strike val="0"/>
        <outline val="0"/>
        <shadow val="0"/>
        <u val="none"/>
        <vertAlign val="baseline"/>
        <sz val="12"/>
        <color theme="1"/>
        <name val="Calibri"/>
        <family val="2"/>
        <scheme val="minor"/>
      </font>
      <numFmt numFmtId="0" formatCode="General"/>
      <fill>
        <patternFill patternType="none">
          <fgColor indexed="64"/>
          <bgColor auto="1"/>
        </patternFill>
      </fill>
      <border diagonalUp="0" diagonalDown="0">
        <left style="thin">
          <color auto="1"/>
        </left>
        <right style="thin">
          <color auto="1"/>
        </right>
        <top style="thin">
          <color auto="1"/>
        </top>
        <bottom style="thin">
          <color auto="1"/>
        </bottom>
        <vertical style="thin">
          <color auto="1"/>
        </vertical>
        <horizontal style="thin">
          <color auto="1"/>
        </horizontal>
      </border>
    </dxf>
    <dxf>
      <font>
        <strike val="0"/>
        <outline val="0"/>
        <shadow val="0"/>
        <u val="none"/>
        <vertAlign val="baseline"/>
        <sz val="12"/>
        <color theme="1"/>
        <name val="Calibri"/>
        <family val="2"/>
        <scheme val="minor"/>
      </font>
      <numFmt numFmtId="0" formatCode="General"/>
      <fill>
        <patternFill patternType="none">
          <fgColor indexed="64"/>
          <bgColor auto="1"/>
        </patternFill>
      </fill>
      <border diagonalUp="0" diagonalDown="0">
        <left style="thin">
          <color auto="1"/>
        </left>
        <right style="thin">
          <color auto="1"/>
        </right>
        <top style="thin">
          <color auto="1"/>
        </top>
        <bottom style="thin">
          <color auto="1"/>
        </bottom>
        <vertical style="thin">
          <color auto="1"/>
        </vertical>
        <horizontal style="thin">
          <color auto="1"/>
        </horizontal>
      </border>
    </dxf>
    <dxf>
      <font>
        <strike val="0"/>
        <outline val="0"/>
        <shadow val="0"/>
        <u val="none"/>
        <vertAlign val="baseline"/>
        <sz val="12"/>
        <color theme="1"/>
        <name val="Calibri"/>
        <family val="2"/>
        <scheme val="minor"/>
      </font>
      <numFmt numFmtId="0" formatCode="General"/>
      <fill>
        <patternFill patternType="none">
          <fgColor indexed="64"/>
          <bgColor auto="1"/>
        </patternFill>
      </fill>
      <border diagonalUp="0" diagonalDown="0">
        <left style="thick">
          <color auto="1"/>
        </left>
        <right style="thin">
          <color auto="1"/>
        </right>
        <top style="thin">
          <color auto="1"/>
        </top>
        <bottom style="thin">
          <color auto="1"/>
        </bottom>
        <vertical style="thin">
          <color auto="1"/>
        </vertical>
        <horizontal style="thin">
          <color auto="1"/>
        </horizontal>
      </border>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border diagonalUp="0" diagonalDown="0">
        <left/>
        <right style="thin">
          <color auto="1"/>
        </right>
        <top style="thin">
          <color auto="1"/>
        </top>
        <bottom style="thin">
          <color auto="1"/>
        </bottom>
        <vertical/>
        <horizontal/>
      </border>
    </dxf>
    <dxf>
      <font>
        <strike val="0"/>
        <outline val="0"/>
        <shadow val="0"/>
        <u val="none"/>
        <vertAlign val="baseline"/>
        <sz val="12"/>
        <color theme="1"/>
        <name val="Calibri"/>
        <family val="2"/>
        <scheme val="minor"/>
      </font>
      <fill>
        <patternFill patternType="none">
          <fgColor indexed="64"/>
          <bgColor auto="1"/>
        </patternFill>
      </fill>
      <border diagonalUp="0" diagonalDown="0" outline="0">
        <left style="thick">
          <color auto="1"/>
        </left>
        <right style="thick">
          <color auto="1"/>
        </right>
        <top style="thin">
          <color auto="1"/>
        </top>
        <bottom style="thin">
          <color auto="1"/>
        </bottom>
      </border>
    </dxf>
    <dxf>
      <font>
        <strike val="0"/>
        <outline val="0"/>
        <shadow val="0"/>
        <u val="none"/>
        <vertAlign val="baseline"/>
        <sz val="12"/>
        <color theme="1"/>
        <name val="Calibri"/>
        <family val="2"/>
        <scheme val="minor"/>
      </font>
      <fill>
        <patternFill patternType="none">
          <fgColor indexed="64"/>
          <bgColor auto="1"/>
        </patternFill>
      </fill>
      <border diagonalUp="0" diagonalDown="0">
        <left style="thin">
          <color auto="1"/>
        </left>
        <right style="thick">
          <color auto="1"/>
        </right>
        <top style="thin">
          <color auto="1"/>
        </top>
        <bottom style="thin">
          <color auto="1"/>
        </bottom>
        <vertical style="thin">
          <color auto="1"/>
        </vertical>
        <horizontal style="thin">
          <color auto="1"/>
        </horizontal>
      </border>
    </dxf>
    <dxf>
      <border diagonalUp="0" diagonalDown="0">
        <left style="thick">
          <color auto="1"/>
        </left>
        <right style="thick">
          <color auto="1"/>
        </right>
        <top style="thin">
          <color auto="1"/>
        </top>
        <bottom style="thin">
          <color auto="1"/>
        </bottom>
        <vertical/>
        <horizontal style="thin">
          <color auto="1"/>
        </horizontal>
      </border>
    </dxf>
    <dxf>
      <font>
        <b val="0"/>
        <i val="0"/>
        <strike val="0"/>
        <condense val="0"/>
        <extend val="0"/>
        <outline val="0"/>
        <shadow val="0"/>
        <u val="none"/>
        <vertAlign val="baseline"/>
        <sz val="12"/>
        <color theme="1"/>
        <name val="Helvetica"/>
        <family val="2"/>
        <scheme val="none"/>
      </font>
      <border diagonalUp="0" diagonalDown="0">
        <left style="thick">
          <color auto="1"/>
        </left>
        <right style="thick">
          <color auto="1"/>
        </right>
        <top style="thin">
          <color auto="1"/>
        </top>
        <bottom style="thin">
          <color auto="1"/>
        </bottom>
        <vertical/>
        <horizontal style="thin">
          <color auto="1"/>
        </horizontal>
      </border>
    </dxf>
    <dxf>
      <numFmt numFmtId="0" formatCode="Genera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theme="1"/>
        <name val="Calibri"/>
        <family val="2"/>
        <scheme val="minor"/>
      </font>
      <numFmt numFmtId="0" formatCode="Genera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theme="1"/>
        <name val="Calibri"/>
        <family val="2"/>
        <scheme val="minor"/>
      </font>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theme="1"/>
        <name val="Calibri"/>
        <family val="2"/>
        <scheme val="minor"/>
      </font>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theme="1"/>
        <name val="Calibri"/>
        <family val="2"/>
        <scheme val="minor"/>
      </font>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theme="1"/>
        <name val="Helvetica"/>
        <family val="2"/>
        <scheme val="none"/>
      </font>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theme="1"/>
        <name val="Helvetica"/>
        <family val="2"/>
        <scheme val="none"/>
      </font>
      <numFmt numFmtId="0" formatCode="General"/>
      <border diagonalUp="0" diagonalDown="0">
        <left/>
        <right style="thin">
          <color auto="1"/>
        </right>
        <top style="thin">
          <color auto="1"/>
        </top>
        <bottom style="thin">
          <color auto="1"/>
        </bottom>
        <vertical/>
        <horizontal/>
      </border>
    </dxf>
    <dxf>
      <border outline="0">
        <top style="thin">
          <color auto="1"/>
        </top>
      </border>
    </dxf>
    <dxf>
      <border outline="0">
        <left style="thick">
          <color auto="1"/>
        </left>
        <right style="thick">
          <color auto="1"/>
        </right>
        <top style="thin">
          <color auto="1"/>
        </top>
        <bottom style="thick">
          <color auto="1"/>
        </bottom>
      </border>
    </dxf>
    <dxf>
      <border>
        <bottom style="thin">
          <color auto="1"/>
        </bottom>
      </border>
    </dxf>
    <dxf>
      <border diagonalUp="0" diagonalDown="0" outline="0">
        <left style="thin">
          <color auto="1"/>
        </left>
        <right style="thin">
          <color auto="1"/>
        </right>
        <top/>
        <bottom/>
      </border>
    </dxf>
    <dxf>
      <font>
        <b val="0"/>
        <i val="0"/>
        <strike val="0"/>
        <condense val="0"/>
        <extend val="0"/>
        <outline val="0"/>
        <shadow val="0"/>
        <u val="none"/>
        <vertAlign val="baseline"/>
        <sz val="12"/>
        <color theme="1"/>
        <name val="Calibri"/>
        <family val="2"/>
        <scheme val="minor"/>
      </font>
      <fill>
        <patternFill patternType="none">
          <fgColor indexed="64"/>
          <bgColor indexed="65"/>
        </patternFill>
      </fill>
      <border diagonalUp="0" diagonalDown="0">
        <left style="thick">
          <color auto="1"/>
        </left>
        <right/>
        <top style="thin">
          <color auto="1"/>
        </top>
        <bottom style="thin">
          <color auto="1"/>
        </bottom>
        <vertical/>
        <horizontal/>
      </border>
    </dxf>
    <dxf>
      <font>
        <b val="0"/>
        <i val="0"/>
        <strike val="0"/>
        <condense val="0"/>
        <extend val="0"/>
        <outline val="0"/>
        <shadow val="0"/>
        <u val="none"/>
        <vertAlign val="baseline"/>
        <sz val="12"/>
        <color theme="1"/>
        <name val="Calibri"/>
        <family val="2"/>
        <scheme val="minor"/>
      </font>
      <fill>
        <patternFill patternType="none">
          <fgColor indexed="64"/>
          <bgColor indexed="65"/>
        </patternFill>
      </fill>
      <border diagonalUp="0" diagonalDown="0">
        <left style="thin">
          <color auto="1"/>
        </left>
        <right style="thick">
          <color auto="1"/>
        </right>
        <top style="thin">
          <color auto="1"/>
        </top>
        <bottom style="thin">
          <color auto="1"/>
        </bottom>
        <vertical/>
        <horizontal/>
      </border>
    </dxf>
    <dxf>
      <font>
        <b val="0"/>
        <i val="0"/>
        <strike val="0"/>
        <condense val="0"/>
        <extend val="0"/>
        <outline val="0"/>
        <shadow val="0"/>
        <u val="none"/>
        <vertAlign val="baseline"/>
        <sz val="12"/>
        <color theme="1"/>
        <name val="Calibri"/>
        <family val="2"/>
        <scheme val="minor"/>
      </font>
      <fill>
        <patternFill patternType="none">
          <fgColor indexed="64"/>
          <bgColor indexed="65"/>
        </patternFill>
      </fil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border diagonalUp="0" diagonalDown="0">
        <left/>
        <right style="thin">
          <color auto="1"/>
        </right>
        <top style="thin">
          <color auto="1"/>
        </top>
        <bottom style="thin">
          <color auto="1"/>
        </bottom>
        <vertical/>
        <horizontal/>
      </border>
    </dxf>
    <dxf>
      <border outline="0">
        <left style="thick">
          <color auto="1"/>
        </left>
        <right style="thick">
          <color auto="1"/>
        </right>
        <bottom style="thick">
          <color auto="1"/>
        </bottom>
      </border>
    </dxf>
    <dxf>
      <font>
        <b val="0"/>
        <i val="0"/>
        <strike val="0"/>
        <condense val="0"/>
        <extend val="0"/>
        <outline val="0"/>
        <shadow val="0"/>
        <u val="none"/>
        <vertAlign val="baseline"/>
        <sz val="12"/>
        <color theme="1"/>
        <name val="Calibri"/>
        <family val="2"/>
        <scheme val="minor"/>
      </font>
      <fill>
        <patternFill patternType="none">
          <fgColor indexed="64"/>
          <bgColor indexed="65"/>
        </patternFill>
      </fill>
    </dxf>
    <dxf>
      <numFmt numFmtId="30" formatCode="@"/>
    </dxf>
    <dxf>
      <font>
        <b val="0"/>
        <i val="0"/>
        <strike val="0"/>
        <condense val="0"/>
        <extend val="0"/>
        <outline val="0"/>
        <shadow val="0"/>
        <u val="none"/>
        <vertAlign val="baseline"/>
        <sz val="12"/>
        <color theme="1"/>
        <name val="Calibri"/>
        <family val="2"/>
        <scheme val="minor"/>
      </font>
      <fill>
        <patternFill patternType="none">
          <fgColor indexed="64"/>
          <bgColor indexed="65"/>
        </patternFill>
      </fill>
      <border diagonalUp="0" diagonalDown="0">
        <left style="thick">
          <color auto="1"/>
        </left>
        <right/>
        <top style="thin">
          <color auto="1"/>
        </top>
        <bottom style="thin">
          <color auto="1"/>
        </bottom>
        <vertical/>
        <horizontal/>
      </border>
    </dxf>
    <dxf>
      <font>
        <b val="0"/>
        <i val="0"/>
        <strike val="0"/>
        <condense val="0"/>
        <extend val="0"/>
        <outline val="0"/>
        <shadow val="0"/>
        <u val="none"/>
        <vertAlign val="baseline"/>
        <sz val="12"/>
        <color theme="1"/>
        <name val="Calibri"/>
        <family val="2"/>
        <scheme val="minor"/>
      </font>
      <fill>
        <patternFill patternType="none">
          <fgColor indexed="64"/>
          <bgColor indexed="65"/>
        </patternFill>
      </fill>
      <border diagonalUp="0" diagonalDown="0">
        <left style="thin">
          <color auto="1"/>
        </left>
        <right style="thick">
          <color auto="1"/>
        </right>
        <top style="thin">
          <color auto="1"/>
        </top>
        <bottom style="thin">
          <color auto="1"/>
        </bottom>
        <vertical/>
        <horizontal/>
      </border>
    </dxf>
    <dxf>
      <font>
        <b val="0"/>
        <i val="0"/>
        <strike val="0"/>
        <condense val="0"/>
        <extend val="0"/>
        <outline val="0"/>
        <shadow val="0"/>
        <u val="none"/>
        <vertAlign val="baseline"/>
        <sz val="12"/>
        <color theme="1"/>
        <name val="Calibri"/>
        <family val="2"/>
        <scheme val="minor"/>
      </font>
      <fill>
        <patternFill patternType="none">
          <fgColor indexed="64"/>
          <bgColor indexed="65"/>
        </patternFill>
      </fil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border diagonalUp="0" diagonalDown="0">
        <left/>
        <right style="thin">
          <color auto="1"/>
        </right>
        <top style="thin">
          <color auto="1"/>
        </top>
        <bottom style="thin">
          <color auto="1"/>
        </bottom>
        <vertical/>
        <horizontal/>
      </border>
    </dxf>
    <dxf>
      <border outline="0">
        <left style="thick">
          <color auto="1"/>
        </left>
        <right style="thick">
          <color auto="1"/>
        </right>
        <bottom style="thick">
          <color auto="1"/>
        </bottom>
      </border>
    </dxf>
    <dxf>
      <font>
        <b val="0"/>
        <i val="0"/>
        <strike val="0"/>
        <condense val="0"/>
        <extend val="0"/>
        <outline val="0"/>
        <shadow val="0"/>
        <u val="none"/>
        <vertAlign val="baseline"/>
        <sz val="12"/>
        <color theme="1"/>
        <name val="Calibri"/>
        <family val="2"/>
        <scheme val="minor"/>
      </font>
      <fill>
        <patternFill patternType="none">
          <fgColor indexed="64"/>
          <bgColor indexed="65"/>
        </patternFill>
      </fill>
    </dxf>
    <dxf>
      <numFmt numFmtId="30" formatCode="@"/>
      <border diagonalUp="0" diagonalDown="0" outline="0">
        <left style="thin">
          <color auto="1"/>
        </left>
        <right style="thin">
          <color auto="1"/>
        </right>
        <top/>
        <bottom/>
      </border>
    </dxf>
    <dxf>
      <font>
        <b val="0"/>
        <i val="0"/>
        <strike val="0"/>
        <condense val="0"/>
        <extend val="0"/>
        <outline val="0"/>
        <shadow val="0"/>
        <u val="none"/>
        <vertAlign val="baseline"/>
        <sz val="12"/>
        <color theme="1"/>
        <name val="Calibri"/>
        <family val="2"/>
        <scheme val="minor"/>
      </font>
      <fill>
        <patternFill patternType="none">
          <fgColor indexed="64"/>
          <bgColor indexed="65"/>
        </patternFill>
      </fill>
      <border diagonalUp="0" diagonalDown="0">
        <left style="thick">
          <color auto="1"/>
        </left>
        <right/>
        <top style="thin">
          <color auto="1"/>
        </top>
        <bottom style="thin">
          <color auto="1"/>
        </bottom>
        <vertical/>
        <horizontal/>
      </border>
    </dxf>
    <dxf>
      <font>
        <b val="0"/>
        <i val="0"/>
        <strike val="0"/>
        <condense val="0"/>
        <extend val="0"/>
        <outline val="0"/>
        <shadow val="0"/>
        <u val="none"/>
        <vertAlign val="baseline"/>
        <sz val="12"/>
        <color theme="1"/>
        <name val="Calibri"/>
        <family val="2"/>
        <scheme val="minor"/>
      </font>
      <fill>
        <patternFill patternType="none">
          <fgColor indexed="64"/>
          <bgColor indexed="65"/>
        </patternFill>
      </fill>
      <border diagonalUp="0" diagonalDown="0">
        <left style="thin">
          <color auto="1"/>
        </left>
        <right style="thick">
          <color auto="1"/>
        </right>
        <top style="thin">
          <color auto="1"/>
        </top>
        <bottom style="thin">
          <color auto="1"/>
        </bottom>
        <vertical/>
        <horizontal/>
      </border>
    </dxf>
    <dxf>
      <font>
        <b val="0"/>
        <i val="0"/>
        <strike val="0"/>
        <condense val="0"/>
        <extend val="0"/>
        <outline val="0"/>
        <shadow val="0"/>
        <u val="none"/>
        <vertAlign val="baseline"/>
        <sz val="12"/>
        <color theme="1"/>
        <name val="Calibri"/>
        <family val="2"/>
        <scheme val="minor"/>
      </font>
      <fill>
        <patternFill patternType="none">
          <fgColor indexed="64"/>
          <bgColor indexed="65"/>
        </patternFill>
      </fill>
      <border diagonalUp="0" diagonalDown="0">
        <left style="thin">
          <color auto="1"/>
        </left>
        <right style="thin">
          <color auto="1"/>
        </right>
        <top style="thin">
          <color auto="1"/>
        </top>
        <bottom style="thin">
          <color auto="1"/>
        </bottom>
        <vertical/>
        <horizontal/>
      </border>
    </dxf>
    <dxf>
      <border outline="0">
        <left style="thick">
          <color auto="1"/>
        </left>
        <right style="thick">
          <color auto="1"/>
        </right>
        <bottom style="thick">
          <color auto="1"/>
        </bottom>
      </border>
    </dxf>
    <dxf>
      <font>
        <b val="0"/>
        <i val="0"/>
        <strike val="0"/>
        <condense val="0"/>
        <extend val="0"/>
        <outline val="0"/>
        <shadow val="0"/>
        <u val="none"/>
        <vertAlign val="baseline"/>
        <sz val="12"/>
        <color theme="1"/>
        <name val="Calibri"/>
        <family val="2"/>
        <scheme val="minor"/>
      </font>
      <fill>
        <patternFill patternType="none">
          <fgColor indexed="64"/>
          <bgColor indexed="65"/>
        </patternFill>
      </fill>
    </dxf>
    <dxf>
      <numFmt numFmtId="30" formatCode="@"/>
    </dxf>
    <dxf>
      <border outline="0">
        <top style="double">
          <color rgb="FF3F3F3F"/>
        </top>
      </border>
    </dxf>
    <dxf>
      <border outline="0">
        <bottom style="double">
          <color rgb="FF3F3F3F"/>
        </bottom>
      </border>
    </dxf>
    <dxf>
      <border diagonalUp="0" diagonalDown="0" outline="0">
        <left style="double">
          <color rgb="FF3F3F3F"/>
        </left>
        <right style="double">
          <color rgb="FF3F3F3F"/>
        </right>
        <top/>
        <bottom/>
      </border>
    </dxf>
    <dxf>
      <border outline="0">
        <top style="double">
          <color rgb="FF3F3F3F"/>
        </top>
      </border>
    </dxf>
    <dxf>
      <border outline="0">
        <bottom style="double">
          <color rgb="FF3F3F3F"/>
        </bottom>
      </border>
    </dxf>
    <dxf>
      <border diagonalUp="0" diagonalDown="0" outline="0">
        <left style="double">
          <color rgb="FF3F3F3F"/>
        </left>
        <right style="double">
          <color rgb="FF3F3F3F"/>
        </right>
        <top/>
        <bottom/>
      </border>
    </dxf>
    <dxf>
      <border diagonalUp="0" diagonalDown="0"/>
    </dxf>
    <dxf>
      <font>
        <b val="0"/>
        <i val="0"/>
        <strike val="0"/>
        <condense val="0"/>
        <extend val="0"/>
        <outline val="0"/>
        <shadow val="0"/>
        <u val="none"/>
        <vertAlign val="baseline"/>
        <sz val="12"/>
        <color theme="1"/>
        <name val="Helvetica"/>
        <family val="2"/>
        <scheme val="none"/>
      </font>
      <border diagonalUp="0" diagonalDown="0">
        <left style="thick">
          <color auto="1"/>
        </left>
      </border>
    </dxf>
    <dxf>
      <border outline="0">
        <top style="double">
          <color rgb="FF3F3F3F"/>
        </top>
      </border>
    </dxf>
    <dxf>
      <border outline="0">
        <bottom style="double">
          <color rgb="FF3F3F3F"/>
        </bottom>
      </border>
    </dxf>
    <dxf>
      <border diagonalUp="0" diagonalDown="0" outline="0">
        <left style="double">
          <color rgb="FF3F3F3F"/>
        </left>
        <right style="double">
          <color rgb="FF3F3F3F"/>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oneCellAnchor>
    <xdr:from>
      <xdr:col>0</xdr:col>
      <xdr:colOff>447386</xdr:colOff>
      <xdr:row>0</xdr:row>
      <xdr:rowOff>86591</xdr:rowOff>
    </xdr:from>
    <xdr:ext cx="184731" cy="264560"/>
    <xdr:sp macro="" textlink="">
      <xdr:nvSpPr>
        <xdr:cNvPr id="2" name="TextBox 1">
          <a:extLst>
            <a:ext uri="{FF2B5EF4-FFF2-40B4-BE49-F238E27FC236}">
              <a16:creationId xmlns:a16="http://schemas.microsoft.com/office/drawing/2014/main" id="{808F3CDC-8DA9-534B-8D12-696ED432AB6B}"/>
            </a:ext>
          </a:extLst>
        </xdr:cNvPr>
        <xdr:cNvSpPr txBox="1"/>
      </xdr:nvSpPr>
      <xdr:spPr>
        <a:xfrm>
          <a:off x="447386" y="86591"/>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twoCellAnchor>
    <xdr:from>
      <xdr:col>0</xdr:col>
      <xdr:colOff>71120</xdr:colOff>
      <xdr:row>0</xdr:row>
      <xdr:rowOff>111760</xdr:rowOff>
    </xdr:from>
    <xdr:to>
      <xdr:col>10</xdr:col>
      <xdr:colOff>20320</xdr:colOff>
      <xdr:row>23</xdr:row>
      <xdr:rowOff>111760</xdr:rowOff>
    </xdr:to>
    <xdr:sp macro="" textlink="">
      <xdr:nvSpPr>
        <xdr:cNvPr id="5" name="TextBox 4">
          <a:extLst>
            <a:ext uri="{FF2B5EF4-FFF2-40B4-BE49-F238E27FC236}">
              <a16:creationId xmlns:a16="http://schemas.microsoft.com/office/drawing/2014/main" id="{85E2F4A1-1705-5E42-9ED3-43E0764FF699}"/>
            </a:ext>
          </a:extLst>
        </xdr:cNvPr>
        <xdr:cNvSpPr txBox="1"/>
      </xdr:nvSpPr>
      <xdr:spPr>
        <a:xfrm>
          <a:off x="71120" y="111760"/>
          <a:ext cx="8178800" cy="4673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Multi-Dance</a:t>
          </a:r>
          <a:r>
            <a:rPr lang="en-US" sz="1100" baseline="0"/>
            <a:t> Excel Sheet:</a:t>
          </a:r>
        </a:p>
        <a:p>
          <a:r>
            <a:rPr lang="en-US" sz="1100" baseline="0"/>
            <a:t>Step 1: Fill in the dancers numbers into the first table. This will auto fill all the other tables and the dancers listed.</a:t>
          </a:r>
        </a:p>
        <a:p>
          <a:r>
            <a:rPr lang="en-US" sz="1100" baseline="0"/>
            <a:t>Step 2: Fill in the Dance names into each of the tables as well as in the final table (I just used letters). If you need less tables delete them if you need more just copy and paste them.</a:t>
          </a:r>
        </a:p>
        <a:p>
          <a:r>
            <a:rPr lang="en-US" sz="1100" baseline="0"/>
            <a:t>	 Note:  if you have to add a table then you will need to change the formulas to fit the new table. This is as easy as just 	changing the number of the table in the formula</a:t>
          </a:r>
        </a:p>
        <a:p>
          <a:r>
            <a:rPr lang="en-US" sz="1100" baseline="0"/>
            <a:t>Step 3: Fill in the scores for each of the dances. This will autofil the tables to the right with the number of each place. </a:t>
          </a:r>
        </a:p>
        <a:p>
          <a:r>
            <a:rPr lang="en-US" sz="1100" baseline="0"/>
            <a:t>Step 4: Score each of the Dances, I recommend highlighting the row if you place a dancer as shown below. </a:t>
          </a:r>
        </a:p>
        <a:p>
          <a:r>
            <a:rPr lang="en-US" sz="1100" b="1" baseline="0"/>
            <a:t>	If you have a tie:</a:t>
          </a:r>
          <a:r>
            <a:rPr lang="en-US" sz="1100" baseline="0"/>
            <a:t> the tie break column can be used. It will look something like this =SUMIF(Table5[@[A]:[E]],"&lt;=FILL THIS 	IN"), the only thing you will need to change is the number after the less than or equal sign to the place you are trying to 	break the tie. 	</a:t>
          </a:r>
        </a:p>
        <a:p>
          <a:r>
            <a:rPr lang="en-US" sz="1100" baseline="0"/>
            <a:t>	EX: =SUMIF(Table5[@[A]:[E]],"&lt;=4") will break a tie for fourth place.</a:t>
          </a:r>
        </a:p>
        <a:p>
          <a:r>
            <a:rPr lang="en-US" sz="1100" baseline="0"/>
            <a:t>Step 5: Place the dancers in the final dance column. Everything is added up automatically. </a:t>
          </a:r>
        </a:p>
        <a:p>
          <a:r>
            <a:rPr lang="en-US" sz="1100" baseline="0"/>
            <a:t>	</a:t>
          </a:r>
          <a:r>
            <a:rPr lang="en-US" sz="1100" b="1" baseline="0"/>
            <a:t>If you have a tie: </a:t>
          </a:r>
          <a:r>
            <a:rPr lang="en-US" sz="1100" b="0" baseline="0"/>
            <a:t>the first tie break column in the final table can be adjusted to count the values similar to the first tie break.</a:t>
          </a:r>
        </a:p>
        <a:p>
          <a:r>
            <a:rPr lang="en-US" sz="1100" b="0" baseline="0"/>
            <a:t>	EX: =COUNTIF(Table11[@[C]:[M]],"&lt;=FILL THIS IN") would be changed to =COUNTIF(Table11[@[C]:[M]],"&lt;=4") for example.</a:t>
          </a:r>
        </a:p>
        <a:p>
          <a:r>
            <a:rPr lang="en-US" sz="1100" b="0" baseline="0"/>
            <a:t>	The second column will account for a tie in the first column. </a:t>
          </a:r>
        </a:p>
        <a:p>
          <a:r>
            <a:rPr lang="en-US" sz="1100" b="0" baseline="0"/>
            <a:t>	EX: =SUMIF(Table11[@[C]:[M]],"&lt;=FILL THIS IN") would be changed to =SUMIF(Table11[@[C]:[M]],"&lt;=4") for example.</a:t>
          </a:r>
        </a:p>
        <a:p>
          <a:r>
            <a:rPr lang="en-US" sz="1100" b="1" baseline="0"/>
            <a:t>IF STEP 11 is needed: </a:t>
          </a:r>
          <a:r>
            <a:rPr lang="en-US" sz="1100" b="0" baseline="0"/>
            <a:t>fill in the couple numbers and adjust to column to the place you are trying to break the tie. </a:t>
          </a:r>
        </a:p>
        <a:p>
          <a:r>
            <a:rPr lang="en-US" sz="1100" b="0" baseline="0"/>
            <a:t>	EX: =SUMIFS(N:N,$A:$A,$X$40) would be for the 5th place column, =SUMIFS(K:K, $A:$A,$X$40) would be first place column. 	If you need to continue to try and break the tie just drag column over to the next column and it will account the next place.</a:t>
          </a: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A958EBC6-E5F9-FA41-8059-1514ABF7AAB6}" name="Table5" displayName="Table5" ref="A26:V33" totalsRowShown="0" headerRowDxfId="88" headerRowBorderDxfId="87" tableBorderDxfId="86" headerRowCellStyle="Check Cell">
  <autoFilter ref="A26:V33" xr:uid="{18BC5C1E-6C7F-C542-9C1F-F30AB8500471}"/>
  <tableColumns count="22">
    <tableColumn id="1" xr3:uid="{57D02D44-66F8-094D-A76F-6C1117FE30CE}" name="No. " dataDxfId="85"/>
    <tableColumn id="2" xr3:uid="{8573DB78-D3F6-9B45-B90F-232F0946DBFA}" name="A"/>
    <tableColumn id="3" xr3:uid="{C4C572C3-2C00-1645-A12C-65D22A358FB8}" name="B"/>
    <tableColumn id="4" xr3:uid="{4D5F7649-4742-3842-9806-2161D13B3144}" name="C"/>
    <tableColumn id="5" xr3:uid="{A9313B1F-2E45-AB4F-91A1-72D584F3AE95}" name="D"/>
    <tableColumn id="6" xr3:uid="{6D968017-C239-6E48-981D-5DF80E78AE61}" name="E"/>
    <tableColumn id="7" xr3:uid="{AA514D78-B7B6-1743-BAFD-15B51C407E29}" name="F"/>
    <tableColumn id="8" xr3:uid="{EF3B4FBB-0C8D-554E-8B02-F92BC8B72E85}" name="G"/>
    <tableColumn id="9" xr3:uid="{5552FB60-D882-4A47-8164-EC8DDA1384E1}" name="H"/>
    <tableColumn id="10" xr3:uid="{1B8CC32E-A213-3249-8C8C-A3C3B5B750A1}" name="J" dataDxfId="84"/>
    <tableColumn id="12" xr3:uid="{156ABA9E-C91A-A344-992E-53D9C21B358A}" name="1" dataDxfId="18">
      <calculatedColumnFormula>COUNTIF(Table5[[#This Row],[A]:[J]], 1)</calculatedColumnFormula>
    </tableColumn>
    <tableColumn id="13" xr3:uid="{45849B2A-AAF6-7246-890F-BDD97062F6E5}" name="1-2" dataDxfId="17">
      <calculatedColumnFormula>COUNTIF(Table5[[#This Row],[A]:[J]],"&lt;=2")</calculatedColumnFormula>
    </tableColumn>
    <tableColumn id="14" xr3:uid="{73E793AD-5B0C-784F-9C8E-AE19B507B943}" name="1-3" dataDxfId="16">
      <calculatedColumnFormula>COUNTIF(Table5[[#This Row],[A]:[J]],"&lt;=3")</calculatedColumnFormula>
    </tableColumn>
    <tableColumn id="15" xr3:uid="{B45B4FCD-82BA-6A4B-851C-7351CF347767}" name="1-4" dataDxfId="15">
      <calculatedColumnFormula>COUNTIF(Table5[[#This Row],[A]:[J]],"&lt;=4")</calculatedColumnFormula>
    </tableColumn>
    <tableColumn id="16" xr3:uid="{18463E75-07E6-BB4A-8411-986326C0EA8E}" name="1-5" dataDxfId="14">
      <calculatedColumnFormula>COUNTIF(Table5[[#This Row],[A]:[J]],"&lt;=5")</calculatedColumnFormula>
    </tableColumn>
    <tableColumn id="17" xr3:uid="{39B70CC5-6485-4140-920B-04E1BC357026}" name="1-6" dataDxfId="13">
      <calculatedColumnFormula>COUNTIF(Table5[[#This Row],[A]:[J]],"&lt;=6")</calculatedColumnFormula>
    </tableColumn>
    <tableColumn id="18" xr3:uid="{7CC4A663-FA21-D743-B0CC-EDC891AD5332}" name="1-7" dataDxfId="12">
      <calculatedColumnFormula>COUNTIF(Table5[[#This Row],[A]:[J]],"&lt;=7")</calculatedColumnFormula>
    </tableColumn>
    <tableColumn id="19" xr3:uid="{20E3E48C-7599-8748-A2BC-44EBFF5C0FC6}" name="1-8" dataDxfId="11">
      <calculatedColumnFormula>COUNTIF(Table5[[#This Row],[A]:[J]],"&lt;=8")</calculatedColumnFormula>
    </tableColumn>
    <tableColumn id="23" xr3:uid="{B364F798-7E28-924D-87E4-E35465876C7A}" name="Tie Break#1" dataDxfId="10">
      <calculatedColumnFormula>SUMIF(Table5[[#This Row],[A]:[J]],"&lt;=3")</calculatedColumnFormula>
    </tableColumn>
    <tableColumn id="24" xr3:uid="{78237D1A-EB91-9747-A330-01A46FBB2742}" name="Tie Break#2" dataDxfId="9">
      <calculatedColumnFormula>SUMIF(Table5[[#This Row],[A]:[J]],"&lt;=4")</calculatedColumnFormula>
    </tableColumn>
    <tableColumn id="25" xr3:uid="{69161E1A-D6D1-5C41-97A2-1B54F51DDF5F}" name="Tie Break#3" dataDxfId="28"/>
    <tableColumn id="20" xr3:uid="{8D4BC117-F86E-FA48-AF1D-B5D11B9C7CBA}" name="Result" dataDxfId="27"/>
  </tableColumns>
  <tableStyleInfo name="TableStyleMedium1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E50215A1-CE1B-F24B-A3A4-F70D1E7C8C28}" name="Table6" displayName="Table6" ref="A35:J42" totalsRowShown="0" headerRowDxfId="8" headerRowBorderDxfId="6" tableBorderDxfId="7" headerRowCellStyle="Check Cell">
  <autoFilter ref="A35:J42" xr:uid="{822117C4-C240-004D-9F32-86F10EF15DB6}"/>
  <tableColumns count="10">
    <tableColumn id="1" xr3:uid="{CE4A6080-428A-9F4C-B252-8FA7A878FBA7}" name="No. " dataDxfId="2">
      <calculatedColumnFormula>A27</calculatedColumnFormula>
    </tableColumn>
    <tableColumn id="2" xr3:uid="{91B188C1-5953-B947-9C2F-3BC1268D9E07}" name="A"/>
    <tableColumn id="3" xr3:uid="{ACAD0A10-13F8-9C42-9F09-3D4D95759083}" name="B"/>
    <tableColumn id="4" xr3:uid="{5B77AF9E-BA3D-0A40-8118-53F623648579}" name="C"/>
    <tableColumn id="5" xr3:uid="{0E4175D5-BE24-6149-AEB7-BF840F3873B2}" name="D"/>
    <tableColumn id="6" xr3:uid="{9C125282-F08F-7F44-9131-051C8B93AB51}" name="E"/>
    <tableColumn id="7" xr3:uid="{D38277F4-96ED-664B-AC61-C274EE8320A0}" name="F"/>
    <tableColumn id="8" xr3:uid="{0EA0170D-5AC0-C14C-8769-DD905DC31CE7}" name="G"/>
    <tableColumn id="9" xr3:uid="{AC046BE1-9636-114E-ADB3-4002117A613F}" name="H"/>
    <tableColumn id="10" xr3:uid="{786F3152-0A2A-244B-8A11-B6772B4E2F0E}" name="J" dataDxfId="4"/>
  </tableColumns>
  <tableStyleInfo name="TableStyleMedium1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CD4A6E3E-1AF9-4141-A681-18758A14C3C1}" name="Table7" displayName="Table7" ref="A44:J51" totalsRowShown="0" headerRowDxfId="83" headerRowBorderDxfId="82" tableBorderDxfId="81" headerRowCellStyle="Check Cell">
  <autoFilter ref="A44:J51" xr:uid="{FA9CCF3B-D2B7-8745-911A-41DE0BA2D56E}"/>
  <tableColumns count="10">
    <tableColumn id="1" xr3:uid="{BF3E417C-E88A-B249-B957-C4374548B35A}" name="No. " dataDxfId="1">
      <calculatedColumnFormula>A27</calculatedColumnFormula>
    </tableColumn>
    <tableColumn id="2" xr3:uid="{560C67EF-0E22-1D49-915D-041AF7EA89CB}" name="A"/>
    <tableColumn id="3" xr3:uid="{E7148EA3-C157-8147-9ED3-7CD2B742719C}" name="B"/>
    <tableColumn id="4" xr3:uid="{6E4594CC-18D1-9140-96A2-A71DC761187A}" name="C"/>
    <tableColumn id="5" xr3:uid="{A9A5CA27-CFFF-7F45-9312-393802706D1C}" name="D"/>
    <tableColumn id="6" xr3:uid="{70C4080D-69B1-6640-8CBE-3C309C009FD6}" name="E"/>
    <tableColumn id="7" xr3:uid="{CE2E0B3B-9098-384F-8DBF-24BB41926824}" name="F"/>
    <tableColumn id="8" xr3:uid="{41FB6D12-D06E-864B-AC53-7B7D2B9ADFEB}" name="G"/>
    <tableColumn id="9" xr3:uid="{A19B9F8B-6EEB-D44D-BE89-44C06042A2AD}" name="H"/>
    <tableColumn id="10" xr3:uid="{35194706-BC46-3143-BDF2-5A35036D5200}" name="J" dataDxfId="5"/>
  </tableColumns>
  <tableStyleInfo name="TableStyleMedium1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5C91623F-864E-C141-8F75-3BD6D8A745C4}" name="Table8" displayName="Table8" ref="A53:J60" totalsRowShown="0" headerRowDxfId="80" headerRowBorderDxfId="79" tableBorderDxfId="78" headerRowCellStyle="Check Cell">
  <autoFilter ref="A53:J60" xr:uid="{27316687-9F4B-9744-8676-B09D0E875569}"/>
  <tableColumns count="10">
    <tableColumn id="1" xr3:uid="{B3DBCB62-FB2D-C645-9515-B356F5EAEF29}" name="No. " dataDxfId="0">
      <calculatedColumnFormula>A27</calculatedColumnFormula>
    </tableColumn>
    <tableColumn id="2" xr3:uid="{2D0B4B6B-9866-B847-A7FC-C3BCC560EF8B}" name="A"/>
    <tableColumn id="3" xr3:uid="{93057DA5-4957-3D4B-8B58-835A0A852B85}" name="B"/>
    <tableColumn id="4" xr3:uid="{6523071B-EB86-CA41-AF2E-AF0375037E36}" name="C"/>
    <tableColumn id="5" xr3:uid="{140017BF-AD7B-CC47-87DF-79A5F0551E24}" name="D"/>
    <tableColumn id="6" xr3:uid="{731E8778-E29D-B54F-B511-7622B0969955}" name="E"/>
    <tableColumn id="7" xr3:uid="{12E1CD14-3DD2-9C45-81E5-E400A761C3F7}" name="F"/>
    <tableColumn id="8" xr3:uid="{5C472CAF-9A5E-0D40-B886-750396201A31}" name="G"/>
    <tableColumn id="9" xr3:uid="{26BBD2D1-D95B-0E47-87A1-86E02FE7C392}" name="H"/>
    <tableColumn id="10" xr3:uid="{43E8327B-F813-A148-B492-BC24E81499CE}" name="J"/>
  </tableColumns>
  <tableStyleInfo name="TableStyleMedium1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0D2BDB7-2519-4E4F-877F-8D6AEE2DF935}" name="Table4" displayName="Table4" ref="K35:V42" totalsRowShown="0" headerRowDxfId="77" dataDxfId="76" tableBorderDxfId="75" headerRowCellStyle="Check Cell">
  <autoFilter ref="K35:V42" xr:uid="{26E39BDB-BA98-CD48-AFFD-A777B858DF4A}"/>
  <tableColumns count="12">
    <tableColumn id="1" xr3:uid="{D0975B44-86FE-6E4C-BA72-D2D7B49F5328}" name="1" dataDxfId="26">
      <calculatedColumnFormula>COUNTIF(Table6[[#This Row],[A]:[J]], 1)</calculatedColumnFormula>
    </tableColumn>
    <tableColumn id="2" xr3:uid="{D0228C96-2F36-9B4A-B834-63688503BC38}" name="1-2" dataDxfId="25">
      <calculatedColumnFormula>COUNTIF(Table6[[#This Row],[A]:[J]],"&lt;=2")</calculatedColumnFormula>
    </tableColumn>
    <tableColumn id="3" xr3:uid="{3E58F420-F6AD-944D-ABD9-7C64E05E357A}" name="1-3" dataDxfId="24">
      <calculatedColumnFormula>COUNTIF(Table6[[#This Row],[A]:[J]],"&lt;=3")</calculatedColumnFormula>
    </tableColumn>
    <tableColumn id="4" xr3:uid="{AF60E446-AE28-BE4B-82CD-80739F1F319C}" name="1-4" dataDxfId="23">
      <calculatedColumnFormula>COUNTIF(Table6[[#This Row],[A]:[J]],"&lt;=4")</calculatedColumnFormula>
    </tableColumn>
    <tableColumn id="5" xr3:uid="{C5257B58-87BF-5649-903C-9A0949A2DBB9}" name="1-5" dataDxfId="22">
      <calculatedColumnFormula>COUNTIF(Table6[[#This Row],[A]:[J]],"&lt;=5")</calculatedColumnFormula>
    </tableColumn>
    <tableColumn id="6" xr3:uid="{BA2605CD-9918-1741-BAA6-E634E1B73E71}" name="1-6" dataDxfId="21">
      <calculatedColumnFormula>COUNTIF(Table6[[#This Row],[A]:[J]],"&lt;=6")</calculatedColumnFormula>
    </tableColumn>
    <tableColumn id="7" xr3:uid="{0AC0B5C0-0436-BA4B-AC13-9922E8EDBA63}" name="1-7" dataDxfId="20">
      <calculatedColumnFormula>COUNTIF(Table6[[#This Row],[A]:[J]],"&lt;=7")</calculatedColumnFormula>
    </tableColumn>
    <tableColumn id="8" xr3:uid="{D0C7A017-2835-F840-87DC-7E16E1B47202}" name="1-8" dataDxfId="19">
      <calculatedColumnFormula>COUNTIF(Table6[[#This Row],[A]:[J]],"&lt;=8")</calculatedColumnFormula>
    </tableColumn>
    <tableColumn id="9" xr3:uid="{64D463FA-C7F3-B645-8251-0EAA7892BC33}" name="Tie Break#1" dataDxfId="3">
      <calculatedColumnFormula>SUMIF(Table6[[#This Row],[A]:[J]],"&lt;=3")</calculatedColumnFormula>
    </tableColumn>
    <tableColumn id="10" xr3:uid="{1DB664C4-D158-D94D-96E8-041633D0EF28}" name="Tie Break#2" dataDxfId="74"/>
    <tableColumn id="11" xr3:uid="{D3C8A54C-AAEF-BF43-90B4-635FAEC73806}" name="Tie Break#3" dataDxfId="73"/>
    <tableColumn id="12" xr3:uid="{8DBD5070-CA95-7140-B44E-C8FBCDB0583A}" name="Result" dataDxfId="72"/>
  </tableColumns>
  <tableStyleInfo name="TableStyleMedium1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673EDB5E-9FFE-DE47-A1A6-BEB6E1ED35C5}" name="Table9" displayName="Table9" ref="K44:V51" totalsRowShown="0" headerRowDxfId="71" dataDxfId="70" tableBorderDxfId="69" headerRowCellStyle="Check Cell">
  <autoFilter ref="K44:V51" xr:uid="{B523455A-032F-1347-A148-D603C31BEF08}"/>
  <tableColumns count="12">
    <tableColumn id="1" xr3:uid="{1C7030AE-6933-6F44-9068-516479D47978}" name="1" dataDxfId="68">
      <calculatedColumnFormula>COUNTIF(Table7[[#This Row],[A]:[E]], 1)</calculatedColumnFormula>
    </tableColumn>
    <tableColumn id="2" xr3:uid="{1D58BD74-3AF2-3D46-AD68-8BFA8E4249F6}" name="1-2" dataDxfId="67">
      <calculatedColumnFormula>COUNTIF(Table7[[#This Row],[A]:[E]],"&lt;=2")</calculatedColumnFormula>
    </tableColumn>
    <tableColumn id="3" xr3:uid="{95A66C98-7203-8E45-9B6B-0D73457D792C}" name="1-3" dataDxfId="66">
      <calculatedColumnFormula>COUNTIF(Table7[[#This Row],[A]:[E]],"&lt;=3")</calculatedColumnFormula>
    </tableColumn>
    <tableColumn id="4" xr3:uid="{338A0E85-9F7B-6549-A25B-45479E4C62CD}" name="1-4" dataDxfId="65">
      <calculatedColumnFormula>COUNTIF(Table7[[#This Row],[A]:[E]],"&lt;=4")</calculatedColumnFormula>
    </tableColumn>
    <tableColumn id="5" xr3:uid="{F844FD21-C43D-5A4A-BE27-9789848BE13A}" name="1-5" dataDxfId="64">
      <calculatedColumnFormula>COUNTIF(Table7[[#This Row],[A]:[E]],"&lt;=5")</calculatedColumnFormula>
    </tableColumn>
    <tableColumn id="6" xr3:uid="{20BD4D82-0CD2-5D42-B65E-63BCAEFC6C53}" name="1-6" dataDxfId="63">
      <calculatedColumnFormula>COUNTIF(Table7[[#This Row],[A]:[E]],"&lt;=6")</calculatedColumnFormula>
    </tableColumn>
    <tableColumn id="7" xr3:uid="{FF0ABED5-0187-664A-A47E-FAF0FBF8EEAA}" name="1-7" dataDxfId="62">
      <calculatedColumnFormula>COUNTIF(Table7[[#This Row],[A]:[E]],"&lt;=7")</calculatedColumnFormula>
    </tableColumn>
    <tableColumn id="8" xr3:uid="{E17E2343-53C8-4444-A35A-CF801ABDBF73}" name="1-8" dataDxfId="61">
      <calculatedColumnFormula>COUNTIF(Table7[[#This Row],[A]:[E]],"&lt;=8")</calculatedColumnFormula>
    </tableColumn>
    <tableColumn id="9" xr3:uid="{6AB229FE-797D-C84D-9437-074DCF356DB8}" name="Tie Break#1" dataDxfId="60">
      <calculatedColumnFormula>SUMIF(Table7[[#This Row],[A]:[E]],"&lt;=FILL THIS IN")</calculatedColumnFormula>
    </tableColumn>
    <tableColumn id="10" xr3:uid="{C66E0318-0575-114C-BA31-61617D8296AC}" name="Tie Break#2" dataDxfId="59"/>
    <tableColumn id="11" xr3:uid="{935B59A3-BD5D-2041-BB60-999DD3FDA879}" name="Tie Break#3" dataDxfId="58"/>
    <tableColumn id="12" xr3:uid="{094A5396-AC72-CD46-93EE-0738007C3426}" name="Result" dataDxfId="57"/>
  </tableColumns>
  <tableStyleInfo name="TableStyleMedium11"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4850EA14-CB5F-4943-94EF-83331955AB6A}" name="Table10" displayName="Table10" ref="K53:V60" totalsRowShown="0" headerRowDxfId="56" dataDxfId="55" tableBorderDxfId="54" headerRowCellStyle="Check Cell">
  <autoFilter ref="K53:V60" xr:uid="{6927E80A-15A3-BB47-9D79-AA4675019CC9}"/>
  <tableColumns count="12">
    <tableColumn id="1" xr3:uid="{33905209-BFFE-9540-AC95-91CE599F15B3}" name="1" dataDxfId="53">
      <calculatedColumnFormula>COUNTIF(Table8[[#This Row],[A]:[E]], 1)</calculatedColumnFormula>
    </tableColumn>
    <tableColumn id="2" xr3:uid="{0FE07D2F-3F07-2741-A1A8-669F800872B6}" name="1-2" dataDxfId="52">
      <calculatedColumnFormula>COUNTIF(Table8[[#This Row],[A]:[E]],"&lt;=2")</calculatedColumnFormula>
    </tableColumn>
    <tableColumn id="3" xr3:uid="{20BF183A-E7BA-4B4A-97D4-5E94EB00D03F}" name="1-3" dataDxfId="51">
      <calculatedColumnFormula>COUNTIF(Table8[[#This Row],[A]:[E]],"&lt;=3")</calculatedColumnFormula>
    </tableColumn>
    <tableColumn id="4" xr3:uid="{85379A8A-3CC7-4544-BEF4-A1AE3F76402F}" name="1-4" dataDxfId="50">
      <calculatedColumnFormula>COUNTIF(Table8[[#This Row],[A]:[E]],"&lt;=4")</calculatedColumnFormula>
    </tableColumn>
    <tableColumn id="5" xr3:uid="{C82212E8-8D29-514E-8A29-0DC18134A709}" name="1-5" dataDxfId="49">
      <calculatedColumnFormula>COUNTIF(Table8[[#This Row],[A]:[E]],"&lt;=5")</calculatedColumnFormula>
    </tableColumn>
    <tableColumn id="6" xr3:uid="{A6182525-C2FF-B549-9202-2326F1ADCD83}" name="1-6" dataDxfId="48">
      <calculatedColumnFormula>COUNTIF(Table8[[#This Row],[A]:[E]],"&lt;=6")</calculatedColumnFormula>
    </tableColumn>
    <tableColumn id="7" xr3:uid="{651CB0C2-0330-304E-A333-ED2458AAC703}" name="1-7" dataDxfId="47">
      <calculatedColumnFormula>COUNTIF(Table8[[#This Row],[A]:[E]],"&lt;=7")</calculatedColumnFormula>
    </tableColumn>
    <tableColumn id="8" xr3:uid="{C19C5A08-DFB6-E044-9F49-FF57456220AF}" name="1-8" dataDxfId="46">
      <calculatedColumnFormula>COUNTIF(Table8[[#This Row],[A]:[E]],"&lt;=8")</calculatedColumnFormula>
    </tableColumn>
    <tableColumn id="9" xr3:uid="{8C93F823-C7ED-FC4A-BDBF-905649725DB1}" name="RuleBreak#1" dataDxfId="45">
      <calculatedColumnFormula>SUMIF(Table8[[#This Row],[A]:[E]],"&lt;=FILL THIS IN")</calculatedColumnFormula>
    </tableColumn>
    <tableColumn id="10" xr3:uid="{1793E772-2C95-5143-A99B-15789DFB1FC6}" name="RuleBreak#2" dataDxfId="44"/>
    <tableColumn id="11" xr3:uid="{0BD975F0-58C0-6A4D-8C71-C1E8BBA50A2E}" name="RuleBreak#3" dataDxfId="43"/>
    <tableColumn id="12" xr3:uid="{C137F097-C242-CD44-A736-4844E26F42AA}" name="Result" dataDxfId="42"/>
  </tableColumns>
  <tableStyleInfo name="TableStyleMedium11"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B5916B0A-D6C7-1D4F-A16F-4E69C679226F}" name="Table11" displayName="Table11" ref="X26:AF34" totalsRowShown="0" headerRowDxfId="41" headerRowBorderDxfId="40" tableBorderDxfId="39" totalsRowBorderDxfId="38" headerRowCellStyle="Check Cell">
  <autoFilter ref="X26:AF34" xr:uid="{72A9FCD0-51BB-9141-A84C-18D48B93E5C4}"/>
  <tableColumns count="9">
    <tableColumn id="1" xr3:uid="{B81CE214-AED0-4342-9DAB-07D70839F3CE}" name="No. " dataDxfId="37">
      <calculatedColumnFormula>Table5[[#This Row],[No. ]]</calculatedColumnFormula>
    </tableColumn>
    <tableColumn id="2" xr3:uid="{E70AB7D8-9F24-CF45-A411-9F91A822B337}" name="C" dataDxfId="36"/>
    <tableColumn id="3" xr3:uid="{A6C623A5-8425-C540-A1C4-F547B709B159}" name="R" dataDxfId="35"/>
    <tableColumn id="4" xr3:uid="{B42DA36A-B7F4-AA45-8CDB-07B3B3476183}" name="S" dataDxfId="34"/>
    <tableColumn id="5" xr3:uid="{B25C0C43-8E3F-404C-B69D-E0D1B6E6D6FB}" name="M" dataDxfId="33"/>
    <tableColumn id="6" xr3:uid="{CA7D191A-55C4-C54E-98F2-7B07116BA8AB}" name="Tie Break#1" dataDxfId="32">
      <calculatedColumnFormula>COUNTIF(Table11[[#This Row],[C]:[M]],"&lt;=FILL THIS IN")</calculatedColumnFormula>
    </tableColumn>
    <tableColumn id="7" xr3:uid="{38C06049-7E80-E847-8DF7-D8B0260D3112}" name="Tie Break SUM #2" dataDxfId="31">
      <calculatedColumnFormula>COUNTIF(Table11[[#This Row],[C]:[M]],"&lt;=FILL THIS IN")</calculatedColumnFormula>
    </tableColumn>
    <tableColumn id="8" xr3:uid="{E6450403-7FEC-1244-A0C6-C37D9D2A68B4}" name="Total" dataDxfId="30"/>
    <tableColumn id="9" xr3:uid="{FACF3E14-FC2B-4B45-8CB3-D87FB5C2B678}" name="Result" dataDxfId="29"/>
  </tableColumns>
  <tableStyleInfo name="TableStyleMedium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table" Target="../tables/table7.xml"/><Relationship Id="rId3" Type="http://schemas.openxmlformats.org/officeDocument/2006/relationships/table" Target="../tables/table2.xml"/><Relationship Id="rId7" Type="http://schemas.openxmlformats.org/officeDocument/2006/relationships/table" Target="../tables/table6.xml"/><Relationship Id="rId2" Type="http://schemas.openxmlformats.org/officeDocument/2006/relationships/table" Target="../tables/table1.xml"/><Relationship Id="rId1" Type="http://schemas.openxmlformats.org/officeDocument/2006/relationships/drawing" Target="../drawings/drawing1.xml"/><Relationship Id="rId6" Type="http://schemas.openxmlformats.org/officeDocument/2006/relationships/table" Target="../tables/table5.xml"/><Relationship Id="rId5" Type="http://schemas.openxmlformats.org/officeDocument/2006/relationships/table" Target="../tables/table4.xml"/><Relationship Id="rId4" Type="http://schemas.openxmlformats.org/officeDocument/2006/relationships/table" Target="../tables/table3.xml"/><Relationship Id="rId9"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8F71C9-42E1-6448-AE41-E1190B29DDE7}">
  <dimension ref="A2:AF79"/>
  <sheetViews>
    <sheetView tabSelected="1" topLeftCell="A23" zoomScaleNormal="100" workbookViewId="0">
      <pane xSplit="1" topLeftCell="B1" activePane="topRight" state="frozen"/>
      <selection activeCell="A16" sqref="A16"/>
      <selection pane="topRight" activeCell="G46" sqref="G46"/>
    </sheetView>
  </sheetViews>
  <sheetFormatPr baseColWidth="10" defaultRowHeight="16" x14ac:dyDescent="0.2"/>
  <cols>
    <col min="19" max="21" width="14.6640625" customWidth="1"/>
    <col min="29" max="29" width="14.6640625" customWidth="1"/>
    <col min="30" max="30" width="15" customWidth="1"/>
  </cols>
  <sheetData>
    <row r="2" spans="23:23" x14ac:dyDescent="0.2">
      <c r="W2" s="2"/>
    </row>
    <row r="24" spans="1:32" ht="17" thickBot="1" x14ac:dyDescent="0.25"/>
    <row r="25" spans="1:32" ht="20" thickTop="1" thickBot="1" x14ac:dyDescent="0.25">
      <c r="A25" s="85" t="s">
        <v>31</v>
      </c>
      <c r="B25" s="88"/>
      <c r="C25" s="88"/>
      <c r="D25" s="88"/>
      <c r="E25" s="88"/>
      <c r="F25" s="88"/>
      <c r="G25" s="88"/>
      <c r="H25" s="88"/>
      <c r="I25" s="88"/>
      <c r="J25" s="89"/>
      <c r="K25" s="74" t="s">
        <v>18</v>
      </c>
      <c r="L25" s="75"/>
      <c r="M25" s="75"/>
      <c r="N25" s="75"/>
      <c r="O25" s="75"/>
      <c r="P25" s="75"/>
      <c r="Q25" s="75"/>
      <c r="R25" s="75"/>
      <c r="S25" s="75"/>
      <c r="T25" s="75"/>
      <c r="U25" s="75"/>
      <c r="V25" s="76"/>
      <c r="X25" s="82" t="s">
        <v>20</v>
      </c>
      <c r="Y25" s="83"/>
      <c r="Z25" s="83"/>
      <c r="AA25" s="83"/>
      <c r="AB25" s="83"/>
      <c r="AC25" s="83"/>
      <c r="AD25" s="83"/>
      <c r="AE25" s="83"/>
      <c r="AF25" s="84"/>
    </row>
    <row r="26" spans="1:32" ht="18" thickTop="1" thickBot="1" x14ac:dyDescent="0.25">
      <c r="A26" s="3" t="s">
        <v>0</v>
      </c>
      <c r="B26" s="1" t="s">
        <v>1</v>
      </c>
      <c r="C26" s="1" t="s">
        <v>2</v>
      </c>
      <c r="D26" s="1" t="s">
        <v>4</v>
      </c>
      <c r="E26" s="1" t="s">
        <v>5</v>
      </c>
      <c r="F26" s="1" t="s">
        <v>3</v>
      </c>
      <c r="G26" s="1" t="s">
        <v>6</v>
      </c>
      <c r="H26" s="1" t="s">
        <v>7</v>
      </c>
      <c r="I26" s="1" t="s">
        <v>8</v>
      </c>
      <c r="J26" s="4" t="s">
        <v>9</v>
      </c>
      <c r="K26" s="42" t="s">
        <v>10</v>
      </c>
      <c r="L26" s="34" t="s">
        <v>11</v>
      </c>
      <c r="M26" s="34" t="s">
        <v>12</v>
      </c>
      <c r="N26" s="34" t="s">
        <v>13</v>
      </c>
      <c r="O26" s="34" t="s">
        <v>14</v>
      </c>
      <c r="P26" s="34" t="s">
        <v>15</v>
      </c>
      <c r="Q26" s="34" t="s">
        <v>16</v>
      </c>
      <c r="R26" s="41" t="s">
        <v>17</v>
      </c>
      <c r="S26" s="17" t="s">
        <v>37</v>
      </c>
      <c r="T26" s="17" t="s">
        <v>39</v>
      </c>
      <c r="U26" s="17" t="s">
        <v>38</v>
      </c>
      <c r="V26" s="43" t="s">
        <v>19</v>
      </c>
      <c r="X26" s="60" t="s">
        <v>0</v>
      </c>
      <c r="Y26" s="61" t="s">
        <v>4</v>
      </c>
      <c r="Z26" s="61" t="s">
        <v>21</v>
      </c>
      <c r="AA26" s="61" t="s">
        <v>22</v>
      </c>
      <c r="AB26" s="61" t="s">
        <v>23</v>
      </c>
      <c r="AC26" s="62" t="s">
        <v>37</v>
      </c>
      <c r="AD26" s="62" t="s">
        <v>40</v>
      </c>
      <c r="AE26" s="51" t="s">
        <v>25</v>
      </c>
      <c r="AF26" s="51" t="s">
        <v>19</v>
      </c>
    </row>
    <row r="27" spans="1:32" ht="17" thickTop="1" x14ac:dyDescent="0.2">
      <c r="A27" s="5">
        <v>111</v>
      </c>
      <c r="B27" s="6">
        <v>3</v>
      </c>
      <c r="C27" s="7">
        <v>4</v>
      </c>
      <c r="D27" s="7">
        <v>2</v>
      </c>
      <c r="E27" s="7">
        <v>3</v>
      </c>
      <c r="F27" s="7">
        <v>2</v>
      </c>
      <c r="G27" s="6"/>
      <c r="H27" s="7"/>
      <c r="I27" s="7"/>
      <c r="J27" s="8"/>
      <c r="K27" s="54">
        <f>COUNTIF(Table5[[#This Row],[A]:[J]], 1)</f>
        <v>0</v>
      </c>
      <c r="L27" s="55">
        <f>COUNTIF(Table5[[#This Row],[A]:[J]],"&lt;=2")</f>
        <v>2</v>
      </c>
      <c r="M27" s="55">
        <f>COUNTIF(Table5[[#This Row],[A]:[J]],"&lt;=3")</f>
        <v>4</v>
      </c>
      <c r="N27" s="55">
        <f>COUNTIF(Table5[[#This Row],[A]:[J]],"&lt;=4")</f>
        <v>5</v>
      </c>
      <c r="O27" s="55">
        <f>COUNTIF(Table5[[#This Row],[A]:[J]],"&lt;=5")</f>
        <v>5</v>
      </c>
      <c r="P27" s="55">
        <f>COUNTIF(Table5[[#This Row],[A]:[J]],"&lt;=6")</f>
        <v>5</v>
      </c>
      <c r="Q27" s="55">
        <f>COUNTIF(Table5[[#This Row],[A]:[J]],"&lt;=7")</f>
        <v>5</v>
      </c>
      <c r="R27" s="55">
        <f>COUNTIF(Table5[[#This Row],[A]:[J]],"&lt;=8")</f>
        <v>5</v>
      </c>
      <c r="S27" s="55">
        <f>SUMIF(Table5[[#This Row],[A]:[J]],"&lt;=3")</f>
        <v>10</v>
      </c>
      <c r="T27" s="55">
        <f>SUMIF(Table5[[#This Row],[A]:[J]],"&lt;=4")</f>
        <v>14</v>
      </c>
      <c r="U27" s="56"/>
      <c r="V27" s="57">
        <v>1</v>
      </c>
      <c r="X27" s="46">
        <f>Table5[[#This Row],[No. ]]</f>
        <v>111</v>
      </c>
      <c r="Y27" s="44">
        <f>Table5[[#This Row],[Result]]</f>
        <v>1</v>
      </c>
      <c r="Z27" s="45">
        <f t="shared" ref="Z27:Z31" si="0">V36</f>
        <v>1</v>
      </c>
      <c r="AA27" s="45">
        <f>V45</f>
        <v>0</v>
      </c>
      <c r="AB27" s="45">
        <f>V54</f>
        <v>0</v>
      </c>
      <c r="AC27" s="45">
        <f>COUNTIF(Table11[[#This Row],[C]:[M]],"&lt;=FILL THIS IN")</f>
        <v>0</v>
      </c>
      <c r="AD27" s="58">
        <f>SUMIF(Table11[[#This Row],[C]:[M]],"&lt;=FILL THIS IN")</f>
        <v>0</v>
      </c>
      <c r="AE27" s="59">
        <f>SUM(Y27:AD27)</f>
        <v>2</v>
      </c>
      <c r="AF27" s="52">
        <v>7</v>
      </c>
    </row>
    <row r="28" spans="1:32" x14ac:dyDescent="0.2">
      <c r="A28" s="9">
        <v>112</v>
      </c>
      <c r="B28" s="10">
        <v>2</v>
      </c>
      <c r="C28" s="10">
        <v>2</v>
      </c>
      <c r="D28" s="10">
        <v>3</v>
      </c>
      <c r="E28" s="10">
        <v>4</v>
      </c>
      <c r="F28" s="10">
        <v>3</v>
      </c>
      <c r="G28" s="10"/>
      <c r="H28" s="10"/>
      <c r="I28" s="10"/>
      <c r="J28" s="11"/>
      <c r="K28" s="54">
        <f>COUNTIF(Table5[[#This Row],[A]:[J]], 1)</f>
        <v>0</v>
      </c>
      <c r="L28" s="55">
        <f>COUNTIF(Table5[[#This Row],[A]:[J]],"&lt;=2")</f>
        <v>2</v>
      </c>
      <c r="M28" s="55">
        <f>COUNTIF(Table5[[#This Row],[A]:[J]],"&lt;=3")</f>
        <v>4</v>
      </c>
      <c r="N28" s="55">
        <f>COUNTIF(Table5[[#This Row],[A]:[J]],"&lt;=4")</f>
        <v>5</v>
      </c>
      <c r="O28" s="55">
        <f>COUNTIF(Table5[[#This Row],[A]:[J]],"&lt;=5")</f>
        <v>5</v>
      </c>
      <c r="P28" s="55">
        <f>COUNTIF(Table5[[#This Row],[A]:[J]],"&lt;=6")</f>
        <v>5</v>
      </c>
      <c r="Q28" s="55">
        <f>COUNTIF(Table5[[#This Row],[A]:[J]],"&lt;=7")</f>
        <v>5</v>
      </c>
      <c r="R28" s="55">
        <f>COUNTIF(Table5[[#This Row],[A]:[J]],"&lt;=8")</f>
        <v>5</v>
      </c>
      <c r="S28" s="55">
        <f>SUMIF(Table5[[#This Row],[A]:[J]],"&lt;=3")</f>
        <v>10</v>
      </c>
      <c r="T28" s="55">
        <f>SUMIF(Table5[[#This Row],[A]:[J]],"&lt;=4")</f>
        <v>14</v>
      </c>
      <c r="U28" s="56"/>
      <c r="V28" s="57">
        <v>3.5</v>
      </c>
      <c r="X28" s="47">
        <f>Table5[[#This Row],[No. ]]</f>
        <v>112</v>
      </c>
      <c r="Y28" s="44">
        <f>Table5[[#This Row],[Result]]</f>
        <v>3.5</v>
      </c>
      <c r="Z28" s="45">
        <f t="shared" si="0"/>
        <v>0</v>
      </c>
      <c r="AA28" s="45">
        <f>V46</f>
        <v>0</v>
      </c>
      <c r="AB28" s="45">
        <f>V55</f>
        <v>0</v>
      </c>
      <c r="AC28" s="45">
        <f>COUNTIF(Table11[[#This Row],[C]:[M]],"&lt;=FILL THIS IN")</f>
        <v>0</v>
      </c>
      <c r="AD28" s="58">
        <f>SUMIF(Table11[[#This Row],[C]:[M]],"&lt;=FILL THIS IN")</f>
        <v>0</v>
      </c>
      <c r="AE28" s="59">
        <f t="shared" ref="AE28:AE33" si="1">SUM(Y28:AD28)</f>
        <v>3.5</v>
      </c>
      <c r="AF28" s="18">
        <v>5</v>
      </c>
    </row>
    <row r="29" spans="1:32" x14ac:dyDescent="0.2">
      <c r="A29" s="9">
        <v>113</v>
      </c>
      <c r="B29" s="10">
        <v>1</v>
      </c>
      <c r="C29" s="10">
        <v>1</v>
      </c>
      <c r="D29" s="10">
        <v>1</v>
      </c>
      <c r="E29" s="10">
        <v>1</v>
      </c>
      <c r="F29" s="10">
        <v>1</v>
      </c>
      <c r="G29" s="10"/>
      <c r="H29" s="10"/>
      <c r="I29" s="10"/>
      <c r="J29" s="11"/>
      <c r="K29" s="19">
        <f>COUNTIF(Table5[[#This Row],[A]:[J]], 1)</f>
        <v>5</v>
      </c>
      <c r="L29" s="20">
        <f>COUNTIF(Table5[[#This Row],[A]:[J]],"&lt;=2")</f>
        <v>5</v>
      </c>
      <c r="M29" s="20">
        <f>COUNTIF(Table5[[#This Row],[A]:[J]],"&lt;=3")</f>
        <v>5</v>
      </c>
      <c r="N29" s="20">
        <f>COUNTIF(Table5[[#This Row],[A]:[J]],"&lt;=4")</f>
        <v>5</v>
      </c>
      <c r="O29" s="20">
        <f>COUNTIF(Table5[[#This Row],[A]:[J]],"&lt;=5")</f>
        <v>5</v>
      </c>
      <c r="P29" s="20">
        <f>COUNTIF(Table5[[#This Row],[A]:[J]],"&lt;=6")</f>
        <v>5</v>
      </c>
      <c r="Q29" s="20">
        <f>COUNTIF(Table5[[#This Row],[A]:[J]],"&lt;=7")</f>
        <v>5</v>
      </c>
      <c r="R29" s="20">
        <f>COUNTIF(Table5[[#This Row],[A]:[J]],"&lt;=8")</f>
        <v>5</v>
      </c>
      <c r="S29" s="20">
        <f>SUMIF(Table5[[#This Row],[A]:[J]],"&lt;=3")</f>
        <v>5</v>
      </c>
      <c r="T29" s="20">
        <f>SUMIF(Table5[[#This Row],[A]:[J]],"&lt;=4")</f>
        <v>5</v>
      </c>
      <c r="U29" s="31"/>
      <c r="V29" s="21">
        <v>5</v>
      </c>
      <c r="X29" s="47">
        <f>Table5[[#This Row],[No. ]]</f>
        <v>113</v>
      </c>
      <c r="Y29" s="44">
        <f>Table5[[#This Row],[Result]]</f>
        <v>5</v>
      </c>
      <c r="Z29" s="45">
        <f t="shared" si="0"/>
        <v>0</v>
      </c>
      <c r="AA29" s="45">
        <f>V47</f>
        <v>0</v>
      </c>
      <c r="AB29" s="45">
        <f>V56</f>
        <v>0</v>
      </c>
      <c r="AC29" s="45">
        <f>COUNTIF(Table11[[#This Row],[C]:[M]],"&lt;=FILL THIS IN")</f>
        <v>0</v>
      </c>
      <c r="AD29" s="58">
        <f>SUMIF(Table11[[#This Row],[C]:[M]],"&lt;=FILL THIS IN")</f>
        <v>0</v>
      </c>
      <c r="AE29" s="59">
        <f t="shared" si="1"/>
        <v>5</v>
      </c>
      <c r="AF29" s="15">
        <v>2</v>
      </c>
    </row>
    <row r="30" spans="1:32" x14ac:dyDescent="0.2">
      <c r="A30" s="9">
        <v>114</v>
      </c>
      <c r="B30" s="10">
        <v>4</v>
      </c>
      <c r="C30" s="10">
        <v>5</v>
      </c>
      <c r="D30" s="10">
        <v>4</v>
      </c>
      <c r="E30" s="10">
        <v>5</v>
      </c>
      <c r="F30" s="10">
        <v>5</v>
      </c>
      <c r="G30" s="10"/>
      <c r="H30" s="10"/>
      <c r="I30" s="10"/>
      <c r="J30" s="11"/>
      <c r="K30" s="54">
        <f>COUNTIF(Table5[[#This Row],[A]:[J]], 1)</f>
        <v>0</v>
      </c>
      <c r="L30" s="55">
        <f>COUNTIF(Table5[[#This Row],[A]:[J]],"&lt;=2")</f>
        <v>0</v>
      </c>
      <c r="M30" s="55">
        <f>COUNTIF(Table5[[#This Row],[A]:[J]],"&lt;=3")</f>
        <v>0</v>
      </c>
      <c r="N30" s="55">
        <f>COUNTIF(Table5[[#This Row],[A]:[J]],"&lt;=4")</f>
        <v>2</v>
      </c>
      <c r="O30" s="55">
        <f>COUNTIF(Table5[[#This Row],[A]:[J]],"&lt;=5")</f>
        <v>5</v>
      </c>
      <c r="P30" s="55">
        <f>COUNTIF(Table5[[#This Row],[A]:[J]],"&lt;=6")</f>
        <v>5</v>
      </c>
      <c r="Q30" s="55">
        <f>COUNTIF(Table5[[#This Row],[A]:[J]],"&lt;=7")</f>
        <v>5</v>
      </c>
      <c r="R30" s="55">
        <f>COUNTIF(Table5[[#This Row],[A]:[J]],"&lt;=8")</f>
        <v>5</v>
      </c>
      <c r="S30" s="55">
        <f>SUMIF(Table5[[#This Row],[A]:[J]],"&lt;=3")</f>
        <v>0</v>
      </c>
      <c r="T30" s="55">
        <f>SUMIF(Table5[[#This Row],[A]:[J]],"&lt;=4")</f>
        <v>8</v>
      </c>
      <c r="U30" s="56"/>
      <c r="V30" s="57">
        <v>2</v>
      </c>
      <c r="X30" s="47">
        <f>Table5[[#This Row],[No. ]]</f>
        <v>114</v>
      </c>
      <c r="Y30" s="44">
        <f>Table5[[#This Row],[Result]]</f>
        <v>2</v>
      </c>
      <c r="Z30" s="45">
        <f t="shared" si="0"/>
        <v>0</v>
      </c>
      <c r="AA30" s="45">
        <f>V48</f>
        <v>0</v>
      </c>
      <c r="AB30" s="45">
        <f>V57</f>
        <v>0</v>
      </c>
      <c r="AC30" s="45">
        <f>COUNTIF(Table11[[#This Row],[C]:[M]],"&lt;=FILL THIS IN")</f>
        <v>0</v>
      </c>
      <c r="AD30" s="58">
        <f>SUMIF(Table11[[#This Row],[C]:[M]],"&lt;=FILL THIS IN")</f>
        <v>0</v>
      </c>
      <c r="AE30" s="59">
        <f t="shared" si="1"/>
        <v>2</v>
      </c>
      <c r="AF30" s="15">
        <v>3</v>
      </c>
    </row>
    <row r="31" spans="1:32" x14ac:dyDescent="0.2">
      <c r="A31" s="9">
        <v>115</v>
      </c>
      <c r="B31" s="10">
        <v>5</v>
      </c>
      <c r="C31" s="10">
        <v>3</v>
      </c>
      <c r="D31" s="10">
        <v>5</v>
      </c>
      <c r="E31" s="10">
        <v>2</v>
      </c>
      <c r="F31" s="10">
        <v>4</v>
      </c>
      <c r="G31" s="10"/>
      <c r="H31" s="10"/>
      <c r="I31" s="10"/>
      <c r="J31" s="11"/>
      <c r="K31" s="64">
        <f>COUNTIF(Table5[[#This Row],[A]:[J]], 1)</f>
        <v>0</v>
      </c>
      <c r="L31" s="65">
        <f>COUNTIF(Table5[[#This Row],[A]:[J]],"&lt;=2")</f>
        <v>1</v>
      </c>
      <c r="M31" s="65">
        <f>COUNTIF(Table5[[#This Row],[A]:[J]],"&lt;=3")</f>
        <v>2</v>
      </c>
      <c r="N31" s="65">
        <f>COUNTIF(Table5[[#This Row],[A]:[J]],"&lt;=4")</f>
        <v>3</v>
      </c>
      <c r="O31" s="65">
        <f>COUNTIF(Table5[[#This Row],[A]:[J]],"&lt;=5")</f>
        <v>5</v>
      </c>
      <c r="P31" s="65">
        <f>COUNTIF(Table5[[#This Row],[A]:[J]],"&lt;=6")</f>
        <v>5</v>
      </c>
      <c r="Q31" s="65">
        <f>COUNTIF(Table5[[#This Row],[A]:[J]],"&lt;=7")</f>
        <v>5</v>
      </c>
      <c r="R31" s="65">
        <f>COUNTIF(Table5[[#This Row],[A]:[J]],"&lt;=8")</f>
        <v>5</v>
      </c>
      <c r="S31" s="65">
        <f>SUMIF(Table5[[#This Row],[A]:[J]],"&lt;=3")</f>
        <v>5</v>
      </c>
      <c r="T31" s="65">
        <f>SUMIF(Table5[[#This Row],[A]:[J]],"&lt;=4")</f>
        <v>9</v>
      </c>
      <c r="U31" s="66" t="s">
        <v>24</v>
      </c>
      <c r="V31" s="67">
        <v>3.5</v>
      </c>
      <c r="X31" s="47">
        <f>Table5[[#This Row],[No. ]]</f>
        <v>115</v>
      </c>
      <c r="Y31" s="44">
        <f>Table5[[#This Row],[Result]]</f>
        <v>3.5</v>
      </c>
      <c r="Z31" s="45">
        <f t="shared" si="0"/>
        <v>0</v>
      </c>
      <c r="AA31" s="45">
        <f>V49</f>
        <v>0</v>
      </c>
      <c r="AB31" s="45">
        <f>V58</f>
        <v>0</v>
      </c>
      <c r="AC31" s="45">
        <f>COUNTIF(Table11[[#This Row],[C]:[M]],"&lt;=FILL THIS IN")</f>
        <v>0</v>
      </c>
      <c r="AD31" s="58">
        <f>SUMIF(Table11[[#This Row],[C]:[M]],"&lt;=FILL THIS IN")</f>
        <v>0</v>
      </c>
      <c r="AE31" s="59">
        <f t="shared" si="1"/>
        <v>3.5</v>
      </c>
      <c r="AF31" s="15">
        <v>1</v>
      </c>
    </row>
    <row r="32" spans="1:32" x14ac:dyDescent="0.2">
      <c r="A32" s="9"/>
      <c r="B32" s="10"/>
      <c r="C32" s="10"/>
      <c r="D32" s="10"/>
      <c r="E32" s="10"/>
      <c r="F32" s="10"/>
      <c r="G32" s="10"/>
      <c r="H32" s="10"/>
      <c r="I32" s="10"/>
      <c r="J32" s="11"/>
      <c r="K32" s="19">
        <f>COUNTIF(Table5[[#This Row],[A]:[J]], 1)</f>
        <v>0</v>
      </c>
      <c r="L32" s="20">
        <f>COUNTIF(Table5[[#This Row],[A]:[J]],"&lt;=2")</f>
        <v>0</v>
      </c>
      <c r="M32" s="20">
        <f>COUNTIF(Table5[[#This Row],[A]:[J]],"&lt;=3")</f>
        <v>0</v>
      </c>
      <c r="N32" s="20">
        <f>COUNTIF(Table5[[#This Row],[A]:[J]],"&lt;=4")</f>
        <v>0</v>
      </c>
      <c r="O32" s="20">
        <f>COUNTIF(Table5[[#This Row],[A]:[J]],"&lt;=5")</f>
        <v>0</v>
      </c>
      <c r="P32" s="20">
        <f>COUNTIF(Table5[[#This Row],[A]:[J]],"&lt;=6")</f>
        <v>0</v>
      </c>
      <c r="Q32" s="20">
        <f>COUNTIF(Table5[[#This Row],[A]:[J]],"&lt;=7")</f>
        <v>0</v>
      </c>
      <c r="R32" s="20">
        <f>COUNTIF(Table5[[#This Row],[A]:[J]],"&lt;=8")</f>
        <v>0</v>
      </c>
      <c r="S32" s="20">
        <f>SUMIF(Table5[[#This Row],[A]:[J]],"&lt;=3")</f>
        <v>0</v>
      </c>
      <c r="T32" s="20">
        <f>SUMIF(Table5[[#This Row],[A]:[J]],"&lt;=4")</f>
        <v>0</v>
      </c>
      <c r="U32" s="31"/>
      <c r="V32" s="21"/>
      <c r="X32" s="47">
        <f>Table5[[#This Row],[No. ]]</f>
        <v>0</v>
      </c>
      <c r="Y32" s="44">
        <f>Table5[[#This Row],[Result]]</f>
        <v>0</v>
      </c>
      <c r="Z32" s="45">
        <f>V41</f>
        <v>0</v>
      </c>
      <c r="AA32" s="45">
        <f>V50</f>
        <v>0</v>
      </c>
      <c r="AB32" s="45">
        <f>V59</f>
        <v>0</v>
      </c>
      <c r="AC32" s="45">
        <f>COUNTIF(Table11[[#This Row],[C]:[M]],"&lt;=FILL THIS IN")</f>
        <v>0</v>
      </c>
      <c r="AD32" s="58">
        <f>SUMIF(Table11[[#This Row],[C]:[M]],"&lt;=FILL THIS IN")</f>
        <v>0</v>
      </c>
      <c r="AE32" s="59">
        <f t="shared" si="1"/>
        <v>0</v>
      </c>
      <c r="AF32" s="18">
        <v>4</v>
      </c>
    </row>
    <row r="33" spans="1:32" ht="17" thickBot="1" x14ac:dyDescent="0.25">
      <c r="A33" s="9"/>
      <c r="B33" s="13"/>
      <c r="C33" s="13"/>
      <c r="D33" s="13"/>
      <c r="E33" s="13"/>
      <c r="F33" s="13"/>
      <c r="G33" s="13"/>
      <c r="H33" s="13"/>
      <c r="I33" s="13"/>
      <c r="J33" s="14"/>
      <c r="K33" s="23">
        <f>COUNTIF(Table5[[#This Row],[A]:[J]], 1)</f>
        <v>0</v>
      </c>
      <c r="L33" s="24">
        <f>COUNTIF(Table5[[#This Row],[A]:[J]],"&lt;=2")</f>
        <v>0</v>
      </c>
      <c r="M33" s="24">
        <f>COUNTIF(Table5[[#This Row],[A]:[J]],"&lt;=3")</f>
        <v>0</v>
      </c>
      <c r="N33" s="24">
        <f>COUNTIF(Table5[[#This Row],[A]:[J]],"&lt;=4")</f>
        <v>0</v>
      </c>
      <c r="O33" s="24">
        <f>COUNTIF(Table5[[#This Row],[A]:[J]],"&lt;=5")</f>
        <v>0</v>
      </c>
      <c r="P33" s="24">
        <f>COUNTIF(Table5[[#This Row],[A]:[J]],"&lt;=6")</f>
        <v>0</v>
      </c>
      <c r="Q33" s="24">
        <f>COUNTIF(Table5[[#This Row],[A]:[J]],"&lt;=7")</f>
        <v>0</v>
      </c>
      <c r="R33" s="24">
        <f>COUNTIF(Table5[[#This Row],[A]:[J]],"&lt;=8")</f>
        <v>0</v>
      </c>
      <c r="S33" s="24">
        <f>SUMIF(Table5[[#This Row],[A]:[J]],"&lt;=3")</f>
        <v>0</v>
      </c>
      <c r="T33" s="24">
        <f>SUMIF(Table5[[#This Row],[A]:[J]],"&lt;=4")</f>
        <v>0</v>
      </c>
      <c r="U33" s="33"/>
      <c r="V33" s="25"/>
      <c r="X33" s="47">
        <f>Table5[[#This Row],[No. ]]</f>
        <v>0</v>
      </c>
      <c r="Y33" s="44">
        <f>Table5[[#This Row],[Result]]</f>
        <v>0</v>
      </c>
      <c r="Z33" s="45">
        <f>V42</f>
        <v>0</v>
      </c>
      <c r="AA33" s="45">
        <f>V51</f>
        <v>0</v>
      </c>
      <c r="AB33" s="45">
        <f>V60</f>
        <v>0</v>
      </c>
      <c r="AC33" s="45">
        <f>COUNTIF(Table11[[#This Row],[C]:[M]],"&lt;=FILL THIS IN")</f>
        <v>0</v>
      </c>
      <c r="AD33" s="58">
        <f>SUMIF(Table11[[#This Row],[C]:[M]],"&lt;=FILL THIS IN")</f>
        <v>0</v>
      </c>
      <c r="AE33" s="59">
        <f t="shared" si="1"/>
        <v>0</v>
      </c>
      <c r="AF33" s="15">
        <v>6</v>
      </c>
    </row>
    <row r="34" spans="1:32" ht="21" thickTop="1" thickBot="1" x14ac:dyDescent="0.3">
      <c r="A34" s="77" t="s">
        <v>32</v>
      </c>
      <c r="B34" s="78"/>
      <c r="C34" s="78"/>
      <c r="D34" s="78"/>
      <c r="E34" s="78"/>
      <c r="F34" s="78"/>
      <c r="G34" s="78"/>
      <c r="H34" s="78"/>
      <c r="I34" s="78"/>
      <c r="J34" s="79"/>
      <c r="K34" s="74" t="s">
        <v>18</v>
      </c>
      <c r="L34" s="75"/>
      <c r="M34" s="75"/>
      <c r="N34" s="75"/>
      <c r="O34" s="75"/>
      <c r="P34" s="75"/>
      <c r="Q34" s="75"/>
      <c r="R34" s="75"/>
      <c r="S34" s="75"/>
      <c r="T34" s="75"/>
      <c r="U34" s="75"/>
      <c r="V34" s="76"/>
      <c r="X34" s="48"/>
      <c r="Y34" s="49"/>
      <c r="Z34" s="49"/>
      <c r="AA34" s="49" t="s">
        <v>24</v>
      </c>
      <c r="AB34" s="49"/>
      <c r="AC34" s="49"/>
      <c r="AD34" s="50"/>
      <c r="AE34" s="16"/>
      <c r="AF34" s="16"/>
    </row>
    <row r="35" spans="1:32" ht="18" thickTop="1" thickBot="1" x14ac:dyDescent="0.25">
      <c r="A35" s="3" t="s">
        <v>0</v>
      </c>
      <c r="B35" s="1" t="s">
        <v>1</v>
      </c>
      <c r="C35" s="1" t="s">
        <v>2</v>
      </c>
      <c r="D35" s="1" t="s">
        <v>4</v>
      </c>
      <c r="E35" s="1" t="s">
        <v>5</v>
      </c>
      <c r="F35" s="1" t="s">
        <v>3</v>
      </c>
      <c r="G35" s="1" t="s">
        <v>6</v>
      </c>
      <c r="H35" s="1" t="s">
        <v>7</v>
      </c>
      <c r="I35" s="1" t="s">
        <v>8</v>
      </c>
      <c r="J35" s="4" t="s">
        <v>9</v>
      </c>
      <c r="K35" s="38" t="s">
        <v>10</v>
      </c>
      <c r="L35" s="34" t="s">
        <v>11</v>
      </c>
      <c r="M35" s="34" t="s">
        <v>12</v>
      </c>
      <c r="N35" s="34" t="s">
        <v>13</v>
      </c>
      <c r="O35" s="34" t="s">
        <v>14</v>
      </c>
      <c r="P35" s="34" t="s">
        <v>15</v>
      </c>
      <c r="Q35" s="34" t="s">
        <v>16</v>
      </c>
      <c r="R35" s="34" t="s">
        <v>17</v>
      </c>
      <c r="S35" s="17" t="s">
        <v>37</v>
      </c>
      <c r="T35" s="17" t="s">
        <v>39</v>
      </c>
      <c r="U35" s="17" t="s">
        <v>38</v>
      </c>
      <c r="V35" s="39" t="s">
        <v>19</v>
      </c>
    </row>
    <row r="36" spans="1:32" ht="18" thickTop="1" thickBot="1" x14ac:dyDescent="0.25">
      <c r="A36" s="5">
        <f t="shared" ref="A36:A42" si="2">A27</f>
        <v>111</v>
      </c>
      <c r="B36" s="10">
        <v>3</v>
      </c>
      <c r="C36" s="10">
        <v>3</v>
      </c>
      <c r="D36" s="10">
        <v>2</v>
      </c>
      <c r="E36" s="10">
        <v>3</v>
      </c>
      <c r="F36" s="10">
        <v>2</v>
      </c>
      <c r="G36" s="6"/>
      <c r="H36" s="7"/>
      <c r="I36" s="7"/>
      <c r="J36" s="8"/>
      <c r="K36" s="54">
        <f>COUNTIF(Table6[[#This Row],[A]:[J]], 1)</f>
        <v>0</v>
      </c>
      <c r="L36" s="55">
        <f>COUNTIF(Table6[[#This Row],[A]:[J]],"&lt;=2")</f>
        <v>2</v>
      </c>
      <c r="M36" s="55">
        <f>COUNTIF(Table6[[#This Row],[A]:[J]],"&lt;=3")</f>
        <v>5</v>
      </c>
      <c r="N36" s="55">
        <f>COUNTIF(Table6[[#This Row],[A]:[J]],"&lt;=4")</f>
        <v>5</v>
      </c>
      <c r="O36" s="55">
        <f>COUNTIF(Table6[[#This Row],[A]:[J]],"&lt;=5")</f>
        <v>5</v>
      </c>
      <c r="P36" s="55">
        <f>COUNTIF(Table6[[#This Row],[A]:[J]],"&lt;=6")</f>
        <v>5</v>
      </c>
      <c r="Q36" s="55">
        <f>COUNTIF(Table6[[#This Row],[A]:[J]],"&lt;=7")</f>
        <v>5</v>
      </c>
      <c r="R36" s="55">
        <f>COUNTIF(Table6[[#This Row],[A]:[J]],"&lt;=8")</f>
        <v>5</v>
      </c>
      <c r="S36" s="55">
        <f>SUMIF(Table6[[#This Row],[A]:[J]],"&lt;=2")</f>
        <v>4</v>
      </c>
      <c r="T36" s="55"/>
      <c r="U36" s="56"/>
      <c r="V36" s="90">
        <v>1</v>
      </c>
    </row>
    <row r="37" spans="1:32" ht="19" thickTop="1" x14ac:dyDescent="0.2">
      <c r="A37" s="9">
        <f t="shared" si="2"/>
        <v>112</v>
      </c>
      <c r="B37" s="10">
        <v>2</v>
      </c>
      <c r="C37" s="10">
        <v>2</v>
      </c>
      <c r="D37" s="10">
        <v>4</v>
      </c>
      <c r="E37" s="10">
        <v>4</v>
      </c>
      <c r="F37" s="10">
        <v>3</v>
      </c>
      <c r="G37" s="10"/>
      <c r="H37" s="10"/>
      <c r="I37" s="10"/>
      <c r="J37" s="11"/>
      <c r="K37" s="26">
        <f>COUNTIF(Table6[[#This Row],[A]:[J]], 1)</f>
        <v>0</v>
      </c>
      <c r="L37" s="20">
        <f>COUNTIF(Table6[[#This Row],[A]:[J]],"&lt;=2")</f>
        <v>2</v>
      </c>
      <c r="M37" s="20">
        <f>COUNTIF(Table6[[#This Row],[A]:[J]],"&lt;=3")</f>
        <v>3</v>
      </c>
      <c r="N37" s="20">
        <f>COUNTIF(Table6[[#This Row],[A]:[J]],"&lt;=4")</f>
        <v>5</v>
      </c>
      <c r="O37" s="20">
        <f>COUNTIF(Table6[[#This Row],[A]:[J]],"&lt;=5")</f>
        <v>5</v>
      </c>
      <c r="P37" s="20">
        <f>COUNTIF(Table6[[#This Row],[A]:[J]],"&lt;=6")</f>
        <v>5</v>
      </c>
      <c r="Q37" s="20">
        <f>COUNTIF(Table6[[#This Row],[A]:[J]],"&lt;=7")</f>
        <v>5</v>
      </c>
      <c r="R37" s="20">
        <f>COUNTIF(Table6[[#This Row],[A]:[J]],"&lt;=8")</f>
        <v>5</v>
      </c>
      <c r="S37" s="20">
        <f>SUMIF(Table6[[#This Row],[A]:[J]],"&lt;=3")</f>
        <v>7</v>
      </c>
      <c r="T37" s="20"/>
      <c r="U37" s="31"/>
      <c r="V37" s="27"/>
      <c r="X37" s="85" t="s">
        <v>26</v>
      </c>
      <c r="Y37" s="86"/>
      <c r="Z37" s="86"/>
      <c r="AA37" s="86"/>
      <c r="AB37" s="86"/>
      <c r="AC37" s="86"/>
      <c r="AD37" s="86"/>
      <c r="AE37" s="86"/>
      <c r="AF37" s="87"/>
    </row>
    <row r="38" spans="1:32" ht="17" thickBot="1" x14ac:dyDescent="0.25">
      <c r="A38" s="9">
        <f t="shared" si="2"/>
        <v>113</v>
      </c>
      <c r="B38" s="10">
        <v>1</v>
      </c>
      <c r="C38" s="10">
        <v>1</v>
      </c>
      <c r="D38" s="10">
        <v>1</v>
      </c>
      <c r="E38" s="10">
        <v>1</v>
      </c>
      <c r="F38" s="10">
        <v>1</v>
      </c>
      <c r="G38" s="10"/>
      <c r="H38" s="10"/>
      <c r="I38" s="10"/>
      <c r="J38" s="11"/>
      <c r="K38" s="26">
        <f>COUNTIF(Table6[[#This Row],[A]:[J]], 1)</f>
        <v>5</v>
      </c>
      <c r="L38" s="20">
        <f>COUNTIF(Table6[[#This Row],[A]:[J]],"&lt;=2")</f>
        <v>5</v>
      </c>
      <c r="M38" s="20">
        <f>COUNTIF(Table6[[#This Row],[A]:[J]],"&lt;=3")</f>
        <v>5</v>
      </c>
      <c r="N38" s="20">
        <f>COUNTIF(Table6[[#This Row],[A]:[J]],"&lt;=4")</f>
        <v>5</v>
      </c>
      <c r="O38" s="20">
        <f>COUNTIF(Table6[[#This Row],[A]:[J]],"&lt;=5")</f>
        <v>5</v>
      </c>
      <c r="P38" s="20">
        <f>COUNTIF(Table6[[#This Row],[A]:[J]],"&lt;=6")</f>
        <v>5</v>
      </c>
      <c r="Q38" s="20">
        <f>COUNTIF(Table6[[#This Row],[A]:[J]],"&lt;=7")</f>
        <v>5</v>
      </c>
      <c r="R38" s="20">
        <f>COUNTIF(Table6[[#This Row],[A]:[J]],"&lt;=8")</f>
        <v>5</v>
      </c>
      <c r="S38" s="20">
        <f>SUMIF(Table6[[#This Row],[A]:[J]],"&lt;=3")</f>
        <v>5</v>
      </c>
      <c r="T38" s="20"/>
      <c r="U38" s="31"/>
      <c r="V38" s="27"/>
      <c r="X38" s="80" t="s">
        <v>35</v>
      </c>
      <c r="Y38" s="69"/>
      <c r="Z38" s="69"/>
      <c r="AA38" s="69"/>
      <c r="AB38" s="81"/>
      <c r="AC38" s="68" t="s">
        <v>36</v>
      </c>
      <c r="AD38" s="69"/>
      <c r="AE38" s="69"/>
      <c r="AF38" s="70"/>
    </row>
    <row r="39" spans="1:32" ht="18" thickTop="1" thickBot="1" x14ac:dyDescent="0.25">
      <c r="A39" s="9">
        <f t="shared" si="2"/>
        <v>114</v>
      </c>
      <c r="B39" s="10">
        <v>5</v>
      </c>
      <c r="C39" s="10">
        <v>5</v>
      </c>
      <c r="D39" s="10">
        <v>5</v>
      </c>
      <c r="E39" s="10">
        <v>5</v>
      </c>
      <c r="F39" s="10">
        <v>5</v>
      </c>
      <c r="G39" s="10"/>
      <c r="H39" s="10"/>
      <c r="I39" s="10"/>
      <c r="J39" s="11"/>
      <c r="K39" s="26">
        <f>COUNTIF(Table6[[#This Row],[A]:[J]], 1)</f>
        <v>0</v>
      </c>
      <c r="L39" s="20">
        <f>COUNTIF(Table6[[#This Row],[A]:[J]],"&lt;=2")</f>
        <v>0</v>
      </c>
      <c r="M39" s="20">
        <f>COUNTIF(Table6[[#This Row],[A]:[J]],"&lt;=3")</f>
        <v>0</v>
      </c>
      <c r="N39" s="20">
        <f>COUNTIF(Table6[[#This Row],[A]:[J]],"&lt;=4")</f>
        <v>0</v>
      </c>
      <c r="O39" s="20">
        <f>COUNTIF(Table6[[#This Row],[A]:[J]],"&lt;=5")</f>
        <v>5</v>
      </c>
      <c r="P39" s="20">
        <f>COUNTIF(Table6[[#This Row],[A]:[J]],"&lt;=6")</f>
        <v>5</v>
      </c>
      <c r="Q39" s="20">
        <f>COUNTIF(Table6[[#This Row],[A]:[J]],"&lt;=7")</f>
        <v>5</v>
      </c>
      <c r="R39" s="20">
        <f>COUNTIF(Table6[[#This Row],[A]:[J]],"&lt;=8")</f>
        <v>5</v>
      </c>
      <c r="S39" s="20">
        <f>SUMIF(Table6[[#This Row],[A]:[J]],"&lt;=3")</f>
        <v>0</v>
      </c>
      <c r="T39" s="20"/>
      <c r="U39" s="31"/>
      <c r="V39" s="27"/>
      <c r="X39" s="3" t="s">
        <v>27</v>
      </c>
      <c r="Y39" s="1">
        <v>1</v>
      </c>
      <c r="Z39" s="63" t="s">
        <v>11</v>
      </c>
      <c r="AA39" s="63" t="s">
        <v>12</v>
      </c>
      <c r="AB39" s="63" t="s">
        <v>13</v>
      </c>
      <c r="AC39" s="63" t="s">
        <v>14</v>
      </c>
      <c r="AD39" s="63" t="s">
        <v>15</v>
      </c>
      <c r="AE39" s="63" t="s">
        <v>16</v>
      </c>
      <c r="AF39" s="53" t="s">
        <v>19</v>
      </c>
    </row>
    <row r="40" spans="1:32" ht="17" thickTop="1" x14ac:dyDescent="0.2">
      <c r="A40" s="9">
        <f t="shared" si="2"/>
        <v>115</v>
      </c>
      <c r="B40" s="10">
        <v>4</v>
      </c>
      <c r="C40" s="10">
        <v>4</v>
      </c>
      <c r="D40" s="10">
        <v>3</v>
      </c>
      <c r="E40" s="10">
        <v>2</v>
      </c>
      <c r="F40" s="10">
        <v>4</v>
      </c>
      <c r="G40" s="10"/>
      <c r="H40" s="10"/>
      <c r="I40" s="10"/>
      <c r="J40" s="11"/>
      <c r="K40" s="28">
        <f>COUNTIF(Table6[[#This Row],[A]:[J]], 1)</f>
        <v>0</v>
      </c>
      <c r="L40" s="22">
        <f>COUNTIF(Table6[[#This Row],[A]:[J]],"&lt;=2")</f>
        <v>1</v>
      </c>
      <c r="M40" s="22">
        <f>COUNTIF(Table6[[#This Row],[A]:[J]],"&lt;=3")</f>
        <v>2</v>
      </c>
      <c r="N40" s="22">
        <f>COUNTIF(Table6[[#This Row],[A]:[J]],"&lt;=4")</f>
        <v>5</v>
      </c>
      <c r="O40" s="22">
        <f>COUNTIF(Table6[[#This Row],[A]:[J]],"&lt;=5")</f>
        <v>5</v>
      </c>
      <c r="P40" s="22">
        <f>COUNTIF(Table6[[#This Row],[A]:[J]],"&lt;=6")</f>
        <v>5</v>
      </c>
      <c r="Q40" s="22">
        <f>COUNTIF(Table6[[#This Row],[A]:[J]],"&lt;=7")</f>
        <v>5</v>
      </c>
      <c r="R40" s="22">
        <f>COUNTIF(Table6[[#This Row],[A]:[J]],"&lt;=8")</f>
        <v>5</v>
      </c>
      <c r="S40" s="22">
        <f>SUMIF(Table6[[#This Row],[A]:[J]],"&lt;=3")</f>
        <v>5</v>
      </c>
      <c r="T40" s="22"/>
      <c r="U40" s="32"/>
      <c r="V40" s="35"/>
      <c r="X40" s="5" t="s">
        <v>41</v>
      </c>
      <c r="Y40" s="10">
        <f>SUMIFS(K:K,$A:$A,$X$40)</f>
        <v>0</v>
      </c>
      <c r="Z40" s="10">
        <f>SUMIFS(L:L,$A:$A,$X$40)</f>
        <v>0</v>
      </c>
      <c r="AA40" s="10">
        <f>SUMIFS(M:M,$A:$A,$X$40)</f>
        <v>0</v>
      </c>
      <c r="AB40" s="10">
        <f>SUMIFS(N:N,$A:$A,$X$40)</f>
        <v>0</v>
      </c>
      <c r="AC40" s="10">
        <f>SUMIFS(O:O,$A:$A,$X$40)</f>
        <v>0</v>
      </c>
      <c r="AD40" s="10">
        <f>SUMIFS(P:P,$A:$A,$X$40)</f>
        <v>0</v>
      </c>
      <c r="AE40" s="10">
        <f>SUMIFS(Q:Q,$A:$A,$X$40)</f>
        <v>0</v>
      </c>
      <c r="AF40" s="8">
        <v>5</v>
      </c>
    </row>
    <row r="41" spans="1:32" x14ac:dyDescent="0.2">
      <c r="A41" s="9">
        <f t="shared" si="2"/>
        <v>0</v>
      </c>
      <c r="B41" s="10"/>
      <c r="C41" s="10"/>
      <c r="D41" s="10"/>
      <c r="E41" s="10"/>
      <c r="F41" s="10"/>
      <c r="G41" s="10"/>
      <c r="H41" s="10"/>
      <c r="I41" s="10"/>
      <c r="J41" s="11"/>
      <c r="K41" s="26">
        <f>COUNTIF(Table6[[#This Row],[A]:[J]], 1)</f>
        <v>0</v>
      </c>
      <c r="L41" s="20">
        <f>COUNTIF(Table6[[#This Row],[A]:[J]],"&lt;=2")</f>
        <v>0</v>
      </c>
      <c r="M41" s="20">
        <f>COUNTIF(Table6[[#This Row],[A]:[J]],"&lt;=3")</f>
        <v>0</v>
      </c>
      <c r="N41" s="20">
        <f>COUNTIF(Table6[[#This Row],[A]:[J]],"&lt;=4")</f>
        <v>0</v>
      </c>
      <c r="O41" s="20">
        <f>COUNTIF(Table6[[#This Row],[A]:[J]],"&lt;=5")</f>
        <v>0</v>
      </c>
      <c r="P41" s="20">
        <f>COUNTIF(Table6[[#This Row],[A]:[J]],"&lt;=6")</f>
        <v>0</v>
      </c>
      <c r="Q41" s="20">
        <f>COUNTIF(Table6[[#This Row],[A]:[J]],"&lt;=7")</f>
        <v>0</v>
      </c>
      <c r="R41" s="20">
        <f>COUNTIF(Table6[[#This Row],[A]:[J]],"&lt;=8")</f>
        <v>0</v>
      </c>
      <c r="S41" s="20">
        <f>SUMIF(Table6[[#This Row],[A]:[J]],"&lt;=3")</f>
        <v>0</v>
      </c>
      <c r="T41" s="20"/>
      <c r="U41" s="31"/>
      <c r="V41" s="27"/>
      <c r="X41" s="9" t="s">
        <v>42</v>
      </c>
      <c r="Y41" s="10">
        <f>SUMIFS(K:K,$A:$A,$X$40)</f>
        <v>0</v>
      </c>
      <c r="Z41" s="10">
        <f>SUMIFS(L:L,$A:$A,$X$40)</f>
        <v>0</v>
      </c>
      <c r="AA41" s="10">
        <f>SUMIFS(M:M,$A:$A,$X$40)</f>
        <v>0</v>
      </c>
      <c r="AB41" s="10">
        <f>SUMIFS(N:N,$A:$A,$X$40)</f>
        <v>0</v>
      </c>
      <c r="AC41" s="10">
        <f>SUMIFS(O:O,$A:$A,$X$40)</f>
        <v>0</v>
      </c>
      <c r="AD41" s="10">
        <f>SUMIFS(P:P,$A:$A,$X$40)</f>
        <v>0</v>
      </c>
      <c r="AE41" s="10">
        <f>SUMIFS(Q:Q,$A:$A,$X$40)</f>
        <v>0</v>
      </c>
      <c r="AF41" s="11">
        <v>4</v>
      </c>
    </row>
    <row r="42" spans="1:32" ht="17" thickBot="1" x14ac:dyDescent="0.25">
      <c r="A42" s="9">
        <f t="shared" si="2"/>
        <v>0</v>
      </c>
      <c r="B42" s="13"/>
      <c r="C42" s="13"/>
      <c r="D42" s="13"/>
      <c r="E42" s="13"/>
      <c r="F42" s="13"/>
      <c r="G42" s="13"/>
      <c r="H42" s="13"/>
      <c r="I42" s="13"/>
      <c r="J42" s="14"/>
      <c r="K42" s="29">
        <f>COUNTIF(Table6[[#This Row],[A]:[J]], 1)</f>
        <v>0</v>
      </c>
      <c r="L42" s="30">
        <f>COUNTIF(Table6[[#This Row],[A]:[J]],"&lt;=2")</f>
        <v>0</v>
      </c>
      <c r="M42" s="30">
        <f>COUNTIF(Table6[[#This Row],[A]:[J]],"&lt;=3")</f>
        <v>0</v>
      </c>
      <c r="N42" s="30">
        <f>COUNTIF(Table6[[#This Row],[A]:[J]],"&lt;=4")</f>
        <v>0</v>
      </c>
      <c r="O42" s="30">
        <f>COUNTIF(Table6[[#This Row],[A]:[J]],"&lt;=5")</f>
        <v>0</v>
      </c>
      <c r="P42" s="30">
        <f>COUNTIF(Table6[[#This Row],[A]:[J]],"&lt;=6")</f>
        <v>0</v>
      </c>
      <c r="Q42" s="30">
        <f>COUNTIF(Table6[[#This Row],[A]:[J]],"&lt;=7")</f>
        <v>0</v>
      </c>
      <c r="R42" s="30">
        <f>COUNTIF(Table6[[#This Row],[A]:[J]],"&lt;=8")</f>
        <v>0</v>
      </c>
      <c r="S42" s="30">
        <f>SUMIF(Table6[[#This Row],[A]:[J]],"&lt;=3")</f>
        <v>0</v>
      </c>
      <c r="T42" s="30"/>
      <c r="U42" s="36"/>
      <c r="V42" s="37"/>
      <c r="X42" s="9"/>
      <c r="Y42" s="10">
        <f>SUMIFS(K:K,$A:$A,$X$40)</f>
        <v>0</v>
      </c>
      <c r="Z42" s="10">
        <f>SUMIFS(L:L,$A:$A,$X$40)</f>
        <v>0</v>
      </c>
      <c r="AA42" s="10">
        <f>SUMIFS(M:M,$A:$A,$X$40)</f>
        <v>0</v>
      </c>
      <c r="AB42" s="10">
        <f>SUMIFS(N:N,$A:$A,$X$40)</f>
        <v>0</v>
      </c>
      <c r="AC42" s="10">
        <f>SUMIFS(O:O,$A:$A,$X$40)</f>
        <v>0</v>
      </c>
      <c r="AD42" s="10">
        <f>SUMIFS(P:P,$A:$A,$X$40)</f>
        <v>0</v>
      </c>
      <c r="AE42" s="10">
        <f>SUMIFS(Q:Q,$A:$A,$X$40)</f>
        <v>0</v>
      </c>
      <c r="AF42" s="11"/>
    </row>
    <row r="43" spans="1:32" ht="21" thickTop="1" thickBot="1" x14ac:dyDescent="0.3">
      <c r="A43" s="77" t="s">
        <v>33</v>
      </c>
      <c r="B43" s="78"/>
      <c r="C43" s="78"/>
      <c r="D43" s="78"/>
      <c r="E43" s="78"/>
      <c r="F43" s="78"/>
      <c r="G43" s="78"/>
      <c r="H43" s="78"/>
      <c r="I43" s="78"/>
      <c r="J43" s="79"/>
      <c r="K43" s="74" t="s">
        <v>18</v>
      </c>
      <c r="L43" s="75"/>
      <c r="M43" s="75"/>
      <c r="N43" s="75"/>
      <c r="O43" s="75"/>
      <c r="P43" s="75"/>
      <c r="Q43" s="75"/>
      <c r="R43" s="75"/>
      <c r="S43" s="75"/>
      <c r="T43" s="75"/>
      <c r="U43" s="75"/>
      <c r="V43" s="76"/>
      <c r="X43" s="9"/>
      <c r="Y43" s="10">
        <f>SUMIFS(K:K,$A:$A,$X$40)</f>
        <v>0</v>
      </c>
      <c r="Z43" s="10">
        <f>SUMIFS(L:L,$A:$A,$X$40)</f>
        <v>0</v>
      </c>
      <c r="AA43" s="10">
        <f>SUMIFS(M:M,$A:$A,$X$40)</f>
        <v>0</v>
      </c>
      <c r="AB43" s="10">
        <f>SUMIFS(N:N,$A:$A,$X$40)</f>
        <v>0</v>
      </c>
      <c r="AC43" s="10">
        <f>SUMIFS(O:O,$A:$A,$X$40)</f>
        <v>0</v>
      </c>
      <c r="AD43" s="10">
        <f>SUMIFS(P:P,$A:$A,$X$40)</f>
        <v>0</v>
      </c>
      <c r="AE43" s="10">
        <f>SUMIFS(Q:Q,$A:$A,$X$40)</f>
        <v>0</v>
      </c>
      <c r="AF43" s="11"/>
    </row>
    <row r="44" spans="1:32" ht="18" thickTop="1" thickBot="1" x14ac:dyDescent="0.25">
      <c r="A44" s="3" t="s">
        <v>0</v>
      </c>
      <c r="B44" s="1" t="s">
        <v>1</v>
      </c>
      <c r="C44" s="1" t="s">
        <v>2</v>
      </c>
      <c r="D44" s="1" t="s">
        <v>4</v>
      </c>
      <c r="E44" s="1" t="s">
        <v>5</v>
      </c>
      <c r="F44" s="1" t="s">
        <v>3</v>
      </c>
      <c r="G44" s="1" t="s">
        <v>6</v>
      </c>
      <c r="H44" s="1" t="s">
        <v>7</v>
      </c>
      <c r="I44" s="1" t="s">
        <v>8</v>
      </c>
      <c r="J44" s="4" t="s">
        <v>9</v>
      </c>
      <c r="K44" s="38" t="s">
        <v>10</v>
      </c>
      <c r="L44" s="34" t="s">
        <v>11</v>
      </c>
      <c r="M44" s="34" t="s">
        <v>12</v>
      </c>
      <c r="N44" s="34" t="s">
        <v>13</v>
      </c>
      <c r="O44" s="34" t="s">
        <v>14</v>
      </c>
      <c r="P44" s="34" t="s">
        <v>15</v>
      </c>
      <c r="Q44" s="34" t="s">
        <v>16</v>
      </c>
      <c r="R44" s="34" t="s">
        <v>17</v>
      </c>
      <c r="S44" s="17" t="s">
        <v>37</v>
      </c>
      <c r="T44" s="17" t="s">
        <v>39</v>
      </c>
      <c r="U44" s="17" t="s">
        <v>38</v>
      </c>
      <c r="V44" s="40" t="s">
        <v>19</v>
      </c>
      <c r="X44" s="9"/>
      <c r="Y44" s="10">
        <f>SUMIFS(K:K,$A:$A,$X$40)</f>
        <v>0</v>
      </c>
      <c r="Z44" s="10">
        <f>SUMIFS(L:L,$A:$A,$X$40)</f>
        <v>0</v>
      </c>
      <c r="AA44" s="10">
        <f>SUMIFS(M:M,$A:$A,$X$40)</f>
        <v>0</v>
      </c>
      <c r="AB44" s="10">
        <f>SUMIFS(N:N,$A:$A,$X$40)</f>
        <v>0</v>
      </c>
      <c r="AC44" s="10">
        <f>SUMIFS(O:O,$A:$A,$X$40)</f>
        <v>0</v>
      </c>
      <c r="AD44" s="10">
        <f>SUMIFS(P:P,$A:$A,$X$40)</f>
        <v>0</v>
      </c>
      <c r="AE44" s="10">
        <f>SUMIFS(Q:Q,$A:$A,$X$40)</f>
        <v>0</v>
      </c>
      <c r="AF44" s="11"/>
    </row>
    <row r="45" spans="1:32" ht="17" thickTop="1" x14ac:dyDescent="0.2">
      <c r="A45" s="5">
        <f t="shared" ref="A45:A51" si="3">A27</f>
        <v>111</v>
      </c>
      <c r="B45" s="10">
        <v>2</v>
      </c>
      <c r="C45" s="10">
        <v>3</v>
      </c>
      <c r="D45" s="10">
        <v>2</v>
      </c>
      <c r="E45" s="10">
        <v>4</v>
      </c>
      <c r="F45" s="10">
        <v>4</v>
      </c>
      <c r="G45" s="6"/>
      <c r="H45" s="7"/>
      <c r="I45" s="7"/>
      <c r="J45" s="8"/>
      <c r="K45" s="19">
        <f>COUNTIF(Table7[[#This Row],[A]:[E]], 1)</f>
        <v>0</v>
      </c>
      <c r="L45" s="20">
        <f>COUNTIF(Table7[[#This Row],[A]:[E]],"&lt;=2")</f>
        <v>2</v>
      </c>
      <c r="M45" s="20">
        <f>COUNTIF(Table7[[#This Row],[A]:[E]],"&lt;=3")</f>
        <v>3</v>
      </c>
      <c r="N45" s="20">
        <f>COUNTIF(Table7[[#This Row],[A]:[E]],"&lt;=4")</f>
        <v>5</v>
      </c>
      <c r="O45" s="20">
        <f>COUNTIF(Table7[[#This Row],[A]:[E]],"&lt;=5")</f>
        <v>5</v>
      </c>
      <c r="P45" s="20">
        <f>COUNTIF(Table7[[#This Row],[A]:[E]],"&lt;=6")</f>
        <v>5</v>
      </c>
      <c r="Q45" s="20">
        <f>COUNTIF(Table7[[#This Row],[A]:[E]],"&lt;=7")</f>
        <v>5</v>
      </c>
      <c r="R45" s="20">
        <f>COUNTIF(Table7[[#This Row],[A]:[E]],"&lt;=8")</f>
        <v>5</v>
      </c>
      <c r="S45" s="55">
        <f>SUMIF(Table7[[#This Row],[A]:[E]],"&lt;=FILL THIS IN")</f>
        <v>0</v>
      </c>
      <c r="T45" s="20"/>
      <c r="U45" s="31"/>
      <c r="V45" s="27"/>
      <c r="X45" s="9"/>
      <c r="Y45" s="10">
        <f>SUMIFS(K:K,$A:$A,$X$40)</f>
        <v>0</v>
      </c>
      <c r="Z45" s="10">
        <f>SUMIFS(L:L,$A:$A,$X$40)</f>
        <v>0</v>
      </c>
      <c r="AA45" s="10">
        <f>SUMIFS(M:M,$A:$A,$X$40)</f>
        <v>0</v>
      </c>
      <c r="AB45" s="10">
        <f>SUMIFS(N:N,$A:$A,$X$40)</f>
        <v>0</v>
      </c>
      <c r="AC45" s="10">
        <f>SUMIFS(O:O,$A:$A,$X$40)</f>
        <v>0</v>
      </c>
      <c r="AD45" s="10">
        <f>SUMIFS(P:P,$A:$A,$X$40)</f>
        <v>0</v>
      </c>
      <c r="AE45" s="10">
        <f>SUMIFS(Q:Q,$A:$A,$X$40)</f>
        <v>0</v>
      </c>
      <c r="AF45" s="11"/>
    </row>
    <row r="46" spans="1:32" ht="17" thickBot="1" x14ac:dyDescent="0.25">
      <c r="A46" s="9">
        <f t="shared" si="3"/>
        <v>112</v>
      </c>
      <c r="B46" s="10">
        <v>3</v>
      </c>
      <c r="C46" s="10">
        <v>2</v>
      </c>
      <c r="D46" s="10">
        <v>3</v>
      </c>
      <c r="E46" s="10">
        <v>2</v>
      </c>
      <c r="F46" s="10">
        <v>2</v>
      </c>
      <c r="G46" s="10"/>
      <c r="H46" s="10"/>
      <c r="I46" s="10"/>
      <c r="J46" s="11"/>
      <c r="K46" s="26">
        <f>COUNTIF(Table7[[#This Row],[A]:[E]], 1)</f>
        <v>0</v>
      </c>
      <c r="L46" s="20">
        <f>COUNTIF(Table7[[#This Row],[A]:[E]],"&lt;=2")</f>
        <v>3</v>
      </c>
      <c r="M46" s="20">
        <f>COUNTIF(Table7[[#This Row],[A]:[E]],"&lt;=3")</f>
        <v>5</v>
      </c>
      <c r="N46" s="20">
        <f>COUNTIF(Table7[[#This Row],[A]:[E]],"&lt;=4")</f>
        <v>5</v>
      </c>
      <c r="O46" s="20">
        <f>COUNTIF(Table7[[#This Row],[A]:[E]],"&lt;=5")</f>
        <v>5</v>
      </c>
      <c r="P46" s="20">
        <f>COUNTIF(Table7[[#This Row],[A]:[E]],"&lt;=6")</f>
        <v>5</v>
      </c>
      <c r="Q46" s="20">
        <f>COUNTIF(Table7[[#This Row],[A]:[E]],"&lt;=7")</f>
        <v>5</v>
      </c>
      <c r="R46" s="20">
        <f>COUNTIF(Table7[[#This Row],[A]:[E]],"&lt;=8")</f>
        <v>5</v>
      </c>
      <c r="S46" s="20">
        <f>SUMIF(Table7[[#This Row],[A]:[E]],"&lt;=FILL THIS IN")</f>
        <v>0</v>
      </c>
      <c r="T46" s="20"/>
      <c r="U46" s="31"/>
      <c r="V46" s="27"/>
      <c r="X46" s="12"/>
      <c r="Y46" s="13"/>
      <c r="Z46" s="13"/>
      <c r="AA46" s="13"/>
      <c r="AB46" s="13"/>
      <c r="AC46" s="13"/>
      <c r="AD46" s="13"/>
      <c r="AE46" s="14"/>
      <c r="AF46" s="14"/>
    </row>
    <row r="47" spans="1:32" ht="17" thickTop="1" x14ac:dyDescent="0.2">
      <c r="A47" s="9">
        <f t="shared" si="3"/>
        <v>113</v>
      </c>
      <c r="B47" s="10">
        <v>1</v>
      </c>
      <c r="C47" s="10">
        <v>1</v>
      </c>
      <c r="D47" s="10">
        <v>1</v>
      </c>
      <c r="E47" s="10">
        <v>1</v>
      </c>
      <c r="F47" s="10">
        <v>1</v>
      </c>
      <c r="G47" s="10"/>
      <c r="H47" s="10"/>
      <c r="I47" s="10"/>
      <c r="J47" s="11"/>
      <c r="K47" s="26">
        <f>COUNTIF(Table7[[#This Row],[A]:[E]], 1)</f>
        <v>5</v>
      </c>
      <c r="L47" s="20">
        <f>COUNTIF(Table7[[#This Row],[A]:[E]],"&lt;=2")</f>
        <v>5</v>
      </c>
      <c r="M47" s="20">
        <f>COUNTIF(Table7[[#This Row],[A]:[E]],"&lt;=3")</f>
        <v>5</v>
      </c>
      <c r="N47" s="20">
        <f>COUNTIF(Table7[[#This Row],[A]:[E]],"&lt;=4")</f>
        <v>5</v>
      </c>
      <c r="O47" s="20">
        <f>COUNTIF(Table7[[#This Row],[A]:[E]],"&lt;=5")</f>
        <v>5</v>
      </c>
      <c r="P47" s="20">
        <f>COUNTIF(Table7[[#This Row],[A]:[E]],"&lt;=6")</f>
        <v>5</v>
      </c>
      <c r="Q47" s="20">
        <f>COUNTIF(Table7[[#This Row],[A]:[E]],"&lt;=7")</f>
        <v>5</v>
      </c>
      <c r="R47" s="20">
        <f>COUNTIF(Table7[[#This Row],[A]:[E]],"&lt;=8")</f>
        <v>5</v>
      </c>
      <c r="S47" s="20">
        <f>SUMIF(Table7[[#This Row],[A]:[E]],"&lt;=FILL THIS IN")</f>
        <v>0</v>
      </c>
      <c r="T47" s="20"/>
      <c r="U47" s="31"/>
      <c r="V47" s="27"/>
    </row>
    <row r="48" spans="1:32" x14ac:dyDescent="0.2">
      <c r="A48" s="9">
        <f t="shared" si="3"/>
        <v>114</v>
      </c>
      <c r="B48" s="10">
        <v>5</v>
      </c>
      <c r="C48" s="10">
        <v>5</v>
      </c>
      <c r="D48" s="10">
        <v>5</v>
      </c>
      <c r="E48" s="10">
        <v>5</v>
      </c>
      <c r="F48" s="10">
        <v>5</v>
      </c>
      <c r="G48" s="10"/>
      <c r="H48" s="10"/>
      <c r="I48" s="10"/>
      <c r="J48" s="11"/>
      <c r="K48" s="26">
        <f>COUNTIF(Table7[[#This Row],[A]:[E]], 1)</f>
        <v>0</v>
      </c>
      <c r="L48" s="20">
        <f>COUNTIF(Table7[[#This Row],[A]:[E]],"&lt;=2")</f>
        <v>0</v>
      </c>
      <c r="M48" s="20">
        <f>COUNTIF(Table7[[#This Row],[A]:[E]],"&lt;=3")</f>
        <v>0</v>
      </c>
      <c r="N48" s="20">
        <f>COUNTIF(Table7[[#This Row],[A]:[E]],"&lt;=4")</f>
        <v>0</v>
      </c>
      <c r="O48" s="20">
        <f>COUNTIF(Table7[[#This Row],[A]:[E]],"&lt;=5")</f>
        <v>5</v>
      </c>
      <c r="P48" s="20">
        <f>COUNTIF(Table7[[#This Row],[A]:[E]],"&lt;=6")</f>
        <v>5</v>
      </c>
      <c r="Q48" s="20">
        <f>COUNTIF(Table7[[#This Row],[A]:[E]],"&lt;=7")</f>
        <v>5</v>
      </c>
      <c r="R48" s="20">
        <f>COUNTIF(Table7[[#This Row],[A]:[E]],"&lt;=8")</f>
        <v>5</v>
      </c>
      <c r="S48" s="20">
        <f>SUMIF(Table7[[#This Row],[A]:[E]],"&lt;=FILL THIS IN")</f>
        <v>0</v>
      </c>
      <c r="T48" s="20"/>
      <c r="U48" s="31"/>
      <c r="V48" s="27"/>
    </row>
    <row r="49" spans="1:22" x14ac:dyDescent="0.2">
      <c r="A49" s="9">
        <f t="shared" si="3"/>
        <v>115</v>
      </c>
      <c r="B49" s="10">
        <v>4</v>
      </c>
      <c r="C49" s="10">
        <v>4</v>
      </c>
      <c r="D49" s="10">
        <v>4</v>
      </c>
      <c r="E49" s="10">
        <v>3</v>
      </c>
      <c r="F49" s="10">
        <v>3</v>
      </c>
      <c r="G49" s="10"/>
      <c r="H49" s="10"/>
      <c r="I49" s="10"/>
      <c r="J49" s="11"/>
      <c r="K49" s="28">
        <f>COUNTIF(Table7[[#This Row],[A]:[E]], 1)</f>
        <v>0</v>
      </c>
      <c r="L49" s="22">
        <f>COUNTIF(Table7[[#This Row],[A]:[E]],"&lt;=2")</f>
        <v>0</v>
      </c>
      <c r="M49" s="22">
        <f>COUNTIF(Table7[[#This Row],[A]:[E]],"&lt;=3")</f>
        <v>2</v>
      </c>
      <c r="N49" s="22">
        <f>COUNTIF(Table7[[#This Row],[A]:[E]],"&lt;=4")</f>
        <v>5</v>
      </c>
      <c r="O49" s="22">
        <f>COUNTIF(Table7[[#This Row],[A]:[E]],"&lt;=5")</f>
        <v>5</v>
      </c>
      <c r="P49" s="22">
        <f>COUNTIF(Table7[[#This Row],[A]:[E]],"&lt;=6")</f>
        <v>5</v>
      </c>
      <c r="Q49" s="22">
        <f>COUNTIF(Table7[[#This Row],[A]:[E]],"&lt;=7")</f>
        <v>5</v>
      </c>
      <c r="R49" s="22">
        <f>COUNTIF(Table7[[#This Row],[A]:[E]],"&lt;=8")</f>
        <v>5</v>
      </c>
      <c r="S49" s="22">
        <f>SUMIF(Table7[[#This Row],[A]:[E]],"&lt;=FILL THIS IN")</f>
        <v>0</v>
      </c>
      <c r="T49" s="22"/>
      <c r="U49" s="32"/>
      <c r="V49" s="35"/>
    </row>
    <row r="50" spans="1:22" x14ac:dyDescent="0.2">
      <c r="A50" s="9">
        <f t="shared" si="3"/>
        <v>0</v>
      </c>
      <c r="B50" s="10"/>
      <c r="C50" s="10"/>
      <c r="D50" s="10"/>
      <c r="E50" s="10"/>
      <c r="F50" s="10"/>
      <c r="G50" s="10"/>
      <c r="H50" s="10"/>
      <c r="I50" s="10"/>
      <c r="J50" s="11"/>
      <c r="K50" s="26">
        <f>COUNTIF(Table7[[#This Row],[A]:[E]], 1)</f>
        <v>0</v>
      </c>
      <c r="L50" s="20">
        <f>COUNTIF(Table7[[#This Row],[A]:[E]],"&lt;=2")</f>
        <v>0</v>
      </c>
      <c r="M50" s="20">
        <f>COUNTIF(Table7[[#This Row],[A]:[E]],"&lt;=3")</f>
        <v>0</v>
      </c>
      <c r="N50" s="20">
        <f>COUNTIF(Table7[[#This Row],[A]:[E]],"&lt;=4")</f>
        <v>0</v>
      </c>
      <c r="O50" s="20">
        <f>COUNTIF(Table7[[#This Row],[A]:[E]],"&lt;=5")</f>
        <v>0</v>
      </c>
      <c r="P50" s="20">
        <f>COUNTIF(Table7[[#This Row],[A]:[E]],"&lt;=6")</f>
        <v>0</v>
      </c>
      <c r="Q50" s="20">
        <f>COUNTIF(Table7[[#This Row],[A]:[E]],"&lt;=7")</f>
        <v>0</v>
      </c>
      <c r="R50" s="20">
        <f>COUNTIF(Table7[[#This Row],[A]:[E]],"&lt;=8")</f>
        <v>0</v>
      </c>
      <c r="S50" s="20">
        <f>SUMIF(Table7[[#This Row],[A]:[E]],"&lt;=FILL THIS IN")</f>
        <v>0</v>
      </c>
      <c r="T50" s="20"/>
      <c r="U50" s="31"/>
      <c r="V50" s="27"/>
    </row>
    <row r="51" spans="1:22" ht="17" thickBot="1" x14ac:dyDescent="0.25">
      <c r="A51" s="12">
        <f t="shared" si="3"/>
        <v>0</v>
      </c>
      <c r="B51" s="13"/>
      <c r="C51" s="13"/>
      <c r="D51" s="13"/>
      <c r="E51" s="13"/>
      <c r="F51" s="13"/>
      <c r="G51" s="13"/>
      <c r="H51" s="13"/>
      <c r="I51" s="13"/>
      <c r="J51" s="14"/>
      <c r="K51" s="29">
        <f>COUNTIF(Table7[[#This Row],[A]:[E]], 1)</f>
        <v>0</v>
      </c>
      <c r="L51" s="30">
        <f>COUNTIF(Table7[[#This Row],[A]:[E]],"&lt;=2")</f>
        <v>0</v>
      </c>
      <c r="M51" s="30">
        <f>COUNTIF(Table7[[#This Row],[A]:[E]],"&lt;=3")</f>
        <v>0</v>
      </c>
      <c r="N51" s="30">
        <f>COUNTIF(Table7[[#This Row],[A]:[E]],"&lt;=4")</f>
        <v>0</v>
      </c>
      <c r="O51" s="30">
        <f>COUNTIF(Table7[[#This Row],[A]:[E]],"&lt;=5")</f>
        <v>0</v>
      </c>
      <c r="P51" s="30">
        <f>COUNTIF(Table7[[#This Row],[A]:[E]],"&lt;=6")</f>
        <v>0</v>
      </c>
      <c r="Q51" s="30">
        <f>COUNTIF(Table7[[#This Row],[A]:[E]],"&lt;=7")</f>
        <v>0</v>
      </c>
      <c r="R51" s="30">
        <f>COUNTIF(Table7[[#This Row],[A]:[E]],"&lt;=8")</f>
        <v>0</v>
      </c>
      <c r="S51" s="30">
        <f>SUMIF(Table7[[#This Row],[A]:[E]],"&lt;=FILL THIS IN")</f>
        <v>0</v>
      </c>
      <c r="T51" s="30"/>
      <c r="U51" s="36"/>
      <c r="V51" s="37"/>
    </row>
    <row r="52" spans="1:22" ht="18" thickTop="1" thickBot="1" x14ac:dyDescent="0.25">
      <c r="A52" s="71" t="s">
        <v>34</v>
      </c>
      <c r="B52" s="72"/>
      <c r="C52" s="72"/>
      <c r="D52" s="72"/>
      <c r="E52" s="72"/>
      <c r="F52" s="72"/>
      <c r="G52" s="72"/>
      <c r="H52" s="72"/>
      <c r="I52" s="72"/>
      <c r="J52" s="73"/>
      <c r="K52" s="74" t="s">
        <v>18</v>
      </c>
      <c r="L52" s="75"/>
      <c r="M52" s="75"/>
      <c r="N52" s="75"/>
      <c r="O52" s="75"/>
      <c r="P52" s="75"/>
      <c r="Q52" s="75"/>
      <c r="R52" s="75"/>
      <c r="S52" s="75"/>
      <c r="T52" s="75"/>
      <c r="U52" s="75"/>
      <c r="V52" s="76"/>
    </row>
    <row r="53" spans="1:22" ht="18" thickTop="1" thickBot="1" x14ac:dyDescent="0.25">
      <c r="A53" s="3" t="s">
        <v>0</v>
      </c>
      <c r="B53" s="1" t="s">
        <v>1</v>
      </c>
      <c r="C53" s="1" t="s">
        <v>2</v>
      </c>
      <c r="D53" s="1" t="s">
        <v>4</v>
      </c>
      <c r="E53" s="1" t="s">
        <v>5</v>
      </c>
      <c r="F53" s="1" t="s">
        <v>3</v>
      </c>
      <c r="G53" s="1" t="s">
        <v>6</v>
      </c>
      <c r="H53" s="1" t="s">
        <v>7</v>
      </c>
      <c r="I53" s="1" t="s">
        <v>8</v>
      </c>
      <c r="J53" s="4" t="s">
        <v>9</v>
      </c>
      <c r="K53" s="38" t="s">
        <v>10</v>
      </c>
      <c r="L53" s="34" t="s">
        <v>11</v>
      </c>
      <c r="M53" s="34" t="s">
        <v>12</v>
      </c>
      <c r="N53" s="34" t="s">
        <v>13</v>
      </c>
      <c r="O53" s="34" t="s">
        <v>14</v>
      </c>
      <c r="P53" s="34" t="s">
        <v>15</v>
      </c>
      <c r="Q53" s="34" t="s">
        <v>16</v>
      </c>
      <c r="R53" s="41" t="s">
        <v>17</v>
      </c>
      <c r="S53" s="17" t="s">
        <v>28</v>
      </c>
      <c r="T53" s="17" t="s">
        <v>29</v>
      </c>
      <c r="U53" s="17" t="s">
        <v>30</v>
      </c>
      <c r="V53" s="39" t="s">
        <v>19</v>
      </c>
    </row>
    <row r="54" spans="1:22" ht="17" thickTop="1" x14ac:dyDescent="0.2">
      <c r="A54" s="5">
        <f t="shared" ref="A54:A60" si="4">A27</f>
        <v>111</v>
      </c>
      <c r="B54" s="10"/>
      <c r="C54" s="10"/>
      <c r="D54" s="10"/>
      <c r="E54" s="10"/>
      <c r="F54" s="10"/>
      <c r="G54" s="6"/>
      <c r="H54" s="7"/>
      <c r="I54" s="7"/>
      <c r="J54" s="8"/>
      <c r="K54" s="19">
        <f>COUNTIF(Table8[[#This Row],[A]:[E]], 1)</f>
        <v>0</v>
      </c>
      <c r="L54" s="20">
        <f>COUNTIF(Table8[[#This Row],[A]:[E]],"&lt;=2")</f>
        <v>0</v>
      </c>
      <c r="M54" s="20">
        <f>COUNTIF(Table8[[#This Row],[A]:[E]],"&lt;=3")</f>
        <v>0</v>
      </c>
      <c r="N54" s="20">
        <f>COUNTIF(Table8[[#This Row],[A]:[E]],"&lt;=4")</f>
        <v>0</v>
      </c>
      <c r="O54" s="20">
        <f>COUNTIF(Table8[[#This Row],[A]:[E]],"&lt;=5")</f>
        <v>0</v>
      </c>
      <c r="P54" s="20">
        <f>COUNTIF(Table8[[#This Row],[A]:[E]],"&lt;=6")</f>
        <v>0</v>
      </c>
      <c r="Q54" s="20">
        <f>COUNTIF(Table8[[#This Row],[A]:[E]],"&lt;=7")</f>
        <v>0</v>
      </c>
      <c r="R54" s="20">
        <f>COUNTIF(Table8[[#This Row],[A]:[E]],"&lt;=8")</f>
        <v>0</v>
      </c>
      <c r="S54" s="55">
        <f>SUMIF(Table8[[#This Row],[A]:[E]],"&lt;=FILL THIS IN")</f>
        <v>0</v>
      </c>
      <c r="T54" s="20"/>
      <c r="U54" s="31"/>
      <c r="V54" s="27"/>
    </row>
    <row r="55" spans="1:22" x14ac:dyDescent="0.2">
      <c r="A55" s="9">
        <f t="shared" si="4"/>
        <v>112</v>
      </c>
      <c r="B55" s="10"/>
      <c r="C55" s="10"/>
      <c r="D55" s="10"/>
      <c r="E55" s="10"/>
      <c r="F55" s="10"/>
      <c r="G55" s="10"/>
      <c r="H55" s="10"/>
      <c r="I55" s="10"/>
      <c r="J55" s="11"/>
      <c r="K55" s="26">
        <f>COUNTIF(Table8[[#This Row],[A]:[E]], 1)</f>
        <v>0</v>
      </c>
      <c r="L55" s="20">
        <f>COUNTIF(Table8[[#This Row],[A]:[E]],"&lt;=2")</f>
        <v>0</v>
      </c>
      <c r="M55" s="20">
        <f>COUNTIF(Table8[[#This Row],[A]:[E]],"&lt;=3")</f>
        <v>0</v>
      </c>
      <c r="N55" s="20">
        <f>COUNTIF(Table8[[#This Row],[A]:[E]],"&lt;=4")</f>
        <v>0</v>
      </c>
      <c r="O55" s="20">
        <f>COUNTIF(Table8[[#This Row],[A]:[E]],"&lt;=5")</f>
        <v>0</v>
      </c>
      <c r="P55" s="20">
        <f>COUNTIF(Table8[[#This Row],[A]:[E]],"&lt;=6")</f>
        <v>0</v>
      </c>
      <c r="Q55" s="20">
        <f>COUNTIF(Table8[[#This Row],[A]:[E]],"&lt;=7")</f>
        <v>0</v>
      </c>
      <c r="R55" s="20">
        <f>COUNTIF(Table8[[#This Row],[A]:[E]],"&lt;=8")</f>
        <v>0</v>
      </c>
      <c r="S55" s="20">
        <f>SUMIF(Table8[[#This Row],[A]:[E]],"&lt;=FILL THIS IN")</f>
        <v>0</v>
      </c>
      <c r="T55" s="20"/>
      <c r="U55" s="31"/>
      <c r="V55" s="27"/>
    </row>
    <row r="56" spans="1:22" x14ac:dyDescent="0.2">
      <c r="A56" s="9">
        <f t="shared" si="4"/>
        <v>113</v>
      </c>
      <c r="B56" s="10"/>
      <c r="C56" s="10"/>
      <c r="D56" s="10"/>
      <c r="E56" s="10"/>
      <c r="F56" s="10"/>
      <c r="G56" s="10"/>
      <c r="H56" s="10"/>
      <c r="I56" s="10"/>
      <c r="J56" s="11"/>
      <c r="K56" s="26">
        <f>COUNTIF(Table8[[#This Row],[A]:[E]], 1)</f>
        <v>0</v>
      </c>
      <c r="L56" s="20">
        <f>COUNTIF(Table8[[#This Row],[A]:[E]],"&lt;=2")</f>
        <v>0</v>
      </c>
      <c r="M56" s="20">
        <f>COUNTIF(Table8[[#This Row],[A]:[E]],"&lt;=3")</f>
        <v>0</v>
      </c>
      <c r="N56" s="20">
        <f>COUNTIF(Table8[[#This Row],[A]:[E]],"&lt;=4")</f>
        <v>0</v>
      </c>
      <c r="O56" s="20">
        <f>COUNTIF(Table8[[#This Row],[A]:[E]],"&lt;=5")</f>
        <v>0</v>
      </c>
      <c r="P56" s="20">
        <f>COUNTIF(Table8[[#This Row],[A]:[E]],"&lt;=6")</f>
        <v>0</v>
      </c>
      <c r="Q56" s="20">
        <f>COUNTIF(Table8[[#This Row],[A]:[E]],"&lt;=7")</f>
        <v>0</v>
      </c>
      <c r="R56" s="20">
        <f>COUNTIF(Table8[[#This Row],[A]:[E]],"&lt;=8")</f>
        <v>0</v>
      </c>
      <c r="S56" s="20">
        <f>SUMIF(Table8[[#This Row],[A]:[E]],"&lt;=FILL THIS IN")</f>
        <v>0</v>
      </c>
      <c r="T56" s="20"/>
      <c r="U56" s="31"/>
      <c r="V56" s="27"/>
    </row>
    <row r="57" spans="1:22" x14ac:dyDescent="0.2">
      <c r="A57" s="9">
        <f t="shared" si="4"/>
        <v>114</v>
      </c>
      <c r="B57" s="10"/>
      <c r="C57" s="10"/>
      <c r="D57" s="10"/>
      <c r="E57" s="10"/>
      <c r="F57" s="10"/>
      <c r="G57" s="10"/>
      <c r="H57" s="10"/>
      <c r="I57" s="10"/>
      <c r="J57" s="11"/>
      <c r="K57" s="26">
        <f>COUNTIF(Table8[[#This Row],[A]:[E]], 1)</f>
        <v>0</v>
      </c>
      <c r="L57" s="20">
        <f>COUNTIF(Table8[[#This Row],[A]:[E]],"&lt;=2")</f>
        <v>0</v>
      </c>
      <c r="M57" s="20">
        <f>COUNTIF(Table8[[#This Row],[A]:[E]],"&lt;=3")</f>
        <v>0</v>
      </c>
      <c r="N57" s="20">
        <f>COUNTIF(Table8[[#This Row],[A]:[E]],"&lt;=4")</f>
        <v>0</v>
      </c>
      <c r="O57" s="20">
        <f>COUNTIF(Table8[[#This Row],[A]:[E]],"&lt;=5")</f>
        <v>0</v>
      </c>
      <c r="P57" s="20">
        <f>COUNTIF(Table8[[#This Row],[A]:[E]],"&lt;=6")</f>
        <v>0</v>
      </c>
      <c r="Q57" s="20">
        <f>COUNTIF(Table8[[#This Row],[A]:[E]],"&lt;=7")</f>
        <v>0</v>
      </c>
      <c r="R57" s="20">
        <f>COUNTIF(Table8[[#This Row],[A]:[E]],"&lt;=8")</f>
        <v>0</v>
      </c>
      <c r="S57" s="20">
        <f>SUMIF(Table8[[#This Row],[A]:[E]],"&lt;=FILL THIS IN")</f>
        <v>0</v>
      </c>
      <c r="T57" s="20"/>
      <c r="U57" s="31"/>
      <c r="V57" s="27"/>
    </row>
    <row r="58" spans="1:22" x14ac:dyDescent="0.2">
      <c r="A58" s="9">
        <f t="shared" si="4"/>
        <v>115</v>
      </c>
      <c r="B58" s="10"/>
      <c r="C58" s="10"/>
      <c r="D58" s="10"/>
      <c r="E58" s="10"/>
      <c r="F58" s="10"/>
      <c r="G58" s="10"/>
      <c r="H58" s="10"/>
      <c r="I58" s="10"/>
      <c r="J58" s="11"/>
      <c r="K58" s="28">
        <f>COUNTIF(Table8[[#This Row],[A]:[E]], 1)</f>
        <v>0</v>
      </c>
      <c r="L58" s="22">
        <f>COUNTIF(Table8[[#This Row],[A]:[E]],"&lt;=2")</f>
        <v>0</v>
      </c>
      <c r="M58" s="22">
        <f>COUNTIF(Table8[[#This Row],[A]:[E]],"&lt;=3")</f>
        <v>0</v>
      </c>
      <c r="N58" s="22">
        <f>COUNTIF(Table8[[#This Row],[A]:[E]],"&lt;=4")</f>
        <v>0</v>
      </c>
      <c r="O58" s="22">
        <f>COUNTIF(Table8[[#This Row],[A]:[E]],"&lt;=5")</f>
        <v>0</v>
      </c>
      <c r="P58" s="22">
        <f>COUNTIF(Table8[[#This Row],[A]:[E]],"&lt;=6")</f>
        <v>0</v>
      </c>
      <c r="Q58" s="22">
        <f>COUNTIF(Table8[[#This Row],[A]:[E]],"&lt;=7")</f>
        <v>0</v>
      </c>
      <c r="R58" s="22">
        <f>COUNTIF(Table8[[#This Row],[A]:[E]],"&lt;=8")</f>
        <v>0</v>
      </c>
      <c r="S58" s="22">
        <f>SUMIF(Table8[[#This Row],[A]:[E]],"&lt;=FILL THIS IN")</f>
        <v>0</v>
      </c>
      <c r="T58" s="22"/>
      <c r="U58" s="32"/>
      <c r="V58" s="35"/>
    </row>
    <row r="59" spans="1:22" x14ac:dyDescent="0.2">
      <c r="A59" s="9">
        <f t="shared" si="4"/>
        <v>0</v>
      </c>
      <c r="B59" s="10"/>
      <c r="C59" s="10"/>
      <c r="D59" s="10"/>
      <c r="E59" s="10"/>
      <c r="F59" s="10"/>
      <c r="G59" s="10"/>
      <c r="H59" s="10"/>
      <c r="I59" s="10"/>
      <c r="J59" s="11"/>
      <c r="K59" s="26">
        <f>COUNTIF(Table8[[#This Row],[A]:[E]], 1)</f>
        <v>0</v>
      </c>
      <c r="L59" s="20">
        <f>COUNTIF(Table8[[#This Row],[A]:[E]],"&lt;=2")</f>
        <v>0</v>
      </c>
      <c r="M59" s="20">
        <f>COUNTIF(Table8[[#This Row],[A]:[E]],"&lt;=3")</f>
        <v>0</v>
      </c>
      <c r="N59" s="20">
        <f>COUNTIF(Table8[[#This Row],[A]:[E]],"&lt;=4")</f>
        <v>0</v>
      </c>
      <c r="O59" s="20">
        <f>COUNTIF(Table8[[#This Row],[A]:[E]],"&lt;=5")</f>
        <v>0</v>
      </c>
      <c r="P59" s="20">
        <f>COUNTIF(Table8[[#This Row],[A]:[E]],"&lt;=6")</f>
        <v>0</v>
      </c>
      <c r="Q59" s="20">
        <f>COUNTIF(Table8[[#This Row],[A]:[E]],"&lt;=7")</f>
        <v>0</v>
      </c>
      <c r="R59" s="20">
        <f>COUNTIF(Table8[[#This Row],[A]:[E]],"&lt;=8")</f>
        <v>0</v>
      </c>
      <c r="S59" s="20">
        <f>SUMIF(Table8[[#This Row],[A]:[E]],"&lt;=FILL THIS IN")</f>
        <v>0</v>
      </c>
      <c r="T59" s="20"/>
      <c r="U59" s="31"/>
      <c r="V59" s="27"/>
    </row>
    <row r="60" spans="1:22" ht="17" thickBot="1" x14ac:dyDescent="0.25">
      <c r="A60" s="12">
        <f t="shared" si="4"/>
        <v>0</v>
      </c>
      <c r="B60" s="13"/>
      <c r="C60" s="13"/>
      <c r="D60" s="13"/>
      <c r="E60" s="13"/>
      <c r="F60" s="13"/>
      <c r="G60" s="13"/>
      <c r="H60" s="13"/>
      <c r="I60" s="13"/>
      <c r="J60" s="14"/>
      <c r="K60" s="29">
        <f>COUNTIF(Table8[[#This Row],[A]:[E]], 1)</f>
        <v>0</v>
      </c>
      <c r="L60" s="30">
        <f>COUNTIF(Table8[[#This Row],[A]:[E]],"&lt;=2")</f>
        <v>0</v>
      </c>
      <c r="M60" s="30">
        <f>COUNTIF(Table8[[#This Row],[A]:[E]],"&lt;=3")</f>
        <v>0</v>
      </c>
      <c r="N60" s="30">
        <f>COUNTIF(Table8[[#This Row],[A]:[E]],"&lt;=4")</f>
        <v>0</v>
      </c>
      <c r="O60" s="30">
        <f>COUNTIF(Table8[[#This Row],[A]:[E]],"&lt;=5")</f>
        <v>0</v>
      </c>
      <c r="P60" s="30">
        <f>COUNTIF(Table8[[#This Row],[A]:[E]],"&lt;=6")</f>
        <v>0</v>
      </c>
      <c r="Q60" s="30">
        <f>COUNTIF(Table8[[#This Row],[A]:[E]],"&lt;=7")</f>
        <v>0</v>
      </c>
      <c r="R60" s="30">
        <f>COUNTIF(Table8[[#This Row],[A]:[E]],"&lt;=8")</f>
        <v>0</v>
      </c>
      <c r="S60" s="30">
        <f>SUMIF(Table8[[#This Row],[A]:[E]],"&lt;=FILL THIS IN")</f>
        <v>0</v>
      </c>
      <c r="T60" s="30"/>
      <c r="U60" s="36"/>
      <c r="V60" s="37"/>
    </row>
    <row r="61" spans="1:22" ht="17" thickTop="1" x14ac:dyDescent="0.2"/>
    <row r="64" spans="1:22" x14ac:dyDescent="0.2">
      <c r="C64" t="s">
        <v>43</v>
      </c>
      <c r="F64" t="s">
        <v>49</v>
      </c>
      <c r="I64" t="s">
        <v>68</v>
      </c>
    </row>
    <row r="65" spans="3:9" x14ac:dyDescent="0.2">
      <c r="C65" t="s">
        <v>44</v>
      </c>
      <c r="F65" t="s">
        <v>50</v>
      </c>
      <c r="I65" t="s">
        <v>56</v>
      </c>
    </row>
    <row r="66" spans="3:9" x14ac:dyDescent="0.2">
      <c r="C66" t="s">
        <v>45</v>
      </c>
      <c r="F66" t="s">
        <v>51</v>
      </c>
      <c r="I66" t="s">
        <v>57</v>
      </c>
    </row>
    <row r="67" spans="3:9" x14ac:dyDescent="0.2">
      <c r="C67" t="s">
        <v>46</v>
      </c>
      <c r="F67" t="s">
        <v>52</v>
      </c>
      <c r="I67" t="s">
        <v>58</v>
      </c>
    </row>
    <row r="68" spans="3:9" x14ac:dyDescent="0.2">
      <c r="C68" t="s">
        <v>47</v>
      </c>
      <c r="F68" t="s">
        <v>53</v>
      </c>
      <c r="I68" t="s">
        <v>59</v>
      </c>
    </row>
    <row r="69" spans="3:9" x14ac:dyDescent="0.2">
      <c r="C69" t="s">
        <v>48</v>
      </c>
      <c r="F69" t="s">
        <v>54</v>
      </c>
    </row>
    <row r="70" spans="3:9" x14ac:dyDescent="0.2">
      <c r="F70" t="s">
        <v>55</v>
      </c>
    </row>
    <row r="72" spans="3:9" x14ac:dyDescent="0.2">
      <c r="C72" t="s">
        <v>67</v>
      </c>
    </row>
    <row r="73" spans="3:9" x14ac:dyDescent="0.2">
      <c r="C73" t="s">
        <v>60</v>
      </c>
    </row>
    <row r="74" spans="3:9" x14ac:dyDescent="0.2">
      <c r="C74" t="s">
        <v>61</v>
      </c>
    </row>
    <row r="75" spans="3:9" x14ac:dyDescent="0.2">
      <c r="C75" t="s">
        <v>62</v>
      </c>
    </row>
    <row r="76" spans="3:9" x14ac:dyDescent="0.2">
      <c r="C76" t="s">
        <v>63</v>
      </c>
    </row>
    <row r="77" spans="3:9" x14ac:dyDescent="0.2">
      <c r="C77" t="s">
        <v>64</v>
      </c>
    </row>
    <row r="78" spans="3:9" x14ac:dyDescent="0.2">
      <c r="C78" t="s">
        <v>65</v>
      </c>
    </row>
    <row r="79" spans="3:9" x14ac:dyDescent="0.2">
      <c r="C79" t="s">
        <v>66</v>
      </c>
    </row>
  </sheetData>
  <mergeCells count="12">
    <mergeCell ref="K25:V25"/>
    <mergeCell ref="X25:AF25"/>
    <mergeCell ref="X37:AF37"/>
    <mergeCell ref="A25:J25"/>
    <mergeCell ref="A34:J34"/>
    <mergeCell ref="K34:V34"/>
    <mergeCell ref="AC38:AF38"/>
    <mergeCell ref="A52:J52"/>
    <mergeCell ref="K52:V52"/>
    <mergeCell ref="K43:V43"/>
    <mergeCell ref="A43:J43"/>
    <mergeCell ref="X38:AB38"/>
  </mergeCells>
  <pageMargins left="0.7" right="0.7" top="0.75" bottom="0.75" header="0.3" footer="0.3"/>
  <pageSetup orientation="portrait" horizontalDpi="0" verticalDpi="0"/>
  <drawing r:id="rId1"/>
  <tableParts count="8">
    <tablePart r:id="rId2"/>
    <tablePart r:id="rId3"/>
    <tablePart r:id="rId4"/>
    <tablePart r:id="rId5"/>
    <tablePart r:id="rId6"/>
    <tablePart r:id="rId7"/>
    <tablePart r:id="rId8"/>
    <tablePart r:id="rId9"/>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McPherson, Adam</dc:creator>
  <cp:lastModifiedBy>McPherson, Adam</cp:lastModifiedBy>
  <dcterms:created xsi:type="dcterms:W3CDTF">2018-02-20T17:23:49Z</dcterms:created>
  <dcterms:modified xsi:type="dcterms:W3CDTF">2018-12-06T23:15:50Z</dcterms:modified>
</cp:coreProperties>
</file>