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1758" documentId="8_{3F663B6C-EBE4-49CC-8A72-85CC93C1D1F0}" xr6:coauthVersionLast="47" xr6:coauthVersionMax="47" xr10:uidLastSave="{EA4B2D89-FF10-4E21-A9A8-D301347A7796}"/>
  <bookViews>
    <workbookView xWindow="-8925" yWindow="1980" windowWidth="19185" windowHeight="10200" xr2:uid="{EB63F4E8-650B-4794-A381-FD0381EE3D0B}"/>
  </bookViews>
  <sheets>
    <sheet name="Studies" sheetId="1" r:id="rId1"/>
    <sheet name="Outcomes" sheetId="2" r:id="rId2"/>
    <sheet name="Risk of bias" sheetId="9" r:id="rId3"/>
    <sheet name="Validation" sheetId="3" r:id="rId4"/>
    <sheet name="Endnote Data" sheetId="8" r:id="rId5"/>
    <sheet name="Sheet1" sheetId="5" r:id="rId6"/>
  </sheets>
  <definedNames>
    <definedName name="_xlnm._FilterDatabase" localSheetId="1" hidden="1">Outcomes!$A$1:$AD$171</definedName>
    <definedName name="_xlnm._FilterDatabase" localSheetId="5" hidden="1">Sheet1!$B$1:$AO$203</definedName>
    <definedName name="_xlnm._FilterDatabase" localSheetId="0" hidden="1">Studies!$A$1:$P$142</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C3" i="2"/>
  <c r="D3" i="2"/>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B71" i="2"/>
  <c r="C71" i="2"/>
  <c r="D71" i="2"/>
  <c r="B72" i="2"/>
  <c r="C72" i="2"/>
  <c r="D72" i="2"/>
  <c r="B73" i="2"/>
  <c r="C73" i="2"/>
  <c r="D73" i="2"/>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B87"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B118" i="2"/>
  <c r="C118" i="2"/>
  <c r="D118" i="2"/>
  <c r="B119" i="2"/>
  <c r="C119" i="2"/>
  <c r="D119" i="2"/>
  <c r="B120" i="2"/>
  <c r="C120" i="2"/>
  <c r="D120" i="2"/>
  <c r="B121" i="2"/>
  <c r="C121" i="2"/>
  <c r="D121" i="2"/>
  <c r="B122" i="2"/>
  <c r="C122" i="2"/>
  <c r="D122" i="2"/>
  <c r="B123" i="2"/>
  <c r="C123" i="2"/>
  <c r="D123" i="2"/>
  <c r="B124" i="2"/>
  <c r="C124" i="2"/>
  <c r="D124" i="2"/>
  <c r="B125" i="2"/>
  <c r="C125" i="2"/>
  <c r="D125" i="2"/>
  <c r="B126" i="2"/>
  <c r="C126" i="2"/>
  <c r="D126" i="2"/>
  <c r="B127" i="2"/>
  <c r="C127" i="2"/>
  <c r="D127" i="2"/>
  <c r="B128" i="2"/>
  <c r="C128" i="2"/>
  <c r="D128" i="2"/>
  <c r="B129" i="2"/>
  <c r="C129" i="2"/>
  <c r="D129" i="2"/>
  <c r="B130" i="2"/>
  <c r="C130" i="2"/>
  <c r="D130" i="2"/>
  <c r="B131" i="2"/>
  <c r="C131" i="2"/>
  <c r="D131" i="2"/>
  <c r="B132" i="2"/>
  <c r="C132" i="2"/>
  <c r="D132" i="2"/>
  <c r="B133" i="2"/>
  <c r="C133" i="2"/>
  <c r="D133" i="2"/>
  <c r="B134" i="2"/>
  <c r="C134" i="2"/>
  <c r="D134" i="2"/>
  <c r="B135" i="2"/>
  <c r="C135" i="2"/>
  <c r="D135" i="2"/>
  <c r="B136" i="2"/>
  <c r="C136" i="2"/>
  <c r="D136" i="2"/>
  <c r="B137" i="2"/>
  <c r="C137" i="2"/>
  <c r="D137" i="2"/>
  <c r="B138" i="2"/>
  <c r="C138" i="2"/>
  <c r="D138" i="2"/>
  <c r="B139" i="2"/>
  <c r="C139" i="2"/>
  <c r="D139" i="2"/>
  <c r="B140" i="2"/>
  <c r="C140" i="2"/>
  <c r="D140" i="2"/>
  <c r="B141" i="2"/>
  <c r="C141" i="2"/>
  <c r="D141" i="2"/>
  <c r="B142" i="2"/>
  <c r="C142" i="2"/>
  <c r="D142" i="2"/>
  <c r="B143" i="2"/>
  <c r="C143" i="2"/>
  <c r="D143" i="2"/>
  <c r="B144" i="2"/>
  <c r="C144" i="2"/>
  <c r="D144" i="2"/>
  <c r="B145" i="2"/>
  <c r="C145" i="2"/>
  <c r="D145" i="2"/>
  <c r="B146" i="2"/>
  <c r="C146" i="2"/>
  <c r="D146" i="2"/>
  <c r="B147" i="2"/>
  <c r="C147" i="2"/>
  <c r="D147" i="2"/>
  <c r="B148" i="2"/>
  <c r="C148" i="2"/>
  <c r="D148" i="2"/>
  <c r="B149" i="2"/>
  <c r="C149" i="2"/>
  <c r="D149" i="2"/>
  <c r="B150" i="2"/>
  <c r="C150" i="2"/>
  <c r="D150" i="2"/>
  <c r="B151" i="2"/>
  <c r="C151" i="2"/>
  <c r="D151" i="2"/>
  <c r="B152" i="2"/>
  <c r="C152" i="2"/>
  <c r="D152" i="2"/>
  <c r="B153" i="2"/>
  <c r="C153" i="2"/>
  <c r="D153" i="2"/>
  <c r="B154" i="2"/>
  <c r="C154" i="2"/>
  <c r="D154" i="2"/>
  <c r="B155" i="2"/>
  <c r="C155" i="2"/>
  <c r="D155" i="2"/>
  <c r="B156" i="2"/>
  <c r="C156" i="2"/>
  <c r="D156" i="2"/>
  <c r="B157" i="2"/>
  <c r="C157" i="2"/>
  <c r="D157" i="2"/>
  <c r="B158" i="2"/>
  <c r="C158" i="2"/>
  <c r="D158" i="2"/>
  <c r="B159" i="2"/>
  <c r="C159" i="2"/>
  <c r="D159" i="2"/>
  <c r="B160" i="2"/>
  <c r="C160" i="2"/>
  <c r="D160" i="2"/>
  <c r="B161" i="2"/>
  <c r="C161" i="2"/>
  <c r="D161" i="2"/>
  <c r="B162" i="2"/>
  <c r="C162" i="2"/>
  <c r="D162" i="2"/>
  <c r="B163" i="2"/>
  <c r="C163" i="2"/>
  <c r="D163" i="2"/>
  <c r="B164" i="2"/>
  <c r="C164" i="2"/>
  <c r="D164" i="2"/>
  <c r="B165" i="2"/>
  <c r="C165" i="2"/>
  <c r="D165" i="2"/>
  <c r="B166" i="2"/>
  <c r="C166" i="2"/>
  <c r="D166" i="2"/>
  <c r="B167" i="2"/>
  <c r="C167" i="2"/>
  <c r="D167" i="2"/>
  <c r="B168" i="2"/>
  <c r="C168" i="2"/>
  <c r="D168" i="2"/>
  <c r="B169" i="2"/>
  <c r="C169" i="2"/>
  <c r="D169" i="2"/>
  <c r="B170" i="2"/>
  <c r="C170" i="2"/>
  <c r="D170" i="2"/>
  <c r="B171" i="2"/>
  <c r="C171" i="2"/>
  <c r="D171" i="2"/>
  <c r="D2" i="2"/>
  <c r="C2" i="2"/>
  <c r="B2" i="2"/>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4" i="1"/>
  <c r="E5" i="1"/>
  <c r="E6" i="1"/>
  <c r="E7" i="1"/>
  <c r="E9" i="1"/>
  <c r="E10" i="1"/>
  <c r="E11" i="1"/>
  <c r="E12" i="1"/>
  <c r="E13" i="1"/>
  <c r="E14" i="1"/>
  <c r="E15" i="1"/>
  <c r="E16" i="1"/>
  <c r="E17" i="1"/>
  <c r="E18" i="1"/>
  <c r="E19" i="1"/>
  <c r="E118" i="1"/>
  <c r="E119" i="1"/>
  <c r="E120" i="1"/>
  <c r="E2" i="1"/>
  <c r="E8" i="1"/>
  <c r="E121" i="1"/>
  <c r="E122" i="1"/>
  <c r="E123" i="1"/>
  <c r="E124" i="1"/>
  <c r="E125" i="1"/>
  <c r="E126" i="1"/>
  <c r="E127" i="1"/>
  <c r="E128" i="1"/>
  <c r="E129"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<sst xmlns="http://schemas.openxmlformats.org/spreadsheetml/2006/main" count="3592" uniqueCount="1160">
  <si>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</si>
  <si>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</si>
  <si>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</si>
  <si>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</si>
  <si>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</si>
  <si>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</si>
  <si>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</si>
  <si>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</si>
  <si>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</si>
  <si>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</si>
  <si>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</si>
  <si>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</si>
  <si>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</si>
  <si>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</si>
  <si>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</si>
  <si>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</si>
  <si>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</si>
  <si>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</si>
  <si>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</si>
  <si>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</si>
  <si>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</si>
  <si>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</si>
  <si>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</si>
  <si>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</si>
  <si>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</si>
  <si>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</si>
  <si>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</si>
  <si>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</si>
  <si>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</si>
  <si>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</si>
  <si>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</si>
  <si>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</si>
  <si>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</si>
  <si>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</si>
  <si>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</si>
  <si>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</si>
  <si>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</si>
  <si>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</si>
  <si>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</si>
  <si>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</si>
  <si>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</si>
  <si>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</si>
  <si>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</si>
  <si>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</si>
  <si>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</si>
  <si>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</si>
  <si>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</si>
  <si>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</si>
  <si>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</si>
  <si>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</si>
  <si>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</si>
  <si>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</si>
  <si>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</si>
  <si>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</si>
  <si>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</si>
  <si>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</si>
  <si>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</si>
  <si>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</si>
  <si>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</si>
  <si>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</si>
  <si>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</si>
  <si>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</si>
  <si>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</si>
  <si>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</si>
  <si>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</si>
  <si>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</si>
  <si>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</si>
  <si>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</si>
  <si>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</si>
  <si>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</si>
  <si>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</si>
  <si>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</si>
  <si>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</si>
  <si>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</si>
  <si>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</si>
  <si>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</si>
  <si>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</si>
  <si>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</si>
  <si>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</si>
  <si>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</si>
  <si>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</si>
  <si>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</si>
  <si>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</si>
  <si>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</si>
  <si>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</si>
  <si>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</si>
  <si>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</si>
  <si>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</si>
  <si>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</si>
  <si>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</si>
  <si>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</si>
  <si>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</si>
  <si>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</si>
  <si>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</si>
  <si>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</si>
  <si>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</si>
  <si>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</si>
  <si>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</si>
  <si>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</si>
  <si>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</si>
  <si>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</si>
  <si>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</si>
  <si>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</si>
  <si>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</si>
  <si>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</si>
  <si>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</si>
  <si>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</si>
  <si>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</si>
  <si>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</si>
  <si>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</si>
  <si>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</si>
  <si>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</si>
  <si>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</si>
  <si>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</si>
  <si>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</si>
  <si>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</si>
  <si>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</si>
  <si>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</si>
  <si>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</si>
  <si>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</si>
  <si>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</si>
  <si>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</si>
  <si>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</si>
  <si>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</si>
  <si>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</si>
  <si>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</si>
  <si>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</si>
  <si>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</si>
  <si>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</si>
  <si>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</si>
  <si>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</si>
  <si>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</si>
  <si>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</si>
  <si>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</si>
  <si>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</si>
  <si>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</si>
  <si>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</si>
  <si>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</si>
  <si>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</si>
  <si>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</si>
  <si>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</si>
  <si>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</si>
  <si>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</si>
  <si>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</si>
  <si>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</si>
  <si>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</si>
  <si>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</si>
  <si>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</si>
  <si>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</si>
  <si>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</si>
  <si>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</si>
  <si>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</si>
  <si>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</si>
  <si>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</si>
  <si>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</si>
  <si>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</si>
  <si>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</si>
  <si>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</si>
  <si>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</si>
  <si>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</si>
  <si>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</si>
  <si>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</si>
  <si>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</si>
  <si>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</si>
  <si>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</si>
  <si>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</si>
  <si>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</si>
  <si>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</si>
  <si>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</si>
  <si>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</si>
  <si>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</si>
  <si>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</si>
  <si>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</si>
  <si>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</si>
  <si>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</si>
  <si>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</si>
  <si>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</si>
  <si>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</si>
  <si>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</si>
  <si>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</si>
  <si>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</si>
  <si>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</si>
  <si>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</si>
  <si>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</si>
  <si>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</si>
  <si>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</si>
  <si>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</si>
  <si>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</si>
  <si>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</si>
  <si>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</si>
  <si>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</si>
  <si>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</si>
  <si>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</si>
  <si>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</si>
  <si>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</si>
  <si>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</si>
  <si>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</si>
  <si>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</si>
  <si>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</si>
  <si>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</si>
  <si>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</si>
  <si>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</si>
  <si>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</si>
  <si>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</si>
  <si>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</si>
  <si>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</si>
  <si>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</si>
  <si>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</si>
  <si>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</si>
  <si>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</si>
  <si>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</si>
  <si>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</si>
  <si>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</si>
  <si>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</si>
  <si>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</si>
  <si>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</si>
  <si>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</si>
  <si>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</si>
  <si>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</si>
  <si>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</si>
  <si>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</si>
  <si>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</si>
  <si>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</si>
  <si>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</si>
  <si>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</si>
  <si>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</si>
  <si>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</si>
  <si>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</si>
  <si>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</si>
  <si>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</si>
  <si>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</si>
  <si>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</si>
  <si>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</si>
  <si>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</si>
  <si>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</si>
  <si>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</si>
  <si>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</si>
  <si>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</si>
  <si>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</si>
  <si>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</si>
  <si>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</si>
  <si>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</si>
  <si>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</si>
  <si>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</si>
  <si>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</si>
  <si>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</si>
  <si>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</si>
  <si>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</si>
  <si>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</si>
  <si>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</si>
  <si>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</si>
  <si>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</si>
  <si>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</si>
  <si>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</si>
  <si>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</si>
  <si>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</si>
  <si>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</si>
  <si>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</si>
  <si>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</si>
  <si>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</si>
  <si>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</si>
  <si>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</si>
  <si>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</si>
  <si>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</si>
  <si>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</si>
  <si>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</si>
  <si>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</si>
  <si>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</si>
  <si>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</si>
  <si>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</si>
  <si>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</si>
  <si>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</si>
  <si>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</si>
  <si>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</si>
  <si>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</si>
  <si>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</si>
  <si>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</si>
  <si>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</si>
  <si>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</si>
  <si>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</si>
  <si>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</si>
  <si>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</si>
  <si>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</si>
  <si>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</si>
  <si>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</si>
  <si>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</si>
  <si>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</si>
  <si>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</si>
  <si>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</si>
  <si>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</si>
  <si>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</si>
  <si>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</si>
  <si>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</si>
  <si>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</si>
  <si>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</si>
  <si>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</si>
  <si>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</si>
  <si>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</si>
  <si>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</si>
  <si>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</si>
  <si>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</si>
  <si>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</si>
  <si>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</si>
  <si>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</si>
  <si>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</si>
  <si>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</si>
  <si>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</si>
  <si>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</si>
  <si>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</si>
  <si>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</si>
  <si>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</si>
  <si>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</si>
  <si>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</si>
  <si>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</si>
  <si>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</si>
  <si>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</si>
  <si>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</si>
  <si>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</si>
  <si>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</si>
  <si>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</si>
  <si>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</si>
  <si>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</si>
  <si>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</si>
  <si>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</si>
  <si>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</si>
  <si>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</si>
  <si>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</si>
  <si>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</si>
  <si>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</si>
  <si>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</si>
  <si>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</si>
  <si>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</si>
  <si>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</si>
  <si>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</si>
  <si>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</si>
  <si>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</si>
  <si>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</si>
  <si>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</si>
  <si>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</si>
  <si>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</si>
  <si>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</si>
  <si>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</si>
  <si>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</si>
  <si>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</si>
  <si>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</si>
  <si>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</si>
  <si>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</si>
  <si>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</si>
  <si>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</si>
  <si>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</si>
  <si>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</si>
  <si>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</si>
  <si>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</si>
  <si>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</si>
  <si>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</si>
  <si>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</si>
  <si>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</si>
  <si>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</si>
  <si>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</si>
  <si>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</si>
  <si>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</si>
  <si>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</si>
  <si>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</si>
  <si>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</si>
  <si>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</si>
  <si>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</si>
  <si>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</si>
  <si>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</si>
  <si>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</si>
  <si>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</si>
  <si>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</si>
  <si>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</si>
  <si>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</si>
  <si>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</si>
  <si>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</si>
  <si>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</si>
  <si>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</si>
  <si>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</si>
  <si>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</si>
  <si>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</si>
  <si>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</si>
  <si>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</si>
  <si>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</si>
  <si>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</si>
  <si>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</si>
  <si>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</si>
  <si>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</si>
  <si>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</si>
  <si>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</si>
  <si>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</si>
  <si>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</si>
  <si>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</si>
  <si>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</si>
  <si>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</si>
  <si>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</si>
  <si>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</si>
  <si>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</si>
  <si>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</si>
  <si>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</si>
  <si>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</si>
  <si>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</si>
  <si>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</si>
  <si>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</si>
  <si>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</si>
  <si>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</si>
  <si>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</si>
  <si>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</si>
  <si>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</si>
  <si>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</si>
  <si>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</si>
  <si>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</si>
  <si>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</si>
  <si>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</si>
  <si>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</si>
  <si>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</si>
  <si>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</si>
  <si>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</si>
  <si>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</si>
  <si>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</si>
  <si>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</si>
  <si>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</si>
  <si>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</si>
  <si>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</si>
  <si>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</si>
  <si>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</si>
  <si>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</si>
  <si>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</si>
  <si>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</si>
  <si>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</si>
  <si>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</si>
  <si>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</si>
  <si>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</si>
  <si>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</si>
  <si>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</si>
  <si>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</si>
  <si>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</si>
  <si>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</si>
  <si>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</si>
  <si>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</si>
  <si>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</si>
  <si>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</si>
  <si>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</si>
  <si>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</si>
  <si>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</si>
  <si>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</si>
  <si>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</si>
  <si>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</si>
  <si>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</si>
  <si>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</si>
  <si>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</si>
  <si>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</si>
  <si>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</si>
  <si>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</si>
  <si>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</si>
  <si>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</si>
  <si>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</si>
  <si>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</si>
  <si>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</si>
  <si>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</si>
  <si>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</si>
  <si>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</si>
  <si>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</si>
  <si>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</si>
  <si>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</si>
  <si>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</si>
  <si>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</si>
  <si>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</si>
  <si>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</si>
  <si>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</si>
  <si>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</si>
  <si>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</si>
  <si>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</si>
  <si>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</si>
  <si>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</si>
  <si>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</si>
  <si>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</si>
  <si>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</si>
  <si>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</si>
  <si>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</si>
  <si>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</si>
  <si>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</si>
  <si>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</si>
  <si>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</si>
  <si>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</si>
  <si>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</si>
  <si>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</si>
  <si>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</si>
  <si>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</si>
  <si>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</si>
  <si>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</si>
  <si>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</si>
  <si>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</si>
  <si>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</si>
  <si>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</si>
  <si>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</si>
  <si>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</si>
  <si>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</si>
  <si>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</si>
  <si>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</si>
  <si>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</si>
  <si>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</si>
  <si>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</si>
  <si>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</si>
  <si>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</si>
  <si>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</si>
  <si>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</si>
  <si>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</si>
  <si>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</si>
  <si>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</si>
  <si>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</si>
  <si>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</si>
  <si>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</si>
  <si>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</si>
  <si>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</si>
  <si>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</si>
  <si>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</si>
  <si>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</si>
  <si>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</si>
  <si>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</si>
  <si>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</si>
  <si>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</si>
  <si>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</si>
  <si>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</si>
  <si>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</si>
  <si>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</si>
  <si>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</si>
  <si>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</si>
  <si>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</si>
  <si>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</si>
  <si>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</si>
  <si>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</si>
  <si>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</si>
  <si>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</si>
  <si>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</si>
  <si>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</si>
  <si>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</si>
  <si>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</si>
  <si>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</si>
  <si>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</si>
  <si>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</si>
  <si>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</si>
  <si>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</si>
  <si>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</si>
  <si>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</si>
  <si>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</si>
  <si>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</si>
  <si>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</si>
  <si>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</si>
  <si>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</si>
  <si>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</si>
  <si>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</si>
  <si>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</si>
  <si>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</si>
  <si>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</si>
  <si>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</si>
  <si>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</si>
  <si>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</si>
  <si>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</si>
  <si>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</si>
  <si>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</si>
  <si>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</si>
  <si>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</si>
  <si>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</si>
  <si>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</si>
  <si>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</si>
  <si>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</si>
  <si>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</si>
  <si>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</si>
  <si>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</si>
  <si>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</si>
  <si>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</si>
  <si>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</si>
  <si>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</si>
  <si>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</si>
  <si>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</si>
  <si>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</si>
  <si>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</si>
  <si>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</si>
  <si>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</si>
  <si>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</si>
  <si>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</si>
  <si>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</si>
  <si>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</si>
  <si>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</si>
  <si>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</si>
  <si>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</si>
  <si>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</si>
  <si>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</si>
  <si>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</si>
  <si>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</si>
  <si>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</si>
  <si>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</si>
  <si>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</si>
  <si>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</si>
  <si>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</si>
  <si>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</si>
  <si>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</si>
  <si>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</si>
  <si>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</si>
  <si>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</si>
  <si>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</si>
  <si>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</si>
  <si>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</si>
  <si>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</si>
  <si>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</si>
  <si>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</si>
  <si>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</si>
  <si>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</si>
  <si>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</si>
  <si>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</si>
  <si>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</si>
  <si>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</si>
  <si>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</si>
  <si>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</si>
  <si>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</si>
  <si>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</si>
  <si>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</si>
  <si>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</si>
  <si>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</si>
  <si>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</si>
  <si>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</si>
  <si>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</si>
  <si>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</si>
  <si>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</si>
  <si>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</si>
  <si>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</si>
  <si>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</si>
  <si>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</si>
  <si>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</si>
  <si>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</si>
  <si>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</si>
  <si>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</si>
  <si>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</si>
  <si>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</si>
  <si>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</si>
  <si>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</si>
  <si>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</si>
  <si>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</si>
  <si>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</si>
  <si>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</si>
  <si>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</si>
  <si>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</si>
  <si>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</si>
  <si>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</si>
  <si>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</si>
  <si>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</si>
  <si>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</si>
  <si>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</si>
  <si>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</si>
  <si>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</si>
  <si>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</si>
  <si>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</si>
  <si>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</si>
  <si>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</si>
  <si>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</si>
  <si>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</si>
  <si>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</si>
  <si>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</si>
  <si>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</si>
  <si>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</si>
  <si>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</si>
  <si>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</si>
  <si>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</si>
  <si>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</si>
  <si>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</si>
  <si>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</si>
  <si>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</si>
  <si>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</si>
  <si>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</si>
  <si>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</si>
  <si>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</si>
  <si>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</si>
  <si>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</si>
  <si>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</si>
  <si>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</si>
  <si>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</si>
  <si>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</si>
  <si>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</si>
  <si>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</si>
  <si>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</si>
  <si>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</si>
  <si>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</si>
  <si>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</si>
  <si>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</si>
  <si>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</si>
  <si>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</si>
  <si>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</si>
  <si>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</si>
  <si>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</si>
  <si>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</si>
  <si>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</si>
  <si>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</si>
  <si>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</si>
  <si>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</si>
  <si>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</si>
  <si>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</si>
  <si>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</si>
  <si>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</si>
  <si>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</si>
  <si>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</si>
  <si>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</si>
  <si>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</si>
  <si>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</si>
  <si>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</si>
  <si>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</si>
  <si>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</si>
  <si>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</si>
  <si>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</si>
  <si>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</si>
  <si>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</si>
  <si>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</si>
  <si>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</si>
  <si>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</si>
  <si>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</si>
  <si>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</si>
  <si>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</si>
  <si>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</si>
  <si>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</si>
  <si>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</si>
  <si>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</si>
  <si>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</si>
  <si>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</si>
  <si>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</si>
  <si>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</si>
  <si>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</si>
  <si>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</si>
  <si>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</si>
  <si>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</si>
  <si>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</si>
  <si>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</si>
  <si>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</si>
  <si>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</si>
  <si>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</si>
  <si>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</si>
  <si>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</si>
  <si>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</si>
  <si>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</si>
  <si>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</si>
  <si>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</si>
  <si>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</si>
  <si>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</si>
  <si>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</si>
  <si>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</si>
  <si>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</si>
  <si>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</si>
  <si>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</si>
  <si>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</si>
  <si>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</si>
  <si>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</si>
  <si>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</si>
  <si>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</si>
  <si>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</si>
  <si>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</si>
  <si>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</si>
  <si>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</si>
  <si>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</si>
  <si>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</si>
  <si>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</si>
  <si>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</si>
  <si>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</si>
  <si>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</si>
  <si>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</si>
  <si>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</si>
  <si>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</si>
  <si>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</si>
  <si>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</si>
  <si>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</si>
  <si>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</si>
  <si>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</si>
  <si>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</si>
  <si>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</si>
  <si>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</si>
  <si>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</si>
  <si>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</si>
  <si>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</si>
  <si>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</si>
  <si>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</si>
  <si>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</si>
  <si>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</si>
  <si>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</si>
  <si>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</si>
  <si>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</si>
  <si>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</si>
  <si>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</si>
  <si>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</si>
  <si>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</si>
  <si>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</si>
  <si>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</si>
  <si>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</si>
  <si>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</si>
  <si>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</si>
  <si>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</si>
  <si>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</si>
  <si>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</si>
  <si>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</si>
  <si>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</si>
  <si>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</si>
  <si>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</si>
  <si>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</si>
  <si>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</si>
  <si>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</si>
  <si>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</si>
  <si>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</si>
  <si>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</si>
  <si>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</si>
  <si>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</si>
  <si>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</si>
  <si>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</si>
  <si>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</si>
  <si>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</si>
  <si>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</si>
  <si>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</si>
  <si>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</si>
  <si>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</si>
  <si>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</si>
  <si>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</si>
  <si>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</si>
  <si>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</si>
  <si>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</si>
  <si>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</si>
  <si>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</si>
  <si>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</si>
  <si>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</si>
  <si>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&gt;6.5 mmol/L</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</si>
  <si>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</si>
  <si>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</si>
  <si>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</si>
  <si>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</si>
  <si>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</si>
  <si>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</si>
  <si>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</si>
  <si>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</si>
  <si>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</si>
  <si>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&lt;60</t>
  </si>
  <si>
    <t>Cut-offs for lipid data not reported</t>
  </si>
  <si>
    <t>Contact author</t>
  </si>
  <si>
    <t>38-60</t>
  </si>
  <si>
    <t>74.2, 5.5 | 75.8, 6.4</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</si>
  <si>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</si>
  <si>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</si>
  <si>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</si>
  <si>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</si>
  <si>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</si>
  <si>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</si>
  <si>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</si>
  <si>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</si>
  <si>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</si>
  <si>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</si>
  <si>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</si>
  <si>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</si>
  <si>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</si>
  <si>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</si>
  <si>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</si>
  <si>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51.8 | 51.6</t>
  </si>
  <si>
    <t>33709 | 67066</t>
  </si>
  <si>
    <t>74.2 (5.5) | 75.8 (6.4)</t>
  </si>
  <si>
    <t>62.3 (11.2) | 62.1 (11.4)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</si>
  <si>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</si>
  <si>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</si>
  <si>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</si>
  <si>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</si>
  <si>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</si>
  <si>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</si>
  <si>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</si>
  <si>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</si>
  <si>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</si>
  <si>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</si>
  <si>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</si>
  <si>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</si>
  <si>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</si>
  <si>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</si>
  <si>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FDA</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</si>
  <si>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</si>
  <si>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</si>
  <si>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</si>
  <si>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</si>
  <si>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</si>
  <si>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</si>
  <si>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</si>
  <si>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</si>
  <si>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</si>
  <si>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</si>
  <si>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</si>
  <si>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</si>
  <si>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</si>
  <si>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</si>
  <si>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</si>
  <si>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</si>
  <si>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</si>
  <si>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</si>
  <si>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</si>
  <si>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</si>
  <si>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</si>
  <si>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</si>
  <si>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</si>
  <si>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</si>
  <si>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</si>
  <si>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</si>
  <si>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</si>
  <si>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</si>
  <si>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</si>
  <si>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</si>
  <si>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</si>
  <si>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</si>
  <si>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</si>
  <si>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Adults with down syndrome</t>
  </si>
  <si>
    <t>5.5 (mean)</t>
  </si>
  <si>
    <t>51.2 (5.4)</t>
  </si>
  <si>
    <t>Nigeria</t>
  </si>
  <si>
    <t>79.7 (6.3) | 82.8 (8.6) | 75.9 (4.8) | 76.4 (5.2)</t>
  </si>
  <si>
    <t>Focus on Mild cognitive impairment</t>
  </si>
  <si>
    <t xml:space="preserve">Focus on statin persistence, which is not </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</si>
  <si>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</si>
  <si>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</si>
  <si>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</si>
  <si>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</si>
  <si>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</si>
  <si>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</si>
  <si>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</si>
  <si>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</si>
  <si>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</si>
  <si>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</si>
  <si>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</si>
  <si>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</si>
  <si>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</si>
  <si>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</si>
  <si>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</si>
  <si>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</si>
  <si>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</si>
  <si>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</si>
  <si>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</si>
  <si>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</si>
  <si>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</si>
  <si>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</si>
  <si>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</si>
  <si>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</si>
  <si>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</si>
  <si>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</si>
  <si>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</si>
  <si>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</si>
  <si>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</si>
  <si>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</si>
  <si>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</si>
  <si>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</si>
  <si>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Conference abstract No useable data</t>
  </si>
  <si>
    <t>Tromsø Study</t>
  </si>
  <si>
    <t>Norway</t>
  </si>
  <si>
    <t>Only report cognitive tests</t>
  </si>
  <si>
    <t>Thesis</t>
  </si>
  <si>
    <t>Conference abstract Focus on cognitive impairment</t>
  </si>
  <si>
    <t>Italy</t>
  </si>
  <si>
    <t>ILSA</t>
  </si>
  <si>
    <t>7.8 (median)</t>
  </si>
  <si>
    <t>71.3(5.3)</t>
  </si>
  <si>
    <t>Comparing different intensities of statin treatments</t>
  </si>
  <si>
    <t>Conference abstract - linked to ID 7354</t>
  </si>
  <si>
    <t>74.7(6.8)</t>
  </si>
  <si>
    <t>Compare with other studies using this dataset</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</si>
  <si>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</si>
  <si>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</si>
  <si>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</si>
  <si>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</si>
  <si>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</si>
  <si>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</si>
  <si>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</si>
  <si>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66 (median) 60-71 (IQR)</t>
  </si>
  <si>
    <t>All</t>
  </si>
  <si>
    <t>Taken from FDA documentation</t>
  </si>
  <si>
    <t>&gt;70</t>
  </si>
  <si>
    <t>5 (mean)</t>
  </si>
  <si>
    <t>40 mg simvastatin daily</t>
  </si>
  <si>
    <t>Demenita</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</si>
  <si>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</si>
  <si>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</si>
  <si>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</si>
  <si>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</si>
  <si>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</si>
  <si>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</si>
  <si>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</si>
  <si>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</si>
  <si>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</si>
  <si>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</si>
  <si>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</si>
  <si>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</si>
  <si>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</si>
  <si>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</si>
  <si>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</si>
  <si>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</si>
  <si>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</si>
  <si>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</si>
  <si>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</si>
  <si>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</si>
  <si>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</si>
  <si>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</si>
  <si>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</si>
  <si>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</si>
  <si>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</si>
  <si>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</si>
  <si>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</si>
  <si>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</si>
  <si>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</si>
  <si>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</si>
  <si>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</si>
  <si>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</si>
  <si>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</si>
  <si>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</si>
  <si>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</si>
  <si>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</si>
  <si>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</si>
  <si>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</si>
  <si>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</si>
  <si>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</si>
  <si>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</si>
  <si>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</si>
  <si>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</si>
  <si>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47.3(18.1)</t>
  </si>
  <si>
    <t>Conference abstract with no useable data</t>
  </si>
  <si>
    <t>Early report of ID 10562</t>
  </si>
  <si>
    <t>Bronx Aging Study</t>
  </si>
  <si>
    <t>79(75-85)</t>
  </si>
  <si>
    <t>76.1 (5.3)</t>
  </si>
  <si>
    <t>40 max</t>
  </si>
  <si>
    <t>PROSPER Trial - exclude</t>
  </si>
  <si>
    <t>Alzheimer’s Disease Anti-inflammatory Prevention Trial</t>
  </si>
  <si>
    <t>1309|759</t>
  </si>
  <si>
    <t>74.9(3.9)|74.5(3.6)</t>
  </si>
  <si>
    <t>50.5|60.9</t>
  </si>
  <si>
    <t>78.4(6.2)</t>
  </si>
  <si>
    <t>4.8(2.9)</t>
  </si>
  <si>
    <t>Duplicate of ID 13041</t>
  </si>
  <si>
    <t>Conference abstract with no usable data - but flag as missing analysis!</t>
  </si>
  <si>
    <t>Veteran Administration</t>
  </si>
  <si>
    <t>75.53(6.07)</t>
  </si>
  <si>
    <t xml:space="preserve">Monongahela Valley Independent Elders Survey </t>
  </si>
  <si>
    <t xml:space="preserve">71.6(4.7) </t>
  </si>
  <si>
    <t>Adult Changes in Thought Study</t>
  </si>
  <si>
    <t>No usable data - presented in strange format and cannot extract</t>
  </si>
  <si>
    <t>Group Health Cooperative</t>
  </si>
  <si>
    <t>Good candidate for dose reponse</t>
  </si>
  <si>
    <t>5.6 (1.8)</t>
  </si>
  <si>
    <t>74.9 (5.9)</t>
  </si>
  <si>
    <t>Cardiovascular Risk Factors, Aging and Dementia</t>
  </si>
  <si>
    <t>50.4(6.0)</t>
  </si>
  <si>
    <t>20.9 (4.9)</t>
  </si>
  <si>
    <t>Cross-sectional study</t>
  </si>
  <si>
    <t>Heart and Estrogen/ progestin Replacement Study</t>
  </si>
  <si>
    <t>Focus on cognitive impairment (distinct from MCI), so wrong outcome</t>
  </si>
  <si>
    <t>Seven Countries Study</t>
  </si>
  <si>
    <t>40-59</t>
  </si>
  <si>
    <t>Conference abstract of ID 14218</t>
  </si>
  <si>
    <t>158856|241123</t>
  </si>
  <si>
    <t>65&gt;</t>
  </si>
  <si>
    <t>4308|2745</t>
  </si>
  <si>
    <t>73.9(5.3)|73.7(5.3)</t>
  </si>
  <si>
    <t>3.5(2.5)</t>
  </si>
  <si>
    <t>74.2(7.4)|74.3(7.6)</t>
  </si>
  <si>
    <t>1006|1006</t>
  </si>
  <si>
    <t>Swedish National Study on Aging and Care</t>
  </si>
  <si>
    <t>&gt;60</t>
  </si>
  <si>
    <t>75.1(6.1)</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</si>
  <si>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</si>
  <si>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</si>
  <si>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</si>
  <si>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</si>
  <si>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</si>
  <si>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</si>
  <si>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</si>
  <si>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</si>
  <si>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</si>
  <si>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</si>
  <si>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</si>
  <si>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</si>
  <si>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</si>
  <si>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</si>
  <si>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</si>
  <si>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57.6(18.4)</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</si>
  <si>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</si>
  <si>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</si>
  <si>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</si>
  <si>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</si>
  <si>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</si>
  <si>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</si>
  <si>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</si>
  <si>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</si>
  <si>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</si>
  <si>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</si>
  <si>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</si>
  <si>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</si>
  <si>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</si>
  <si>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</si>
  <si>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</si>
  <si>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78.6(3.3)</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</si>
  <si>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</si>
  <si>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</si>
  <si>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</si>
  <si>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</si>
  <si>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</si>
  <si>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</si>
  <si>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</si>
  <si>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</si>
  <si>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</si>
  <si>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</si>
  <si>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</si>
  <si>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</si>
  <si>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</si>
  <si>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</si>
  <si>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</si>
  <si>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</si>
  <si>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</si>
  <si>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</si>
  <si>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</si>
  <si>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</si>
  <si>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</si>
  <si>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73.2(7.4)</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</si>
  <si>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</si>
  <si>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</si>
  <si>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</si>
  <si>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</si>
  <si>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</si>
  <si>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</si>
  <si>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50.6(6.0)</t>
  </si>
  <si>
    <t>Metabolic syndrome and risk of dementia in older adults</t>
  </si>
  <si>
    <t>Conselice Study of Brain Ageing</t>
  </si>
  <si>
    <t>333|133|220|63</t>
  </si>
  <si>
    <t>69.3(3.0)|69.3(3.1)|79.8(3.7)79.8(3.9)</t>
  </si>
  <si>
    <t>48.3|5836|51.3|76.2</t>
  </si>
  <si>
    <t>3.9(0.8)</t>
  </si>
  <si>
    <t>https://doi.org/10.1111/j.1532-5415.2010.02731.x</t>
  </si>
  <si>
    <t>https://doi.org/10.1111/ene.12402</t>
  </si>
  <si>
    <t>https://doi.org/10.1001/archneur.62.10.1556</t>
  </si>
  <si>
    <t>https://doi.org/10.1097/wad.0b013e318187541c</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</si>
  <si>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</si>
  <si>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</si>
  <si>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</si>
  <si>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</si>
  <si>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</si>
  <si>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</si>
  <si>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</si>
  <si>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</si>
  <si>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</si>
  <si>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</si>
  <si>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</si>
  <si>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</si>
  <si>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</si>
  <si>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</si>
  <si>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</si>
  <si>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</si>
  <si>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</si>
  <si>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</si>
  <si>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</si>
  <si>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49.6(0.6)</t>
  </si>
  <si>
    <t>Honolulu-Asia Aging Study</t>
  </si>
  <si>
    <t>Include, but only as discursive</t>
  </si>
  <si>
    <t>9 max</t>
  </si>
  <si>
    <t>615529|614871</t>
  </si>
  <si>
    <t>60(12.8)|60.1(12.7)</t>
  </si>
  <si>
    <t>51.9|51.9</t>
  </si>
  <si>
    <t>333|493</t>
  </si>
  <si>
    <t>73(5.6)|74(6.1)</t>
  </si>
  <si>
    <t>7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</si>
</sst>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00"/>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3" fontId="0" fillId="0" borderId="0" xfId="0" applyNumberFormat="1"/>
    <xf numFmtId="0" fontId="0" fillId="7" borderId="0" xfId="0" applyFill="1"/>
    <xf numFmtId="0" fontId="0" fillId="7" borderId="0" xfId="0" applyFill="1" applyAlignment="1">
      <alignment wrapText="1"/>
    </xf>
    <xf numFmtId="0" fontId="1" fillId="7" borderId="0" xfId="0" applyFont="1" applyFill="1"/>
    <xf numFmtId="0" fontId="0" fillId="0" borderId="0" xfId="0" applyFill="1"/>
    <xf numFmtId="0" fontId="0" fillId="0" borderId="0" xfId="0" applyFill="1" applyAlignment="1">
      <alignment wrapText="1"/>
    </xf>
    <xf numFmtId="0" fontId="3" fillId="7" borderId="0" xfId="0" applyFont="1" applyFill="1"/>
    <xf numFmtId="0" fontId="3" fillId="7" borderId="0" xfId="0" applyFont="1" applyFill="1" applyAlignment="1">
      <alignment wrapText="1"/>
    </xf>
    <xf numFmtId="0" fontId="0" fillId="0" borderId="0" xfId="0" applyFont="1"/>
    <xf numFmtId="0" fontId="4" fillId="0" borderId="0" xfId="1"/>
  </cellXfs>
  <cellStyles count="2">
    <cellStyle name="Hyperlink" xfId="1" builtinId="8"/>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0"/>
    <tableColumn id="3" xr3:uid="{01F8FDB9-39F7-45FE-AD5E-EEF94BF0E27A}" uniqueName="3" name="Column3" queryTableFieldId="3"/>
    <tableColumn id="4" xr3:uid="{05B7F079-0010-4647-BD42-354B96EBD406}" uniqueName="4" name="Column4" queryTableFieldId="4"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P142"/>
  <sheetViews>
    <sheetView tabSelected="1" topLeftCell="C1" zoomScale="70" zoomScaleNormal="70" workbookViewId="0">
      <pane ySplit="1" topLeftCell="A2" activePane="bottomLeft" state="frozen"/>
      <selection pane="bottomLeft" activeCell="J152" sqref="J152"/>
    </sheetView>
  </sheetViews>
  <sheetFormatPr defaultRowHeight="15" x14ac:dyDescent="0.25"/>
  <cols>
    <col min="5" max="6" width="20.140625" style="10" customWidth="1"/>
    <col min="7" max="7" width="10.7109375" bestFit="1" customWidth="1"/>
    <col min="8" max="8" width="15.5703125" bestFit="1" customWidth="1"/>
    <col min="9" max="9" width="12.28515625" bestFit="1" customWidth="1"/>
    <col min="10" max="10" width="15.140625" bestFit="1" customWidth="1"/>
    <col min="11" max="11" width="9.7109375" bestFit="1" customWidth="1"/>
    <col min="12" max="12" width="17" bestFit="1" customWidth="1"/>
    <col min="13" max="14" width="17" customWidth="1"/>
  </cols>
  <sheetData>
    <row r="1" spans="1:15" x14ac:dyDescent="0.25">
      <c r="A1" t="s">
        <v>9</v>
      </c>
      <c r="B1" t="s">
        <v>8</v>
      </c>
      <c r="C1" t="s">
        <v>800</v>
      </c>
      <c r="D1" t="s">
        <v>7</v>
      </c>
      <c r="E1" s="10" t="s">
        <v>6</v>
      </c>
      <c r="F1" s="10" t="s">
        <v>847</v>
      </c>
      <c r="G1" t="s">
        <v>5</v>
      </c>
      <c r="H1" t="s">
        <v>4</v>
      </c>
      <c r="I1" t="s">
        <v>3</v>
      </c>
      <c r="J1" t="s">
        <v>803</v>
      </c>
      <c r="K1" t="s">
        <v>850</v>
      </c>
      <c r="L1" t="s">
        <v>2</v>
      </c>
      <c r="M1" t="s">
        <v>920</v>
      </c>
      <c r="N1" t="s">
        <v>878</v>
      </c>
      <c r="O1" t="s">
        <v>804</v>
      </c>
    </row>
    <row r="2" spans="1:15" ht="75" x14ac:dyDescent="0.25">
      <c r="A2">
        <v>60</v>
      </c>
      <c r="B2" t="s">
        <v>376</v>
      </c>
      <c r="C2" t="s">
        <v>679</v>
      </c>
      <c r="D2">
        <v>2010</v>
      </c>
      <c r="E2" s="10" t="str">
        <f>VLOOKUP($A2,test__2[],4)</f>
        <v>The 32-year relationship between cholesterol and dementia from midlife to late life</v>
      </c>
      <c r="F2" s="10" t="s">
        <v>90</v>
      </c>
      <c r="G2" t="s">
        <v>801</v>
      </c>
      <c r="H2" t="s">
        <v>802</v>
      </c>
      <c r="I2" t="s">
        <v>828</v>
      </c>
      <c r="J2">
        <v>1462</v>
      </c>
      <c r="K2">
        <v>100</v>
      </c>
      <c r="L2" t="s">
        <v>836</v>
      </c>
    </row>
    <row r="3" spans="1:15" s="34" customFormat="1" ht="90" x14ac:dyDescent="0.25">
      <c r="A3" s="34">
        <v>126</v>
      </c>
      <c r="B3" s="34" t="s">
        <v>429</v>
      </c>
      <c r="C3" s="34" t="s">
        <v>720</v>
      </c>
      <c r="D3" s="34">
        <v>2018</v>
      </c>
      <c r="E3" s="35" t="str">
        <f>VLOOKUP($A3,test__2[],4)</f>
        <v>Absolute 10-year risk of dementia by age, sex and APOE genotype: a population-based cohort study</v>
      </c>
      <c r="F3" s="35"/>
      <c r="G3" s="34" t="s">
        <v>848</v>
      </c>
      <c r="N3" s="34" t="s">
        <v>76</v>
      </c>
      <c r="O3" s="36" t="s">
        <v>877</v>
      </c>
    </row>
    <row r="4" spans="1:15" ht="75" x14ac:dyDescent="0.25">
      <c r="A4">
        <v>366</v>
      </c>
      <c r="B4" t="s">
        <v>350</v>
      </c>
      <c r="C4" t="s">
        <v>661</v>
      </c>
      <c r="D4">
        <v>2010</v>
      </c>
      <c r="E4" s="10" t="str">
        <f>VLOOKUP($A4,test__2[],4)</f>
        <v>Age-varying association between statin use and incident Alzheimer's disease</v>
      </c>
      <c r="F4" s="10" t="s">
        <v>77</v>
      </c>
      <c r="G4" s="10" t="s">
        <v>1110</v>
      </c>
      <c r="H4" t="s">
        <v>839</v>
      </c>
      <c r="I4" t="s">
        <v>838</v>
      </c>
      <c r="J4">
        <v>3392</v>
      </c>
      <c r="K4" s="26">
        <v>59</v>
      </c>
      <c r="L4" s="28" t="s">
        <v>855</v>
      </c>
      <c r="M4" s="28"/>
      <c r="N4" s="28"/>
    </row>
    <row r="5" spans="1:15" s="34" customFormat="1" ht="90" x14ac:dyDescent="0.25">
      <c r="A5" s="34">
        <v>1118</v>
      </c>
      <c r="B5" s="34" t="s">
        <v>286</v>
      </c>
      <c r="C5" s="34" t="s">
        <v>609</v>
      </c>
      <c r="D5" s="34">
        <v>2005</v>
      </c>
      <c r="E5" s="35" t="str">
        <f>VLOOKUP($A5,test__2[],4)</f>
        <v>APOE genotype, cholesterol level, lipid-lowering treatment, and dementia: the Three-City Study</v>
      </c>
      <c r="F5" s="35" t="s">
        <v>849</v>
      </c>
      <c r="G5" s="34" t="s">
        <v>801</v>
      </c>
      <c r="H5" s="34" t="s">
        <v>802</v>
      </c>
      <c r="J5" s="34">
        <v>9294</v>
      </c>
      <c r="K5" s="34">
        <v>60.3</v>
      </c>
      <c r="L5" s="34" t="s">
        <v>288</v>
      </c>
      <c r="N5" s="34" t="s">
        <v>76</v>
      </c>
      <c r="O5" s="36" t="s">
        <v>842</v>
      </c>
    </row>
    <row r="6" spans="1:15" ht="135" x14ac:dyDescent="0.25">
      <c r="A6">
        <v>1658</v>
      </c>
      <c r="B6" t="s">
        <v>504</v>
      </c>
      <c r="C6" t="s">
        <v>772</v>
      </c>
      <c r="D6">
        <v>2016</v>
      </c>
      <c r="E6" s="10" t="str">
        <f>VLOOKUP($A6,test__2[],4)</f>
        <v>Apolipoproteins and HDL cholesterol do not associate with the risk of future dementia and Alzheimer's disease: the National Finnish population study (FINRISK)</v>
      </c>
      <c r="F6" s="10" t="s">
        <v>90</v>
      </c>
      <c r="G6" t="s">
        <v>844</v>
      </c>
      <c r="H6" t="s">
        <v>471</v>
      </c>
      <c r="I6" t="s">
        <v>843</v>
      </c>
      <c r="J6">
        <v>13725</v>
      </c>
      <c r="K6">
        <v>5.16</v>
      </c>
      <c r="L6" t="s">
        <v>846</v>
      </c>
    </row>
    <row r="7" spans="1:15" ht="105" x14ac:dyDescent="0.25">
      <c r="A7">
        <v>1883</v>
      </c>
      <c r="B7" t="s">
        <v>348</v>
      </c>
      <c r="C7" t="s">
        <v>651</v>
      </c>
      <c r="D7">
        <v>2015</v>
      </c>
      <c r="E7" s="10" t="str">
        <f>VLOOKUP($A7,test__2[],4)</f>
        <v>Association between comorbidities and dementia in diabetes mellitus patients: population-based retrospective cohort study</v>
      </c>
      <c r="F7" s="10" t="s">
        <v>90</v>
      </c>
      <c r="G7" t="s">
        <v>851</v>
      </c>
      <c r="H7" t="s">
        <v>852</v>
      </c>
      <c r="J7" s="33" t="s">
        <v>854</v>
      </c>
      <c r="K7" t="s">
        <v>853</v>
      </c>
      <c r="L7" t="s">
        <v>856</v>
      </c>
      <c r="O7" t="s">
        <v>857</v>
      </c>
    </row>
    <row r="8" spans="1:15" ht="120" x14ac:dyDescent="0.25">
      <c r="A8">
        <v>1951</v>
      </c>
      <c r="B8" t="s">
        <v>490</v>
      </c>
      <c r="C8" t="s">
        <v>762</v>
      </c>
      <c r="D8">
        <v>2019</v>
      </c>
      <c r="E8" s="10" t="str">
        <f>VLOOKUP($A8,test__2[],4)</f>
        <v>The association between midlife serum high-density lipoprotein and mild cognitive impairment and dementia after 19 years of follow-up</v>
      </c>
      <c r="F8" s="10" t="s">
        <v>90</v>
      </c>
      <c r="G8" t="s">
        <v>858</v>
      </c>
      <c r="H8" t="s">
        <v>859</v>
      </c>
      <c r="J8">
        <v>781</v>
      </c>
      <c r="L8" t="s">
        <v>860</v>
      </c>
      <c r="O8" t="s">
        <v>861</v>
      </c>
    </row>
    <row r="9" spans="1:15" ht="45" x14ac:dyDescent="0.25">
      <c r="A9">
        <v>2016</v>
      </c>
      <c r="B9" t="s">
        <v>528</v>
      </c>
      <c r="C9" t="s">
        <v>788</v>
      </c>
      <c r="D9">
        <v>2004</v>
      </c>
      <c r="E9" s="10" t="str">
        <f>VLOOKUP($A9,test__2[],4)</f>
        <v>Association between statin use and Alzheimer's disease</v>
      </c>
      <c r="F9" s="10" t="s">
        <v>77</v>
      </c>
      <c r="G9" t="s">
        <v>1110</v>
      </c>
      <c r="H9" t="s">
        <v>862</v>
      </c>
      <c r="J9">
        <v>3397</v>
      </c>
      <c r="K9">
        <v>0</v>
      </c>
      <c r="L9">
        <v>73</v>
      </c>
      <c r="O9" t="s">
        <v>863</v>
      </c>
    </row>
    <row r="10" spans="1:15" ht="60" x14ac:dyDescent="0.25">
      <c r="A10">
        <v>2017</v>
      </c>
      <c r="B10" t="s">
        <v>436</v>
      </c>
      <c r="C10" t="s">
        <v>724</v>
      </c>
      <c r="D10">
        <v>2019</v>
      </c>
      <c r="E10" s="10" t="str">
        <f>VLOOKUP($A10,test__2[],4)</f>
        <v>Association Between Statin Use and Risk of Dementia After a Concussion</v>
      </c>
      <c r="F10" s="10" t="s">
        <v>77</v>
      </c>
      <c r="G10" t="s">
        <v>864</v>
      </c>
      <c r="H10" t="s">
        <v>865</v>
      </c>
      <c r="I10">
        <v>3.9</v>
      </c>
      <c r="J10">
        <v>28815</v>
      </c>
      <c r="K10">
        <v>61.3</v>
      </c>
      <c r="L10">
        <v>76</v>
      </c>
    </row>
    <row r="11" spans="1:15" s="34" customFormat="1" ht="90" x14ac:dyDescent="0.25">
      <c r="A11" s="34">
        <v>2066</v>
      </c>
      <c r="B11" s="34" t="s">
        <v>374</v>
      </c>
      <c r="C11" s="34" t="s">
        <v>673</v>
      </c>
      <c r="D11" s="34">
        <v>2011</v>
      </c>
      <c r="E11" s="35" t="str">
        <f>VLOOKUP($A11,test__2[],4)</f>
        <v>Association of Alzheimer disease pathology with abnormal lipid metabolism: the Hisayama Study</v>
      </c>
      <c r="F11" s="35"/>
      <c r="N11" s="34" t="s">
        <v>76</v>
      </c>
      <c r="O11" s="34" t="s">
        <v>866</v>
      </c>
    </row>
    <row r="12" spans="1:15" s="34" customFormat="1" ht="105" x14ac:dyDescent="0.25">
      <c r="A12" s="34">
        <v>2132</v>
      </c>
      <c r="B12" s="34" t="s">
        <v>391</v>
      </c>
      <c r="C12" s="34" t="s">
        <v>689</v>
      </c>
      <c r="D12" s="34">
        <v>2003</v>
      </c>
      <c r="E12" s="35" t="str">
        <f>VLOOKUP($A12,test__2[],4)</f>
        <v>Association of biochemical values with morbidity in the elderly: a population-based Swedish study of persons aged 82 or more years</v>
      </c>
      <c r="F12" s="35"/>
      <c r="N12" s="34" t="s">
        <v>76</v>
      </c>
      <c r="O12" s="34" t="s">
        <v>867</v>
      </c>
    </row>
    <row r="13" spans="1:15" ht="150" x14ac:dyDescent="0.25">
      <c r="A13">
        <v>2140</v>
      </c>
      <c r="B13" t="s">
        <v>504</v>
      </c>
      <c r="C13" t="s">
        <v>770</v>
      </c>
      <c r="D13">
        <v>2018</v>
      </c>
      <c r="E13" s="10" t="str">
        <f>VLOOKUP($A13,test__2[],4)</f>
        <v>Association of branched-chain amino acids and other circulating metabolites with risk of incident dementia and Alzheimer's disease: A prospective study in eight cohorts</v>
      </c>
      <c r="F13" s="10" t="s">
        <v>90</v>
      </c>
      <c r="G13" t="s">
        <v>868</v>
      </c>
      <c r="H13" t="s">
        <v>880</v>
      </c>
      <c r="J13">
        <v>22623</v>
      </c>
      <c r="K13" t="s">
        <v>881</v>
      </c>
      <c r="L13" t="s">
        <v>879</v>
      </c>
    </row>
    <row r="14" spans="1:15" s="34" customFormat="1" ht="120" x14ac:dyDescent="0.25">
      <c r="A14" s="34">
        <v>2149</v>
      </c>
      <c r="B14" s="34" t="s">
        <v>486</v>
      </c>
      <c r="C14" s="34" t="s">
        <v>758</v>
      </c>
      <c r="D14" s="34">
        <v>2014</v>
      </c>
      <c r="E14" s="35" t="str">
        <f>VLOOKUP($A14,test__2[],4)</f>
        <v>Association of cardiovascular risk factors in midlife and cognitive disorders in old age: Up to a 49-year follow-up of the Helsinki Businessmen Study</v>
      </c>
      <c r="F14" s="35" t="s">
        <v>90</v>
      </c>
      <c r="G14" s="34" t="s">
        <v>844</v>
      </c>
      <c r="H14" s="34" t="s">
        <v>884</v>
      </c>
      <c r="I14" s="34" t="s">
        <v>883</v>
      </c>
      <c r="J14" s="34">
        <v>3309</v>
      </c>
      <c r="K14" s="34">
        <v>0</v>
      </c>
      <c r="L14" s="34" t="s">
        <v>882</v>
      </c>
      <c r="N14" s="34" t="s">
        <v>76</v>
      </c>
      <c r="O14" s="34" t="s">
        <v>897</v>
      </c>
    </row>
    <row r="15" spans="1:15" ht="60" x14ac:dyDescent="0.25">
      <c r="A15">
        <v>2326</v>
      </c>
      <c r="B15" t="s">
        <v>492</v>
      </c>
      <c r="C15" t="s">
        <v>764</v>
      </c>
      <c r="D15">
        <v>2007</v>
      </c>
      <c r="E15" s="10" t="str">
        <f>VLOOKUP($A15,test__2[],4)</f>
        <v>Association of statin use with cognitive decline in elderly African Americans</v>
      </c>
      <c r="F15" s="10" t="s">
        <v>77</v>
      </c>
      <c r="G15" t="s">
        <v>1110</v>
      </c>
      <c r="H15" t="s">
        <v>885</v>
      </c>
      <c r="I15">
        <v>3</v>
      </c>
      <c r="J15">
        <v>1416</v>
      </c>
      <c r="K15">
        <v>69.3</v>
      </c>
      <c r="L15" t="s">
        <v>886</v>
      </c>
      <c r="O15" t="s">
        <v>887</v>
      </c>
    </row>
    <row r="16" spans="1:15" ht="120" x14ac:dyDescent="0.25">
      <c r="A16">
        <v>2434</v>
      </c>
      <c r="B16" t="s">
        <v>304</v>
      </c>
      <c r="C16" t="s">
        <v>619</v>
      </c>
      <c r="D16">
        <v>2017</v>
      </c>
      <c r="E16" s="10" t="str">
        <f>VLOOKUP($A16,test__2[],4)</f>
        <v>Associations Between Midlife Vascular Risk Factors and 25-Year Incident Dementia in the Atherosclerosis Risk in Communities (ARIC) Cohort</v>
      </c>
      <c r="F16" s="10" t="s">
        <v>90</v>
      </c>
      <c r="G16" t="s">
        <v>1110</v>
      </c>
      <c r="H16" t="s">
        <v>890</v>
      </c>
      <c r="I16" t="s">
        <v>889</v>
      </c>
      <c r="J16">
        <v>15407</v>
      </c>
      <c r="K16">
        <v>55</v>
      </c>
      <c r="L16" t="s">
        <v>888</v>
      </c>
    </row>
    <row r="17" spans="1:16" ht="105" x14ac:dyDescent="0.25">
      <c r="A17">
        <v>2438</v>
      </c>
      <c r="B17" t="s">
        <v>399</v>
      </c>
      <c r="C17" t="s">
        <v>697</v>
      </c>
      <c r="D17">
        <v>2017</v>
      </c>
      <c r="E17" s="10" t="str">
        <f>VLOOKUP($A17,test__2[],4)</f>
        <v>Associations between potentially modifiable risk factors and Alzheimer disease: a Mendelian randomization study</v>
      </c>
      <c r="F17" s="10" t="s">
        <v>159</v>
      </c>
      <c r="O17" t="s">
        <v>891</v>
      </c>
    </row>
    <row r="18" spans="1:16" ht="90" x14ac:dyDescent="0.25">
      <c r="A18">
        <v>2838</v>
      </c>
      <c r="B18" t="s">
        <v>376</v>
      </c>
      <c r="C18" t="s">
        <v>675</v>
      </c>
      <c r="D18">
        <v>2005</v>
      </c>
      <c r="E18" s="10" t="str">
        <f>VLOOKUP($A18,test__2[],4)</f>
        <v>Blood-related risk factors of vascular diseases and their relation to dementia and biomarkers of dementia</v>
      </c>
      <c r="F18" s="10" t="s">
        <v>90</v>
      </c>
      <c r="O18" t="s">
        <v>893</v>
      </c>
    </row>
    <row r="19" spans="1:16" ht="90" x14ac:dyDescent="0.25">
      <c r="A19">
        <v>3094</v>
      </c>
      <c r="B19" t="s">
        <v>418</v>
      </c>
      <c r="C19" t="s">
        <v>708</v>
      </c>
      <c r="D19">
        <v>2009</v>
      </c>
      <c r="E19" s="10" t="str">
        <f>VLOOKUP($A19,test__2[],4)</f>
        <v>Cardiovascular and biochemical risk factors for incident dementia in the Hypertension in the Very Elderly Trial</v>
      </c>
      <c r="F19" s="10" t="s">
        <v>90</v>
      </c>
      <c r="G19" t="s">
        <v>894</v>
      </c>
      <c r="H19" t="s">
        <v>892</v>
      </c>
      <c r="I19" t="s">
        <v>895</v>
      </c>
      <c r="J19">
        <v>3336</v>
      </c>
      <c r="K19">
        <v>60.4</v>
      </c>
      <c r="L19" t="s">
        <v>896</v>
      </c>
    </row>
    <row r="20" spans="1:16" ht="135" x14ac:dyDescent="0.25">
      <c r="A20">
        <v>3151</v>
      </c>
      <c r="B20" t="s">
        <v>426</v>
      </c>
      <c r="C20" t="s">
        <v>716</v>
      </c>
      <c r="D20">
        <v>2017</v>
      </c>
      <c r="E20" s="10" t="str">
        <f>VLOOKUP($A20,test__2[],4)</f>
        <v>Cardiovascular risk factors and glucose tolerance in midlife and risk of cognitive disorders in old age up to a 49-year follow-up of the Helsinki businessmen study</v>
      </c>
      <c r="F20" s="10" t="s">
        <v>90</v>
      </c>
      <c r="G20" t="s">
        <v>844</v>
      </c>
      <c r="H20" t="s">
        <v>884</v>
      </c>
      <c r="I20" t="s">
        <v>883</v>
      </c>
      <c r="J20">
        <v>3309</v>
      </c>
      <c r="K20">
        <v>0</v>
      </c>
      <c r="L20" t="s">
        <v>882</v>
      </c>
    </row>
    <row r="21" spans="1:16" ht="90" x14ac:dyDescent="0.25">
      <c r="A21">
        <v>3232</v>
      </c>
      <c r="B21" t="s">
        <v>532</v>
      </c>
      <c r="C21" t="s">
        <v>792</v>
      </c>
      <c r="D21">
        <v>2018</v>
      </c>
      <c r="E21" s="10" t="str">
        <f>VLOOKUP($A21,test__2[],4)</f>
        <v>Causal associations between risk factors and common diseases inferred from GWAS summary data</v>
      </c>
      <c r="F21" s="10" t="s">
        <v>159</v>
      </c>
      <c r="O21" t="s">
        <v>898</v>
      </c>
    </row>
    <row r="22" spans="1:16" s="34" customFormat="1" ht="90" x14ac:dyDescent="0.25">
      <c r="A22" s="34">
        <v>3413</v>
      </c>
      <c r="B22" s="34" t="s">
        <v>422</v>
      </c>
      <c r="C22" s="34" t="s">
        <v>712</v>
      </c>
      <c r="D22" s="34">
        <v>2006</v>
      </c>
      <c r="E22" s="35" t="str">
        <f>VLOOKUP($A22,test__2[],4)</f>
        <v>Cerebrovascular disease, APOE epsilon4 allele and cognitive decline in a cognitively normal population</v>
      </c>
      <c r="F22" s="35"/>
      <c r="N22" s="34" t="s">
        <v>76</v>
      </c>
      <c r="O22" s="34" t="s">
        <v>899</v>
      </c>
    </row>
    <row r="23" spans="1:16" s="34" customFormat="1" ht="75" x14ac:dyDescent="0.25">
      <c r="A23" s="34">
        <v>3587</v>
      </c>
      <c r="B23" s="34" t="s">
        <v>426</v>
      </c>
      <c r="C23" s="34" t="s">
        <v>718</v>
      </c>
      <c r="D23" s="34">
        <v>2014</v>
      </c>
      <c r="E23" s="35" t="str">
        <f>VLOOKUP($A23,test__2[],4)</f>
        <v>Cholesterol in midlife increases the risk of Alzheimer's disease during an up to 43-year follow-up</v>
      </c>
      <c r="F23" s="35"/>
      <c r="N23" s="34" t="s">
        <v>76</v>
      </c>
      <c r="O23" s="34" t="s">
        <v>900</v>
      </c>
    </row>
    <row r="24" spans="1:16" ht="90" x14ac:dyDescent="0.25">
      <c r="A24">
        <v>3588</v>
      </c>
      <c r="B24" t="s">
        <v>497</v>
      </c>
      <c r="C24" t="s">
        <v>768</v>
      </c>
      <c r="D24">
        <v>2014</v>
      </c>
      <c r="E24" s="10" t="str">
        <f>VLOOKUP($A24,test__2[],4)</f>
        <v>Cholesterol in mild cognitive impairment and Alzheimer's disease in a birth cohort over 14 years</v>
      </c>
      <c r="F24" s="10" t="s">
        <v>90</v>
      </c>
      <c r="G24" t="s">
        <v>901</v>
      </c>
      <c r="H24" t="s">
        <v>902</v>
      </c>
      <c r="I24" t="s">
        <v>903</v>
      </c>
      <c r="J24">
        <v>222</v>
      </c>
      <c r="K24">
        <v>46.8</v>
      </c>
      <c r="L24" t="s">
        <v>904</v>
      </c>
    </row>
    <row r="25" spans="1:16" ht="75" x14ac:dyDescent="0.25">
      <c r="A25">
        <v>3593</v>
      </c>
      <c r="B25" t="s">
        <v>534</v>
      </c>
      <c r="C25" t="s">
        <v>794</v>
      </c>
      <c r="D25">
        <v>2007</v>
      </c>
      <c r="E25" s="10" t="str">
        <f>VLOOKUP($A25,test__2[],4)</f>
        <v>Cholesterol level, statin use and Alzheimer's disease in adults with Down syndrome</v>
      </c>
      <c r="F25" s="10" t="s">
        <v>849</v>
      </c>
      <c r="G25" t="s">
        <v>84</v>
      </c>
      <c r="H25" t="s">
        <v>55</v>
      </c>
      <c r="I25" t="s">
        <v>906</v>
      </c>
      <c r="J25">
        <v>123</v>
      </c>
      <c r="K25">
        <v>77.2</v>
      </c>
      <c r="L25" t="s">
        <v>907</v>
      </c>
      <c r="O25" t="s">
        <v>905</v>
      </c>
    </row>
    <row r="26" spans="1:16" ht="90" x14ac:dyDescent="0.25">
      <c r="A26">
        <v>3602</v>
      </c>
      <c r="B26" t="s">
        <v>319</v>
      </c>
      <c r="C26" t="s">
        <v>629</v>
      </c>
      <c r="D26">
        <v>2006</v>
      </c>
      <c r="E26" s="10" t="str">
        <f>VLOOKUP($A26,test__2[],4)</f>
        <v>Cholesterol, APOE genotype, and Alzheimer disease: an epidemiologic study of Nigerian Yoruba</v>
      </c>
      <c r="F26" s="10" t="s">
        <v>90</v>
      </c>
      <c r="G26" t="s">
        <v>908</v>
      </c>
      <c r="H26" t="s">
        <v>885</v>
      </c>
      <c r="J26">
        <v>1075</v>
      </c>
      <c r="K26">
        <v>65.7</v>
      </c>
      <c r="L26" t="s">
        <v>909</v>
      </c>
    </row>
    <row r="27" spans="1:16" s="34" customFormat="1" ht="105" x14ac:dyDescent="0.25">
      <c r="A27" s="34">
        <v>3653</v>
      </c>
      <c r="B27" s="34" t="s">
        <v>220</v>
      </c>
      <c r="C27" s="34" t="s">
        <v>582</v>
      </c>
      <c r="D27" s="34">
        <v>2018</v>
      </c>
      <c r="E27" s="35" t="str">
        <f>VLOOKUP($A27,test__2[],4)</f>
        <v>Chronic Health Illnesses as Predictors of Mild Cognitive Impairment Among African American Older Adults</v>
      </c>
      <c r="F27" s="35"/>
      <c r="N27" s="34" t="s">
        <v>76</v>
      </c>
      <c r="O27" s="34" t="s">
        <v>910</v>
      </c>
    </row>
    <row r="28" spans="1:16" s="34" customFormat="1" ht="105" x14ac:dyDescent="0.25">
      <c r="A28" s="34">
        <v>4301</v>
      </c>
      <c r="B28" s="34" t="s">
        <v>361</v>
      </c>
      <c r="C28" s="34" t="s">
        <v>667</v>
      </c>
      <c r="D28" s="34">
        <v>2014</v>
      </c>
      <c r="E28" s="35" t="str">
        <f>VLOOKUP($A28,test__2[],4)</f>
        <v>Comparison of the risk of psychological and cognitive disorders between persistent and nonpersistent statin users</v>
      </c>
      <c r="F28" s="35" t="s">
        <v>77</v>
      </c>
      <c r="G28" s="34" t="s">
        <v>1110</v>
      </c>
      <c r="J28" s="34">
        <v>13626</v>
      </c>
      <c r="N28" s="34" t="s">
        <v>76</v>
      </c>
      <c r="O28" s="34" t="s">
        <v>911</v>
      </c>
    </row>
    <row r="29" spans="1:16" s="34" customFormat="1" ht="165" x14ac:dyDescent="0.25">
      <c r="A29" s="34">
        <v>4460</v>
      </c>
      <c r="B29" s="34" t="s">
        <v>223</v>
      </c>
      <c r="C29" s="34" t="s">
        <v>584</v>
      </c>
      <c r="D29" s="34">
        <v>2014</v>
      </c>
      <c r="E29" s="35" t="str">
        <f>VLOOKUP($A29,test__2[],4)</f>
        <v>Correction: Effects of statins on incident dementia in patients with type 2 DM: A population-based retrospective cohort study in Taiwan (PLoS ONE (2014) 9, 2 (e88434) DOI: 10.1371/journal.pone.0088434)</v>
      </c>
      <c r="F29" s="35"/>
      <c r="N29" s="34" t="s">
        <v>76</v>
      </c>
      <c r="O29" s="34" t="s">
        <v>912</v>
      </c>
    </row>
    <row r="30" spans="1:16" ht="165" x14ac:dyDescent="0.25">
      <c r="A30" s="34">
        <v>4463</v>
      </c>
      <c r="B30" s="34" t="s">
        <v>223</v>
      </c>
      <c r="C30" s="34" t="s">
        <v>560</v>
      </c>
      <c r="D30" s="34">
        <v>2017</v>
      </c>
      <c r="E30" s="35" t="str">
        <f>VLOOKUP($A30,test__2[],4)</f>
        <v>Corrections: Low LDL cholesterol, PCSK9 and HMGCR genetic variation, and risk of Alzheimer's disease and Parkinson's disease: Mendelian randomisation study (BMJ (Online) (2017) 357 (j1648) DOI: 10.1136/bmj.j1648)</v>
      </c>
      <c r="F30" s="35"/>
      <c r="G30" s="34"/>
      <c r="H30" s="34"/>
      <c r="I30" s="34"/>
      <c r="J30" s="34"/>
      <c r="K30" s="34"/>
      <c r="L30" s="34"/>
      <c r="M30" s="34"/>
      <c r="N30" s="34" t="s">
        <v>76</v>
      </c>
      <c r="O30" s="34" t="s">
        <v>913</v>
      </c>
      <c r="P30" s="34"/>
    </row>
    <row r="31" spans="1:16" s="34" customFormat="1" ht="135" x14ac:dyDescent="0.25">
      <c r="A31" s="34">
        <v>4974</v>
      </c>
      <c r="B31" s="34" t="s">
        <v>455</v>
      </c>
      <c r="C31" s="34" t="s">
        <v>737</v>
      </c>
      <c r="D31" s="34">
        <v>1999</v>
      </c>
      <c r="E31" s="35" t="str">
        <f>VLOOKUP($A31,test__2[],4)</f>
        <v>The design of a prospective study of Pravastatin in the Elderly at Risk (PROSPER). PROSPER Study Group. PROspective Study of Pravastatin in the Elderly at Risk</v>
      </c>
      <c r="F31" s="35" t="s">
        <v>457</v>
      </c>
      <c r="N31" s="34" t="s">
        <v>76</v>
      </c>
      <c r="O31" s="34" t="s">
        <v>914</v>
      </c>
    </row>
    <row r="32" spans="1:16" ht="120" x14ac:dyDescent="0.25">
      <c r="A32">
        <v>4984</v>
      </c>
      <c r="B32" t="s">
        <v>449</v>
      </c>
      <c r="C32" t="s">
        <v>731</v>
      </c>
      <c r="D32">
        <v>2010</v>
      </c>
      <c r="E32" s="10" t="str">
        <f>VLOOKUP($A32,test__2[],4)</f>
        <v>Designing prevention programmes to reduce incidence of dementia: Prospective cohort study of modifiable risk factors</v>
      </c>
      <c r="F32" s="10" t="s">
        <v>90</v>
      </c>
      <c r="G32" t="s">
        <v>801</v>
      </c>
      <c r="H32" t="s">
        <v>55</v>
      </c>
      <c r="I32" t="s">
        <v>915</v>
      </c>
      <c r="J32">
        <v>1433</v>
      </c>
      <c r="K32">
        <v>60.1</v>
      </c>
      <c r="L32" t="s">
        <v>916</v>
      </c>
    </row>
    <row r="33" spans="1:15" s="34" customFormat="1" ht="90" x14ac:dyDescent="0.25">
      <c r="A33" s="34">
        <v>5007</v>
      </c>
      <c r="B33" s="34" t="s">
        <v>211</v>
      </c>
      <c r="C33" s="34" t="s">
        <v>603</v>
      </c>
      <c r="D33" s="34">
        <v>2014</v>
      </c>
      <c r="E33" s="35" t="str">
        <f>VLOOKUP($A33,test__2[],4)</f>
        <v>Determinants, MRI correlates, and prognosis of mild cognitive impairment: the Rotterdam Study</v>
      </c>
      <c r="F33" s="35" t="s">
        <v>90</v>
      </c>
      <c r="N33" s="34" t="s">
        <v>76</v>
      </c>
      <c r="O33" s="34" t="s">
        <v>917</v>
      </c>
    </row>
    <row r="34" spans="1:15" s="37" customFormat="1" ht="60" x14ac:dyDescent="0.25">
      <c r="A34" s="37">
        <v>5046</v>
      </c>
      <c r="B34" s="37" t="s">
        <v>201</v>
      </c>
      <c r="C34" s="37" t="s">
        <v>576</v>
      </c>
      <c r="D34" s="37">
        <v>2005</v>
      </c>
      <c r="E34" s="38" t="str">
        <f>VLOOKUP($A34,test__2[],4)</f>
        <v>Developmental and vascular risk factors for Alzheimer's disease</v>
      </c>
      <c r="F34" s="38" t="s">
        <v>90</v>
      </c>
      <c r="G34" s="37" t="s">
        <v>1110</v>
      </c>
      <c r="H34" s="37" t="s">
        <v>918</v>
      </c>
      <c r="I34" s="37" t="s">
        <v>919</v>
      </c>
      <c r="J34" s="37">
        <v>1859</v>
      </c>
      <c r="K34" s="37" t="s">
        <v>922</v>
      </c>
      <c r="L34" s="37">
        <v>55.9</v>
      </c>
      <c r="M34" s="37" t="s">
        <v>921</v>
      </c>
    </row>
    <row r="35" spans="1:15" ht="165" x14ac:dyDescent="0.25">
      <c r="A35">
        <v>5245</v>
      </c>
      <c r="B35" t="s">
        <v>451</v>
      </c>
      <c r="C35" t="s">
        <v>733</v>
      </c>
      <c r="D35">
        <v>2017</v>
      </c>
      <c r="E35" s="10" t="str">
        <f>VLOOKUP($A35,test__2[],4)</f>
        <v>Differential associations of plasma lipids with incident dementia and dementia subtypes in the 3C Study: A longitudinal, population-based prospective cohort study</v>
      </c>
      <c r="F35" s="10" t="s">
        <v>90</v>
      </c>
      <c r="G35" t="s">
        <v>801</v>
      </c>
      <c r="H35" t="s">
        <v>802</v>
      </c>
      <c r="I35" t="s">
        <v>924</v>
      </c>
      <c r="J35">
        <v>9294</v>
      </c>
      <c r="K35" t="s">
        <v>923</v>
      </c>
      <c r="L35">
        <v>61</v>
      </c>
    </row>
    <row r="36" spans="1:15" ht="75" x14ac:dyDescent="0.25">
      <c r="A36">
        <v>5397</v>
      </c>
      <c r="B36" t="s">
        <v>530</v>
      </c>
      <c r="C36" t="s">
        <v>790</v>
      </c>
      <c r="D36">
        <v>2005</v>
      </c>
      <c r="E36" s="10" t="str">
        <f>VLOOKUP($A36,test__2[],4)</f>
        <v>Do statins reduce risk of incident dementia and Alzheimer disease? The Cache County Study</v>
      </c>
      <c r="F36" s="10" t="s">
        <v>77</v>
      </c>
      <c r="G36" t="s">
        <v>1110</v>
      </c>
      <c r="H36" t="s">
        <v>929</v>
      </c>
      <c r="I36">
        <v>3</v>
      </c>
      <c r="J36">
        <v>3308</v>
      </c>
      <c r="K36" t="s">
        <v>832</v>
      </c>
      <c r="L36" t="s">
        <v>832</v>
      </c>
    </row>
    <row r="37" spans="1:15" ht="90" x14ac:dyDescent="0.25">
      <c r="A37">
        <v>5965</v>
      </c>
      <c r="B37" t="s">
        <v>461</v>
      </c>
      <c r="C37" t="s">
        <v>741</v>
      </c>
      <c r="D37">
        <v>2009</v>
      </c>
      <c r="E37" s="10" t="str">
        <f>VLOOKUP($A37,test__2[],4)</f>
        <v>Effect of statins on a wide range of health outcomes: a cohort study validated by comparison with randomized trials</v>
      </c>
      <c r="F37" s="10" t="s">
        <v>77</v>
      </c>
      <c r="G37" t="s">
        <v>925</v>
      </c>
      <c r="H37" t="s">
        <v>333</v>
      </c>
      <c r="I37" t="s">
        <v>928</v>
      </c>
      <c r="J37" s="33">
        <v>729529</v>
      </c>
      <c r="K37" t="s">
        <v>926</v>
      </c>
      <c r="L37">
        <v>50</v>
      </c>
      <c r="M37" t="s">
        <v>927</v>
      </c>
    </row>
    <row r="38" spans="1:15" ht="105" x14ac:dyDescent="0.25">
      <c r="A38">
        <v>6297</v>
      </c>
      <c r="B38" t="s">
        <v>223</v>
      </c>
      <c r="C38" t="s">
        <v>586</v>
      </c>
      <c r="D38">
        <v>2014</v>
      </c>
      <c r="E38" s="10" t="str">
        <f>VLOOKUP($A38,test__2[],4)</f>
        <v>Effects of statins on incident dementia in patients with type 2 DM: a population-based retrospective cohort study in Taiwan</v>
      </c>
      <c r="F38" s="10" t="s">
        <v>77</v>
      </c>
      <c r="G38" t="s">
        <v>851</v>
      </c>
      <c r="H38" t="s">
        <v>852</v>
      </c>
      <c r="I38" t="s">
        <v>932</v>
      </c>
      <c r="J38">
        <v>18100</v>
      </c>
      <c r="K38" t="s">
        <v>930</v>
      </c>
      <c r="L38">
        <v>47.9</v>
      </c>
      <c r="M38" t="s">
        <v>931</v>
      </c>
    </row>
    <row r="39" spans="1:15" s="34" customFormat="1" ht="120" x14ac:dyDescent="0.25">
      <c r="A39" s="34">
        <v>6298</v>
      </c>
      <c r="B39" s="34" t="s">
        <v>337</v>
      </c>
      <c r="C39" s="34" t="s">
        <v>639</v>
      </c>
      <c r="D39" s="34">
        <v>2014</v>
      </c>
      <c r="E39" s="35" t="str">
        <f>VLOOKUP($A39,test__2[],4)</f>
        <v>Effects of Statins on Incident Dementia in Patients with Type 2 DM: A Population-Based Retrospective Cohort Study in Taiwan (vol 9, e88434, 2014)</v>
      </c>
      <c r="F39" s="35"/>
      <c r="N39" s="34" t="s">
        <v>76</v>
      </c>
      <c r="O39" s="34" t="s">
        <v>912</v>
      </c>
    </row>
    <row r="40" spans="1:15" ht="75" x14ac:dyDescent="0.25">
      <c r="A40">
        <v>6536</v>
      </c>
      <c r="B40" t="s">
        <v>308</v>
      </c>
      <c r="C40" t="s">
        <v>623</v>
      </c>
      <c r="D40">
        <v>2012</v>
      </c>
      <c r="E40" s="10" t="str">
        <f>VLOOKUP($A40,test__2[],4)</f>
        <v>Epidemiological evidence for lipid-based dementia prevention: The Lipididiet approach</v>
      </c>
      <c r="F40" s="10" t="s">
        <v>90</v>
      </c>
      <c r="G40" t="s">
        <v>934</v>
      </c>
      <c r="H40" t="s">
        <v>935</v>
      </c>
      <c r="I40" t="s">
        <v>832</v>
      </c>
      <c r="J40" t="s">
        <v>832</v>
      </c>
      <c r="K40" t="s">
        <v>832</v>
      </c>
      <c r="L40">
        <v>100</v>
      </c>
      <c r="O40" t="s">
        <v>933</v>
      </c>
    </row>
    <row r="41" spans="1:15" s="34" customFormat="1" ht="90" x14ac:dyDescent="0.25">
      <c r="A41" s="34">
        <v>6850</v>
      </c>
      <c r="B41" s="34" t="s">
        <v>488</v>
      </c>
      <c r="C41" s="34" t="s">
        <v>760</v>
      </c>
      <c r="D41" s="34">
        <v>2017</v>
      </c>
      <c r="E41" s="35" t="str">
        <f>VLOOKUP($A41,test__2[],4)</f>
        <v>Exploring late-life risk factors of Alzheimer's disease and other age-related dementias in CPRD</v>
      </c>
      <c r="F41" s="35" t="s">
        <v>90</v>
      </c>
      <c r="N41" s="34" t="s">
        <v>76</v>
      </c>
      <c r="O41" s="34" t="s">
        <v>936</v>
      </c>
    </row>
    <row r="42" spans="1:15" s="34" customFormat="1" ht="75" x14ac:dyDescent="0.25">
      <c r="A42" s="34">
        <v>7222</v>
      </c>
      <c r="B42" s="34" t="s">
        <v>1</v>
      </c>
      <c r="C42" s="34" t="s">
        <v>558</v>
      </c>
      <c r="D42" s="34">
        <v>2014</v>
      </c>
      <c r="E42" s="35" t="str">
        <f>VLOOKUP($A42,test__2[],4)</f>
        <v>Gender-specific associations between lipids and cognitive decline in the elderly</v>
      </c>
      <c r="F42" s="35"/>
      <c r="N42" s="34" t="s">
        <v>76</v>
      </c>
      <c r="O42" s="34" t="s">
        <v>937</v>
      </c>
    </row>
    <row r="43" spans="1:15" s="34" customFormat="1" ht="75" x14ac:dyDescent="0.25">
      <c r="A43" s="34">
        <v>7223</v>
      </c>
      <c r="B43" s="34" t="s">
        <v>296</v>
      </c>
      <c r="C43" s="34" t="s">
        <v>615</v>
      </c>
      <c r="D43" s="34">
        <v>2012</v>
      </c>
      <c r="E43" s="35" t="str">
        <f>VLOOKUP($A43,test__2[],4)</f>
        <v>Gender-specific midlife dementia risk: The differential role of long-term vascular risk factors</v>
      </c>
      <c r="F43" s="35" t="s">
        <v>90</v>
      </c>
      <c r="N43" s="34" t="s">
        <v>76</v>
      </c>
      <c r="O43" s="34" t="s">
        <v>936</v>
      </c>
    </row>
    <row r="44" spans="1:15" ht="90" x14ac:dyDescent="0.25">
      <c r="A44">
        <v>7354</v>
      </c>
      <c r="B44" t="s">
        <v>415</v>
      </c>
      <c r="C44" t="s">
        <v>705</v>
      </c>
      <c r="D44">
        <v>2018</v>
      </c>
      <c r="E44" s="10" t="str">
        <f>VLOOKUP($A44,test__2[],4)</f>
        <v>Genetic Interaction with Plasma Lipids on Alzheimer's Disease in the Framingham Heart Study</v>
      </c>
      <c r="F44" s="10" t="s">
        <v>90</v>
      </c>
      <c r="G44" t="s">
        <v>1110</v>
      </c>
      <c r="H44" t="s">
        <v>938</v>
      </c>
      <c r="I44" t="s">
        <v>940</v>
      </c>
      <c r="J44">
        <v>3040</v>
      </c>
      <c r="K44" t="s">
        <v>941</v>
      </c>
      <c r="L44">
        <v>54.7</v>
      </c>
      <c r="M44" t="s">
        <v>939</v>
      </c>
    </row>
    <row r="45" spans="1:15" s="34" customFormat="1" ht="120" x14ac:dyDescent="0.25">
      <c r="A45" s="34">
        <v>7851</v>
      </c>
      <c r="B45" s="34" t="s">
        <v>376</v>
      </c>
      <c r="C45" s="34" t="s">
        <v>677</v>
      </c>
      <c r="D45" s="34">
        <v>2004</v>
      </c>
      <c r="E45" s="35" t="str">
        <f>VLOOKUP($A45,test__2[],4)</f>
        <v>High serum total cholesterol in mid- and late-life associated with incident dementia in younger, but not older cohorts of women</v>
      </c>
      <c r="F45" s="35"/>
      <c r="N45" s="34" t="s">
        <v>76</v>
      </c>
      <c r="O45" s="34" t="s">
        <v>942</v>
      </c>
    </row>
    <row r="46" spans="1:15" ht="75" x14ac:dyDescent="0.25">
      <c r="A46">
        <v>7859</v>
      </c>
      <c r="B46" t="s">
        <v>376</v>
      </c>
      <c r="C46" t="s">
        <v>681</v>
      </c>
      <c r="D46">
        <v>2005</v>
      </c>
      <c r="E46" s="10" t="str">
        <f>VLOOKUP($A46,test__2[],4)</f>
        <v>High total cholesterol levels in late life associated with a reduced risk of dementia</v>
      </c>
      <c r="F46" s="10" t="s">
        <v>90</v>
      </c>
      <c r="G46" t="s">
        <v>934</v>
      </c>
      <c r="H46" t="s">
        <v>55</v>
      </c>
      <c r="I46" t="s">
        <v>943</v>
      </c>
      <c r="J46">
        <v>382</v>
      </c>
      <c r="K46">
        <v>70</v>
      </c>
      <c r="L46" t="s">
        <v>832</v>
      </c>
    </row>
    <row r="47" spans="1:15" s="34" customFormat="1" ht="75" x14ac:dyDescent="0.25">
      <c r="A47" s="34">
        <v>8074</v>
      </c>
      <c r="B47" s="34" t="s">
        <v>459</v>
      </c>
      <c r="C47" s="34" t="s">
        <v>739</v>
      </c>
      <c r="D47" s="34">
        <v>2014</v>
      </c>
      <c r="E47" s="35" t="str">
        <f>VLOOKUP($A47,test__2[],4)</f>
        <v>Hypercholesterolemia and neurological diseases related mortality in the nedices cohort</v>
      </c>
      <c r="F47" s="35"/>
      <c r="N47" s="34" t="s">
        <v>76</v>
      </c>
      <c r="O47" s="34" t="s">
        <v>944</v>
      </c>
    </row>
    <row r="48" spans="1:15" s="34" customFormat="1" ht="75" x14ac:dyDescent="0.25">
      <c r="A48" s="34">
        <v>8255</v>
      </c>
      <c r="B48" s="34" t="s">
        <v>459</v>
      </c>
      <c r="C48" s="34" t="s">
        <v>562</v>
      </c>
      <c r="D48" s="34">
        <v>2011</v>
      </c>
      <c r="E48" s="35" t="str">
        <f>VLOOKUP($A48,test__2[],4)</f>
        <v>Impact of cardiovascular risk factors on cognitive function: the Tromso study</v>
      </c>
      <c r="F48" s="35" t="s">
        <v>90</v>
      </c>
      <c r="G48" s="34" t="s">
        <v>946</v>
      </c>
      <c r="H48" s="34" t="s">
        <v>945</v>
      </c>
      <c r="I48" s="34">
        <v>7</v>
      </c>
      <c r="J48" s="34">
        <v>5033</v>
      </c>
      <c r="N48" s="34" t="s">
        <v>76</v>
      </c>
      <c r="O48" s="34" t="s">
        <v>947</v>
      </c>
    </row>
    <row r="49" spans="1:15" ht="165" x14ac:dyDescent="0.25">
      <c r="A49">
        <v>8290</v>
      </c>
      <c r="B49" t="s">
        <v>269</v>
      </c>
      <c r="C49" t="s">
        <v>601</v>
      </c>
      <c r="D49">
        <v>2008</v>
      </c>
      <c r="E49" s="10" t="str">
        <f>VLOOKUP($A49,test__2[],4)</f>
        <v>Impact of lipid-lowering agents on the incidence of dementia and type 2 diabetes. A population-based cohort study in older Mexican Americans living in the Sacramento area of California</v>
      </c>
      <c r="F49" s="10" t="s">
        <v>77</v>
      </c>
      <c r="O49" s="37" t="s">
        <v>948</v>
      </c>
    </row>
    <row r="50" spans="1:15" s="34" customFormat="1" ht="75" x14ac:dyDescent="0.25">
      <c r="A50" s="34">
        <v>8327</v>
      </c>
      <c r="B50" s="34" t="s">
        <v>322</v>
      </c>
      <c r="C50" s="34" t="s">
        <v>631</v>
      </c>
      <c r="D50" s="34">
        <v>2017</v>
      </c>
      <c r="E50" s="35" t="str">
        <f>VLOOKUP($A50,test__2[],4)</f>
        <v>Impact of statin use on cognitive decline in healthy women from a long-term longitudinal sample</v>
      </c>
      <c r="F50" s="35" t="s">
        <v>77</v>
      </c>
      <c r="N50" s="34" t="s">
        <v>76</v>
      </c>
      <c r="O50" s="34" t="s">
        <v>949</v>
      </c>
    </row>
    <row r="51" spans="1:15" s="34" customFormat="1" ht="75" x14ac:dyDescent="0.25">
      <c r="A51" s="34">
        <v>8467</v>
      </c>
      <c r="B51" s="34" t="s">
        <v>520</v>
      </c>
      <c r="C51" s="34" t="s">
        <v>784</v>
      </c>
      <c r="D51" s="34">
        <v>2009</v>
      </c>
      <c r="E51" s="35" t="str">
        <f>VLOOKUP($A51,test__2[],4)</f>
        <v>Incidence and risks of dementia in Japanese women: The adult health study</v>
      </c>
      <c r="F51" s="35" t="s">
        <v>90</v>
      </c>
      <c r="I51" s="34">
        <v>5.9</v>
      </c>
      <c r="J51" s="34">
        <v>1637</v>
      </c>
      <c r="K51" s="34">
        <v>100</v>
      </c>
      <c r="N51" s="34" t="s">
        <v>76</v>
      </c>
      <c r="O51" s="34" t="s">
        <v>975</v>
      </c>
    </row>
    <row r="52" spans="1:15" ht="90" x14ac:dyDescent="0.25">
      <c r="A52">
        <v>8481</v>
      </c>
      <c r="B52" t="s">
        <v>393</v>
      </c>
      <c r="C52" t="s">
        <v>691</v>
      </c>
      <c r="D52">
        <v>2013</v>
      </c>
      <c r="E52" s="10" t="str">
        <f>VLOOKUP($A52,test__2[],4)</f>
        <v>Incidence of dementia: evidence for an effect modification by gender. The ILSA Study</v>
      </c>
      <c r="F52" s="10" t="s">
        <v>90</v>
      </c>
      <c r="G52" t="s">
        <v>950</v>
      </c>
      <c r="H52" t="s">
        <v>951</v>
      </c>
      <c r="I52" t="s">
        <v>952</v>
      </c>
      <c r="J52">
        <v>5632</v>
      </c>
      <c r="K52" t="s">
        <v>953</v>
      </c>
      <c r="L52">
        <v>56.3</v>
      </c>
    </row>
    <row r="53" spans="1:15" s="34" customFormat="1" ht="180" x14ac:dyDescent="0.25">
      <c r="A53" s="34">
        <v>8870</v>
      </c>
      <c r="B53" s="34" t="s">
        <v>401</v>
      </c>
      <c r="C53" s="34" t="s">
        <v>699</v>
      </c>
      <c r="D53" s="34">
        <v>2017</v>
      </c>
      <c r="E53" s="35" t="str">
        <f>VLOOKUP($A53,test__2[],4)</f>
        <v>Intensive statin regimens for reducing risk of cardiovascular diseases among human immunodeficiency virus-infected population: A nation-wide longitudinal cohort study 2000-2011</v>
      </c>
      <c r="F53" s="35"/>
      <c r="N53" s="34" t="s">
        <v>76</v>
      </c>
      <c r="O53" s="34" t="s">
        <v>954</v>
      </c>
    </row>
    <row r="54" spans="1:15" s="34" customFormat="1" ht="150" x14ac:dyDescent="0.25">
      <c r="A54" s="34">
        <v>8878</v>
      </c>
      <c r="B54" s="34" t="s">
        <v>415</v>
      </c>
      <c r="C54" s="34" t="s">
        <v>705</v>
      </c>
      <c r="D54" s="34">
        <v>2018</v>
      </c>
      <c r="E54" s="35" t="str">
        <f>VLOOKUP($A54,test__2[],4)</f>
        <v>INTERACTION BETWEEN ALZHEIMER'S DISEASE GENETIC RISK SCORE AND MIDLIFE PLASMA LIPID LEVELS ON ALZHEIMER 's DISEASE IN THE FRAMINGHAM HEART STUDY</v>
      </c>
      <c r="F54" s="35"/>
      <c r="N54" s="34" t="s">
        <v>76</v>
      </c>
      <c r="O54" s="34" t="s">
        <v>955</v>
      </c>
    </row>
    <row r="55" spans="1:15" ht="120" x14ac:dyDescent="0.25">
      <c r="A55">
        <v>9179</v>
      </c>
      <c r="B55" t="s">
        <v>350</v>
      </c>
      <c r="C55" t="s">
        <v>663</v>
      </c>
      <c r="D55">
        <v>2017</v>
      </c>
      <c r="E55" s="10" t="str">
        <f>VLOOKUP($A55,test__2[],4)</f>
        <v>Joint modeling of longitudinal cholesterol measurements and time to onset of dementia in an elderly African American Cohort</v>
      </c>
      <c r="F55" s="10" t="s">
        <v>90</v>
      </c>
      <c r="G55" t="s">
        <v>1110</v>
      </c>
      <c r="H55" t="s">
        <v>885</v>
      </c>
      <c r="I55" t="s">
        <v>958</v>
      </c>
      <c r="J55">
        <v>1847</v>
      </c>
      <c r="K55" t="s">
        <v>956</v>
      </c>
      <c r="L55">
        <v>89.6</v>
      </c>
      <c r="O55" s="34" t="s">
        <v>957</v>
      </c>
    </row>
    <row r="56" spans="1:15" ht="75" x14ac:dyDescent="0.25">
      <c r="A56">
        <v>9429</v>
      </c>
      <c r="B56" t="s">
        <v>1</v>
      </c>
      <c r="C56" t="s">
        <v>555</v>
      </c>
      <c r="D56">
        <v>2012</v>
      </c>
      <c r="E56" s="10" t="str">
        <f>VLOOKUP($A56,test__2[],4)</f>
        <v>Lipid lowering agents, cognitive decline, and dementia: the three-city study</v>
      </c>
      <c r="F56" s="10" t="s">
        <v>77</v>
      </c>
      <c r="G56" t="s">
        <v>801</v>
      </c>
      <c r="H56" t="s">
        <v>802</v>
      </c>
    </row>
    <row r="57" spans="1:15" ht="90" x14ac:dyDescent="0.25">
      <c r="A57">
        <v>9466</v>
      </c>
      <c r="B57" t="s">
        <v>468</v>
      </c>
      <c r="C57" t="s">
        <v>750</v>
      </c>
      <c r="D57">
        <v>2010</v>
      </c>
      <c r="E57" s="10" t="str">
        <f>VLOOKUP($A57,test__2[],4)</f>
        <v>Lipid-lowering treatment is related to decreased risk of dementia: a population-based study (FINRISK)</v>
      </c>
      <c r="F57" s="10" t="s">
        <v>77</v>
      </c>
      <c r="G57" t="s">
        <v>844</v>
      </c>
      <c r="H57" t="s">
        <v>471</v>
      </c>
      <c r="I57" t="s">
        <v>832</v>
      </c>
      <c r="J57">
        <v>17597</v>
      </c>
      <c r="K57" t="s">
        <v>978</v>
      </c>
      <c r="L57" t="s">
        <v>977</v>
      </c>
      <c r="M57" t="s">
        <v>979</v>
      </c>
      <c r="O57" s="34"/>
    </row>
    <row r="58" spans="1:15" ht="120" x14ac:dyDescent="0.25">
      <c r="A58">
        <v>9740</v>
      </c>
      <c r="B58" t="s">
        <v>157</v>
      </c>
      <c r="C58" t="s">
        <v>569</v>
      </c>
      <c r="D58">
        <v>2017</v>
      </c>
      <c r="E58" s="10" t="str">
        <f>VLOOKUP($A58,test__2[],4)</f>
        <v>Low LDL cholesterol, PCSK9 and HMGCR genetic variation, and risk of Alzheimer's disease and Parkinson's disease: Mendelian randomisation study</v>
      </c>
      <c r="F58" s="10" t="s">
        <v>159</v>
      </c>
    </row>
    <row r="59" spans="1:15" ht="105" x14ac:dyDescent="0.25">
      <c r="A59">
        <v>9746</v>
      </c>
      <c r="B59" t="s">
        <v>157</v>
      </c>
      <c r="C59" t="s">
        <v>569</v>
      </c>
      <c r="D59">
        <v>2015</v>
      </c>
      <c r="E59" s="10" t="str">
        <f>VLOOKUP($A59,test__2[],4)</f>
        <v>Low PCSK9 and LDL Cholesterol and Risk of Dementia, Parkinson's Disease, and Epilepsy - A Mendelian Randomization Study</v>
      </c>
      <c r="F59" s="10" t="s">
        <v>159</v>
      </c>
    </row>
    <row r="60" spans="1:15" ht="135" x14ac:dyDescent="0.25">
      <c r="A60">
        <v>9759</v>
      </c>
      <c r="B60" t="s">
        <v>203</v>
      </c>
      <c r="C60" t="s">
        <v>578</v>
      </c>
      <c r="D60">
        <v>2017</v>
      </c>
      <c r="E60" s="10" t="str">
        <f>VLOOKUP($A60,test__2[],4)</f>
        <v>Low serum HDL-cholesterol concentrations in mid-life predict late-life cognitive impairment in type 2 diabetes: The Fremantle diabetes study</v>
      </c>
      <c r="F60" s="10" t="s">
        <v>90</v>
      </c>
      <c r="G60" t="s">
        <v>980</v>
      </c>
      <c r="H60" t="s">
        <v>981</v>
      </c>
      <c r="I60" t="s">
        <v>983</v>
      </c>
      <c r="J60">
        <v>217</v>
      </c>
      <c r="K60">
        <v>45.6</v>
      </c>
      <c r="L60" t="s">
        <v>982</v>
      </c>
    </row>
    <row r="61" spans="1:15" ht="75" x14ac:dyDescent="0.25">
      <c r="A61">
        <v>9770</v>
      </c>
      <c r="B61" t="s">
        <v>385</v>
      </c>
      <c r="C61" t="s">
        <v>683</v>
      </c>
      <c r="D61">
        <v>1999</v>
      </c>
      <c r="E61" s="10" t="str">
        <f>VLOOKUP($A61,test__2[],4)</f>
        <v>Low-density lipoprotein cholesterol and the risk of dementia with stroke</v>
      </c>
      <c r="F61" s="10" t="s">
        <v>90</v>
      </c>
      <c r="G61" t="s">
        <v>1110</v>
      </c>
      <c r="H61" t="s">
        <v>984</v>
      </c>
      <c r="I61" t="s">
        <v>985</v>
      </c>
      <c r="J61">
        <v>1111</v>
      </c>
      <c r="K61">
        <v>68.7</v>
      </c>
      <c r="L61" t="s">
        <v>986</v>
      </c>
    </row>
    <row r="62" spans="1:15" s="34" customFormat="1" ht="60" x14ac:dyDescent="0.25">
      <c r="A62" s="34">
        <v>9944</v>
      </c>
      <c r="B62" s="34" t="s">
        <v>511</v>
      </c>
      <c r="C62" s="34" t="s">
        <v>778</v>
      </c>
      <c r="D62" s="34">
        <v>2018</v>
      </c>
      <c r="E62" s="35" t="str">
        <f>VLOOKUP($A62,test__2[],4)</f>
        <v>Medical Comorbidity in Alzheimer's Disease: A Nested Case-Control Study</v>
      </c>
      <c r="F62" s="35"/>
      <c r="N62" s="34" t="s">
        <v>76</v>
      </c>
      <c r="O62" s="34" t="s">
        <v>987</v>
      </c>
    </row>
    <row r="63" spans="1:15" ht="150" x14ac:dyDescent="0.25">
      <c r="A63">
        <v>10068</v>
      </c>
      <c r="B63" t="s">
        <v>213</v>
      </c>
      <c r="C63" t="s">
        <v>580</v>
      </c>
      <c r="D63">
        <v>2017</v>
      </c>
      <c r="E63" s="10" t="str">
        <f>VLOOKUP($A63,test__2[],4)</f>
        <v>Mendelian Randomization Implicates High-Density Lipoprotein Cholesterol-Associated Mechanisms in Etiology of Age-Related Macular Degeneration</v>
      </c>
      <c r="F63" s="10" t="s">
        <v>159</v>
      </c>
    </row>
    <row r="64" spans="1:15" ht="90" x14ac:dyDescent="0.25">
      <c r="A64">
        <v>10181</v>
      </c>
      <c r="B64" t="s">
        <v>424</v>
      </c>
      <c r="C64" t="s">
        <v>714</v>
      </c>
      <c r="D64">
        <v>2009</v>
      </c>
      <c r="E64" s="10" t="str">
        <f>VLOOKUP($A64,test__2[],4)</f>
        <v>Metabolic syndrome and risk for incident Alzheimer's disease or vascular dementia: the Three-City Study</v>
      </c>
      <c r="F64" s="10" t="s">
        <v>90</v>
      </c>
      <c r="G64" t="s">
        <v>801</v>
      </c>
      <c r="H64" t="s">
        <v>802</v>
      </c>
      <c r="I64">
        <v>4</v>
      </c>
      <c r="J64">
        <v>7087</v>
      </c>
      <c r="K64">
        <v>61</v>
      </c>
      <c r="L64" t="s">
        <v>988</v>
      </c>
    </row>
    <row r="65" spans="1:15" s="34" customFormat="1" ht="135" x14ac:dyDescent="0.25">
      <c r="A65" s="34">
        <v>10184</v>
      </c>
      <c r="B65" s="34" t="s">
        <v>389</v>
      </c>
      <c r="C65" s="34" t="s">
        <v>687</v>
      </c>
      <c r="D65" s="34">
        <v>2016</v>
      </c>
      <c r="E65" s="35" t="str">
        <f>VLOOKUP($A65,test__2[],4)</f>
        <v>Metabolic Syndrome and the Risk of Mild Cognitive Impairment and Progression to Dementia: Follow-up of the Singapore Longitudinal Ageing Study Cohort</v>
      </c>
      <c r="F65" s="35" t="s">
        <v>90</v>
      </c>
      <c r="I65" s="34" t="s">
        <v>989</v>
      </c>
      <c r="J65" s="34">
        <v>2042</v>
      </c>
      <c r="N65" s="34" t="s">
        <v>76</v>
      </c>
      <c r="O65" s="34" t="s">
        <v>990</v>
      </c>
    </row>
    <row r="66" spans="1:15" ht="75" x14ac:dyDescent="0.25">
      <c r="A66">
        <v>10280</v>
      </c>
      <c r="B66" t="s">
        <v>341</v>
      </c>
      <c r="C66" t="s">
        <v>643</v>
      </c>
      <c r="D66">
        <v>2011</v>
      </c>
      <c r="E66" s="10" t="str">
        <f>VLOOKUP($A66,test__2[],4)</f>
        <v>Mid-life and late-life vascular risk factors and dementia in Korean men and women</v>
      </c>
      <c r="F66" s="10" t="s">
        <v>90</v>
      </c>
      <c r="G66" t="s">
        <v>991</v>
      </c>
      <c r="H66" t="s">
        <v>992</v>
      </c>
      <c r="I66">
        <v>14</v>
      </c>
      <c r="J66" s="33">
        <v>848505</v>
      </c>
      <c r="K66">
        <v>42.2</v>
      </c>
      <c r="L66" t="s">
        <v>995</v>
      </c>
      <c r="M66" t="s">
        <v>994</v>
      </c>
      <c r="O66" t="s">
        <v>993</v>
      </c>
    </row>
    <row r="67" spans="1:15" s="34" customFormat="1" ht="75" x14ac:dyDescent="0.25">
      <c r="A67" s="34">
        <v>10287</v>
      </c>
      <c r="B67" s="34" t="s">
        <v>507</v>
      </c>
      <c r="C67" s="34" t="s">
        <v>774</v>
      </c>
      <c r="D67" s="34">
        <v>2013</v>
      </c>
      <c r="E67" s="35" t="str">
        <f>VLOOKUP($A67,test__2[],4)</f>
        <v>Midlife cardiovascular risk factors and late cognitive impairment</v>
      </c>
      <c r="F67" s="35" t="s">
        <v>90</v>
      </c>
      <c r="N67" s="34" t="s">
        <v>76</v>
      </c>
      <c r="O67" s="34" t="s">
        <v>996</v>
      </c>
    </row>
    <row r="68" spans="1:15" ht="60" x14ac:dyDescent="0.25">
      <c r="A68">
        <v>10288</v>
      </c>
      <c r="B68" t="s">
        <v>513</v>
      </c>
      <c r="C68" t="s">
        <v>780</v>
      </c>
      <c r="D68">
        <v>2005</v>
      </c>
      <c r="E68" s="10" t="str">
        <f>VLOOKUP($A68,test__2[],4)</f>
        <v>Midlife cardiovascular risk factors and risk of dementia in late life</v>
      </c>
      <c r="F68" s="10" t="s">
        <v>90</v>
      </c>
      <c r="G68" t="s">
        <v>1110</v>
      </c>
      <c r="H68" t="s">
        <v>997</v>
      </c>
      <c r="I68">
        <v>7.9</v>
      </c>
      <c r="J68">
        <v>8845</v>
      </c>
      <c r="K68">
        <v>53.7</v>
      </c>
      <c r="L68" t="s">
        <v>999</v>
      </c>
      <c r="M68" t="s">
        <v>998</v>
      </c>
      <c r="O68" t="s">
        <v>1000</v>
      </c>
    </row>
    <row r="69" spans="1:15" s="37" customFormat="1" ht="75" x14ac:dyDescent="0.25">
      <c r="A69" s="37">
        <v>10312</v>
      </c>
      <c r="B69" s="37" t="s">
        <v>245</v>
      </c>
      <c r="C69" s="37" t="s">
        <v>588</v>
      </c>
      <c r="D69" s="37">
        <v>2007</v>
      </c>
      <c r="E69" s="38" t="str">
        <f>VLOOKUP($A69,test__2[],4)</f>
        <v>Midlife risk factors for subtypes of dementia: a nested case-control study in Taiwan</v>
      </c>
      <c r="F69" s="38" t="s">
        <v>90</v>
      </c>
      <c r="G69" s="37" t="s">
        <v>851</v>
      </c>
      <c r="H69" s="37" t="s">
        <v>1001</v>
      </c>
      <c r="I69" s="37" t="s">
        <v>1004</v>
      </c>
      <c r="J69" s="37">
        <v>785</v>
      </c>
      <c r="K69" s="37">
        <v>41.4</v>
      </c>
      <c r="L69" s="37" t="s">
        <v>1002</v>
      </c>
      <c r="M69" s="37" t="s">
        <v>1003</v>
      </c>
      <c r="O69" s="37" t="s">
        <v>993</v>
      </c>
    </row>
    <row r="70" spans="1:15" ht="90" x14ac:dyDescent="0.25">
      <c r="A70">
        <v>10314</v>
      </c>
      <c r="B70" t="s">
        <v>468</v>
      </c>
      <c r="C70" t="s">
        <v>747</v>
      </c>
      <c r="D70">
        <v>2009</v>
      </c>
      <c r="E70" s="10" t="str">
        <f>VLOOKUP($A70,test__2[],4)</f>
        <v>Midlife serum cholesterol and increased risk of Alzheimer's and vascular dementia three decades later</v>
      </c>
      <c r="F70" s="10" t="s">
        <v>90</v>
      </c>
      <c r="G70" s="37" t="s">
        <v>1110</v>
      </c>
      <c r="H70" t="s">
        <v>997</v>
      </c>
      <c r="I70" t="s">
        <v>832</v>
      </c>
      <c r="J70">
        <v>9844</v>
      </c>
      <c r="K70" s="37">
        <v>54</v>
      </c>
      <c r="L70" s="37" t="s">
        <v>1007</v>
      </c>
      <c r="M70" s="37" t="s">
        <v>1006</v>
      </c>
      <c r="O70" s="37" t="s">
        <v>1005</v>
      </c>
    </row>
    <row r="71" spans="1:15" ht="105" x14ac:dyDescent="0.25">
      <c r="A71">
        <v>10321</v>
      </c>
      <c r="B71" t="s">
        <v>343</v>
      </c>
      <c r="C71" t="s">
        <v>647</v>
      </c>
      <c r="D71">
        <v>2001</v>
      </c>
      <c r="E71" s="10" t="str">
        <f>VLOOKUP($A71,test__2[],4)</f>
        <v>Midlife vascular risk factors and Alzheimer's disease in later life: longitudinal, population based study</v>
      </c>
      <c r="F71" s="10" t="s">
        <v>90</v>
      </c>
      <c r="G71" s="37" t="s">
        <v>844</v>
      </c>
      <c r="H71" s="37" t="s">
        <v>55</v>
      </c>
      <c r="I71" t="s">
        <v>1008</v>
      </c>
      <c r="J71">
        <v>1499</v>
      </c>
      <c r="K71" s="37">
        <v>62</v>
      </c>
      <c r="L71" s="37" t="s">
        <v>1009</v>
      </c>
    </row>
    <row r="72" spans="1:15" s="34" customFormat="1" ht="90" x14ac:dyDescent="0.25">
      <c r="A72" s="34">
        <v>10324</v>
      </c>
      <c r="B72" s="34" t="s">
        <v>343</v>
      </c>
      <c r="C72" s="34" t="s">
        <v>645</v>
      </c>
      <c r="D72" s="34">
        <v>2001</v>
      </c>
      <c r="E72" s="35" t="str">
        <f>VLOOKUP($A72,test__2[],4)</f>
        <v>Midlife vascular risk factors and late-life mild cognitive impairment: A population-based study</v>
      </c>
      <c r="F72" s="35" t="s">
        <v>90</v>
      </c>
      <c r="N72" s="34" t="s">
        <v>76</v>
      </c>
      <c r="O72" s="34" t="s">
        <v>1011</v>
      </c>
    </row>
    <row r="73" spans="1:15" s="34" customFormat="1" ht="180" x14ac:dyDescent="0.25">
      <c r="A73" s="34">
        <v>10325</v>
      </c>
      <c r="B73" s="34" t="s">
        <v>346</v>
      </c>
      <c r="C73" s="34" t="s">
        <v>649</v>
      </c>
      <c r="D73" s="34">
        <v>2018</v>
      </c>
      <c r="E73" s="35" t="str">
        <f>VLOOKUP($A73,test__2[],4)</f>
        <v>Midlife vascular risk factors and midlife cognitive status in relation to prevalence of mild cognitive impairment and dementia in later life: The Atherosclerosis Risk in Communities Study</v>
      </c>
      <c r="F73" s="35" t="s">
        <v>90</v>
      </c>
      <c r="N73" s="34" t="s">
        <v>76</v>
      </c>
      <c r="O73" s="34" t="s">
        <v>996</v>
      </c>
    </row>
    <row r="74" spans="1:15" ht="135" x14ac:dyDescent="0.25">
      <c r="A74">
        <v>10327</v>
      </c>
      <c r="B74" t="s">
        <v>484</v>
      </c>
      <c r="C74" t="s">
        <v>756</v>
      </c>
      <c r="D74">
        <v>2013</v>
      </c>
      <c r="E74" s="10" t="str">
        <f>VLOOKUP($A74,test__2[],4)</f>
        <v>Midlife vascular risk factors and their association with dementia deaths: results from a Norwegian prospective study followed up for 35 years</v>
      </c>
      <c r="F74" s="10" t="s">
        <v>90</v>
      </c>
      <c r="G74" s="37" t="s">
        <v>946</v>
      </c>
      <c r="H74" t="s">
        <v>1012</v>
      </c>
      <c r="I74">
        <v>31.3</v>
      </c>
      <c r="J74">
        <v>48793</v>
      </c>
      <c r="K74" s="37">
        <v>49</v>
      </c>
      <c r="L74" t="s">
        <v>1013</v>
      </c>
      <c r="O74" t="s">
        <v>993</v>
      </c>
    </row>
    <row r="75" spans="1:15" ht="120" x14ac:dyDescent="0.25">
      <c r="A75">
        <v>10454</v>
      </c>
      <c r="B75" t="s">
        <v>141</v>
      </c>
      <c r="C75" t="s">
        <v>567</v>
      </c>
      <c r="D75">
        <v>2014</v>
      </c>
      <c r="E75" s="10" t="str">
        <f>VLOOKUP($A75,test__2[],4)</f>
        <v>Modifiable cardiovascular disease risk factors as predictors of dementia death: pooling of ten general population-based cohort studies</v>
      </c>
      <c r="F75" s="10" t="s">
        <v>90</v>
      </c>
      <c r="G75" s="37" t="s">
        <v>925</v>
      </c>
      <c r="H75" t="s">
        <v>1014</v>
      </c>
      <c r="I75">
        <v>8</v>
      </c>
      <c r="J75">
        <v>103764</v>
      </c>
      <c r="K75" s="37">
        <v>55</v>
      </c>
      <c r="L75" t="s">
        <v>1015</v>
      </c>
    </row>
    <row r="76" spans="1:15" s="34" customFormat="1" ht="90" x14ac:dyDescent="0.25">
      <c r="A76" s="34">
        <v>10460</v>
      </c>
      <c r="B76" s="34" t="s">
        <v>509</v>
      </c>
      <c r="C76" s="34" t="s">
        <v>776</v>
      </c>
      <c r="D76" s="34">
        <v>2016</v>
      </c>
      <c r="E76" s="35" t="str">
        <f>VLOOKUP($A76,test__2[],4)</f>
        <v>Modifiable risk factors for prevention of dementia in midlife and late life: the libra index</v>
      </c>
      <c r="F76" s="35"/>
      <c r="N76" s="34" t="s">
        <v>76</v>
      </c>
      <c r="O76" s="34" t="s">
        <v>1016</v>
      </c>
    </row>
    <row r="77" spans="1:15" ht="120" x14ac:dyDescent="0.25">
      <c r="A77">
        <v>10562</v>
      </c>
      <c r="B77" t="s">
        <v>545</v>
      </c>
      <c r="C77" t="s">
        <v>552</v>
      </c>
      <c r="D77">
        <v>2002</v>
      </c>
      <c r="E77" s="10" t="str">
        <f>VLOOKUP($A77,test__2[],4)</f>
        <v>MRC/BHF Heart Protection Study of cholesterol lowering with simvastatin in 20,536 high-risk individuals: a randomised placebo-controlled trial</v>
      </c>
      <c r="F77" s="10" t="s">
        <v>457</v>
      </c>
      <c r="G77" t="s">
        <v>925</v>
      </c>
      <c r="H77" t="s">
        <v>55</v>
      </c>
      <c r="I77" t="s">
        <v>969</v>
      </c>
      <c r="J77">
        <v>20536</v>
      </c>
      <c r="K77">
        <v>24.8</v>
      </c>
      <c r="L77" t="s">
        <v>968</v>
      </c>
    </row>
    <row r="78" spans="1:15" s="34" customFormat="1" ht="180" x14ac:dyDescent="0.25">
      <c r="A78" s="34">
        <v>10563</v>
      </c>
      <c r="B78" s="34">
        <v>0</v>
      </c>
      <c r="C78" s="34" t="s">
        <v>552</v>
      </c>
      <c r="D78" s="34">
        <v>1999</v>
      </c>
      <c r="E78" s="35" t="str">
        <f>VLOOKUP($A78,test__2[],4)</f>
        <v>MRC/BHF Heart Protection Study of cholesterol-lowering therapy and of antioxidant vitamin supplementation in a wide range of patients at increased risk of coronary heart disease death: early safety and efficacy experience</v>
      </c>
      <c r="F78" s="35"/>
      <c r="N78" s="34" t="s">
        <v>76</v>
      </c>
      <c r="O78" s="34" t="s">
        <v>1017</v>
      </c>
    </row>
    <row r="79" spans="1:15" s="34" customFormat="1" ht="120" x14ac:dyDescent="0.25">
      <c r="A79" s="34">
        <v>10564</v>
      </c>
      <c r="B79" s="34" t="s">
        <v>266</v>
      </c>
      <c r="C79" s="34" t="s">
        <v>596</v>
      </c>
      <c r="D79" s="34">
        <v>2003</v>
      </c>
      <c r="E79" s="35" t="str">
        <f>VLOOKUP($A79,test__2[],4)</f>
        <v>MRC/BHF Heart Protection Study of cholesterol-lowering with simvastatin in 5963 people with diabetes: a randomised placebo-controlled trial</v>
      </c>
      <c r="F79" s="35"/>
      <c r="N79" s="34" t="s">
        <v>76</v>
      </c>
    </row>
    <row r="80" spans="1:15" s="34" customFormat="1" ht="45" x14ac:dyDescent="0.25">
      <c r="A80" s="34">
        <v>10565</v>
      </c>
      <c r="B80" s="34" t="s">
        <v>266</v>
      </c>
      <c r="C80" s="34" t="s">
        <v>598</v>
      </c>
      <c r="D80" s="34">
        <v>2002</v>
      </c>
      <c r="E80" s="35" t="str">
        <f>VLOOKUP($A80,test__2[],4)</f>
        <v>The MRC/BHF Heart Protection Study: preliminary results</v>
      </c>
      <c r="F80" s="35"/>
      <c r="N80" s="34" t="s">
        <v>76</v>
      </c>
    </row>
    <row r="81" spans="1:15" s="34" customFormat="1" ht="75" x14ac:dyDescent="0.25">
      <c r="A81" s="34">
        <v>12081</v>
      </c>
      <c r="B81" s="34" t="s">
        <v>444</v>
      </c>
      <c r="C81" s="34" t="s">
        <v>729</v>
      </c>
      <c r="D81" s="34">
        <v>2008</v>
      </c>
      <c r="E81" s="35" t="str">
        <f>VLOOKUP($A81,test__2[],4)</f>
        <v>Plasma lipid levels in the elderly are not associated with the risk of mild cognitive impairment</v>
      </c>
      <c r="F81" s="35"/>
      <c r="N81" s="34" t="s">
        <v>76</v>
      </c>
      <c r="O81" s="34" t="s">
        <v>996</v>
      </c>
    </row>
    <row r="82" spans="1:15" ht="105" x14ac:dyDescent="0.25">
      <c r="A82">
        <v>12093</v>
      </c>
      <c r="B82" t="s">
        <v>537</v>
      </c>
      <c r="C82" t="s">
        <v>796</v>
      </c>
      <c r="D82">
        <v>1992</v>
      </c>
      <c r="E82" s="10" t="str">
        <f>VLOOKUP($A82,test__2[],4)</f>
        <v>Plasma lipids and lipoproteins and the incidence of cardiovascular disease in the very elderly. The Bronx Aging Study</v>
      </c>
      <c r="F82" s="10" t="s">
        <v>90</v>
      </c>
      <c r="G82" t="s">
        <v>1110</v>
      </c>
      <c r="H82" t="s">
        <v>1018</v>
      </c>
      <c r="I82">
        <v>6.3</v>
      </c>
      <c r="J82">
        <v>350</v>
      </c>
      <c r="K82">
        <v>64.5</v>
      </c>
      <c r="L82" t="s">
        <v>1019</v>
      </c>
    </row>
    <row r="83" spans="1:15" ht="90" x14ac:dyDescent="0.25">
      <c r="A83">
        <v>12134</v>
      </c>
      <c r="B83" t="s">
        <v>495</v>
      </c>
      <c r="C83" t="s">
        <v>766</v>
      </c>
      <c r="D83">
        <v>2003</v>
      </c>
      <c r="E83" s="10" t="str">
        <f>VLOOKUP($A83,test__2[],4)</f>
        <v>Plasma total cholesterol level as a risk factor for Alzheimer disease - The Framingham study</v>
      </c>
      <c r="F83" s="10" t="s">
        <v>90</v>
      </c>
      <c r="G83" t="s">
        <v>1110</v>
      </c>
      <c r="H83" t="s">
        <v>938</v>
      </c>
      <c r="I83" t="s">
        <v>1021</v>
      </c>
      <c r="J83">
        <v>1026</v>
      </c>
      <c r="K83">
        <v>63</v>
      </c>
      <c r="L83" t="s">
        <v>1020</v>
      </c>
    </row>
    <row r="84" spans="1:15" s="34" customFormat="1" ht="90" x14ac:dyDescent="0.25">
      <c r="A84" s="34">
        <v>12412</v>
      </c>
      <c r="B84" s="34" t="s">
        <v>455</v>
      </c>
      <c r="C84" s="34" t="s">
        <v>735</v>
      </c>
      <c r="D84" s="34">
        <v>2002</v>
      </c>
      <c r="E84" s="35" t="str">
        <f>VLOOKUP($A84,test__2[],4)</f>
        <v>Pravastatin in elderly individuals at risk of vascular disease (PROSPER): a randomised controlled trial</v>
      </c>
      <c r="F84" s="35"/>
      <c r="N84" s="34" t="s">
        <v>76</v>
      </c>
      <c r="O84" s="34" t="s">
        <v>1022</v>
      </c>
    </row>
    <row r="85" spans="1:15" ht="60" x14ac:dyDescent="0.25">
      <c r="A85">
        <v>13313</v>
      </c>
      <c r="B85" t="s">
        <v>477</v>
      </c>
      <c r="C85" t="s">
        <v>754</v>
      </c>
      <c r="D85">
        <v>2008</v>
      </c>
      <c r="E85" s="10" t="str">
        <f>VLOOKUP($A85,test__2[],4)</f>
        <v>Reduced risk of incident AD with elective statin use in a clinical trial cohort</v>
      </c>
      <c r="F85" s="10" t="s">
        <v>77</v>
      </c>
      <c r="G85" t="s">
        <v>1110</v>
      </c>
      <c r="H85" t="s">
        <v>1023</v>
      </c>
      <c r="I85">
        <v>4.5</v>
      </c>
      <c r="J85">
        <v>2068</v>
      </c>
      <c r="K85" t="s">
        <v>1026</v>
      </c>
      <c r="L85" t="s">
        <v>1025</v>
      </c>
      <c r="M85" t="s">
        <v>1024</v>
      </c>
    </row>
    <row r="86" spans="1:15" ht="60" x14ac:dyDescent="0.25">
      <c r="A86">
        <v>13401</v>
      </c>
      <c r="B86" t="s">
        <v>444</v>
      </c>
      <c r="C86" t="s">
        <v>726</v>
      </c>
      <c r="D86">
        <v>2004</v>
      </c>
      <c r="E86" s="10" t="str">
        <f>VLOOKUP($A86,test__2[],4)</f>
        <v>Relation of plasma lipids to Alzheimer disease and vascular dementia</v>
      </c>
      <c r="F86" s="10" t="s">
        <v>849</v>
      </c>
      <c r="G86" t="s">
        <v>1110</v>
      </c>
      <c r="H86" t="s">
        <v>984</v>
      </c>
      <c r="I86" t="s">
        <v>1028</v>
      </c>
      <c r="J86">
        <v>1168</v>
      </c>
      <c r="K86">
        <v>68.3</v>
      </c>
      <c r="L86" t="s">
        <v>1027</v>
      </c>
    </row>
    <row r="87" spans="1:15" s="34" customFormat="1" ht="60" x14ac:dyDescent="0.25">
      <c r="A87" s="34">
        <v>13402</v>
      </c>
      <c r="B87" s="34" t="s">
        <v>444</v>
      </c>
      <c r="C87" s="34" t="s">
        <v>726</v>
      </c>
      <c r="D87" s="34">
        <v>2005</v>
      </c>
      <c r="E87" s="35" t="str">
        <f>VLOOKUP($A87,test__2[],4)</f>
        <v>Relation of plasma lipids to Alzheimer's disease and vascular dementia</v>
      </c>
      <c r="F87" s="35"/>
      <c r="N87" s="34" t="s">
        <v>76</v>
      </c>
      <c r="O87" s="34" t="s">
        <v>1029</v>
      </c>
    </row>
    <row r="88" spans="1:15" s="34" customFormat="1" ht="105" x14ac:dyDescent="0.25">
      <c r="A88" s="34">
        <v>13682</v>
      </c>
      <c r="B88" s="34" t="s">
        <v>468</v>
      </c>
      <c r="C88" s="34" t="s">
        <v>749</v>
      </c>
      <c r="D88" s="34">
        <v>2009</v>
      </c>
      <c r="E88" s="35" t="str">
        <f>VLOOKUP($A88,test__2[],4)</f>
        <v>Risk factor versus risk marker: Serum total cholesterol, its changes after midlife and late-life cognitive impairment</v>
      </c>
      <c r="F88" s="35"/>
      <c r="N88" s="34" t="s">
        <v>76</v>
      </c>
      <c r="O88" s="34" t="s">
        <v>1030</v>
      </c>
    </row>
    <row r="89" spans="1:15" s="34" customFormat="1" ht="90" x14ac:dyDescent="0.25">
      <c r="A89" s="34">
        <v>13716</v>
      </c>
      <c r="B89" s="34" t="s">
        <v>468</v>
      </c>
      <c r="C89" s="34" t="s">
        <v>562</v>
      </c>
      <c r="D89" s="34">
        <v>2009</v>
      </c>
      <c r="E89" s="35" t="str">
        <f>VLOOKUP($A89,test__2[],4)</f>
        <v>Risk factors for cognitive function after a 7 year follow up in a population-based study: The tromso study</v>
      </c>
      <c r="F89" s="35"/>
      <c r="N89" s="34" t="s">
        <v>76</v>
      </c>
      <c r="O89" s="34" t="s">
        <v>1030</v>
      </c>
    </row>
    <row r="90" spans="1:15" ht="60" x14ac:dyDescent="0.25">
      <c r="A90">
        <v>13724</v>
      </c>
      <c r="B90" t="s">
        <v>412</v>
      </c>
      <c r="C90" t="s">
        <v>703</v>
      </c>
      <c r="D90">
        <v>2011</v>
      </c>
      <c r="E90" s="10" t="str">
        <f>VLOOKUP($A90,test__2[],4)</f>
        <v>Risk factors for dementia in patients over 65 with diabetes</v>
      </c>
      <c r="F90" s="10" t="s">
        <v>77</v>
      </c>
      <c r="G90" t="s">
        <v>1110</v>
      </c>
      <c r="H90" t="s">
        <v>1031</v>
      </c>
      <c r="I90">
        <v>2</v>
      </c>
      <c r="J90">
        <v>377838</v>
      </c>
      <c r="K90">
        <v>2</v>
      </c>
      <c r="L90" t="s">
        <v>1032</v>
      </c>
    </row>
    <row r="91" spans="1:15" s="34" customFormat="1" ht="60" x14ac:dyDescent="0.25">
      <c r="A91" s="34">
        <v>13739</v>
      </c>
      <c r="B91" s="34" t="s">
        <v>397</v>
      </c>
      <c r="C91" s="34" t="s">
        <v>695</v>
      </c>
      <c r="D91" s="34">
        <v>2013</v>
      </c>
      <c r="E91" s="35" t="str">
        <f>VLOOKUP($A91,test__2[],4)</f>
        <v>Risk factors for mild cognitive impairment among Mexican Americans</v>
      </c>
      <c r="F91" s="35"/>
      <c r="N91" s="34" t="s">
        <v>76</v>
      </c>
      <c r="O91" s="34" t="s">
        <v>996</v>
      </c>
    </row>
    <row r="92" spans="1:15" ht="75" x14ac:dyDescent="0.25">
      <c r="A92">
        <v>13777</v>
      </c>
      <c r="B92" t="s">
        <v>284</v>
      </c>
      <c r="C92" t="s">
        <v>607</v>
      </c>
      <c r="D92">
        <v>2011</v>
      </c>
      <c r="E92" s="10" t="str">
        <f>VLOOKUP($A92,test__2[],4)</f>
        <v>Risk of Alzheimer's disease incidence attributable to vascular disease in the population</v>
      </c>
      <c r="F92" s="10" t="s">
        <v>90</v>
      </c>
      <c r="G92" t="s">
        <v>1110</v>
      </c>
      <c r="H92" t="s">
        <v>1033</v>
      </c>
      <c r="I92">
        <v>8</v>
      </c>
      <c r="J92">
        <v>822</v>
      </c>
      <c r="K92">
        <v>64.400000000000006</v>
      </c>
      <c r="L92" t="s">
        <v>1034</v>
      </c>
    </row>
    <row r="93" spans="1:15" s="34" customFormat="1" ht="90" x14ac:dyDescent="0.25">
      <c r="A93" s="34">
        <v>14205</v>
      </c>
      <c r="B93" s="34" t="s">
        <v>372</v>
      </c>
      <c r="C93" s="34" t="s">
        <v>671</v>
      </c>
      <c r="D93" s="34">
        <v>2018</v>
      </c>
      <c r="E93" s="35" t="str">
        <f>VLOOKUP($A93,test__2[],4)</f>
        <v>Serum Cholesterol and Incident Alzheimer's Disease: Findings from the Adult Changes in Thought Study</v>
      </c>
      <c r="F93" s="35" t="s">
        <v>90</v>
      </c>
      <c r="N93" s="34" t="s">
        <v>76</v>
      </c>
      <c r="O93" s="34" t="s">
        <v>1036</v>
      </c>
    </row>
    <row r="94" spans="1:15" ht="75" x14ac:dyDescent="0.25">
      <c r="A94">
        <v>14206</v>
      </c>
      <c r="B94" t="s">
        <v>350</v>
      </c>
      <c r="C94" t="s">
        <v>659</v>
      </c>
      <c r="D94">
        <v>2005</v>
      </c>
      <c r="E94" s="10" t="str">
        <f>VLOOKUP($A94,test__2[],4)</f>
        <v>Serum cholesterol and risk of Alzheimer disease: a community-based cohort study</v>
      </c>
      <c r="F94" s="10" t="s">
        <v>90</v>
      </c>
      <c r="G94" t="s">
        <v>1110</v>
      </c>
      <c r="H94" t="s">
        <v>1037</v>
      </c>
      <c r="I94" t="s">
        <v>1039</v>
      </c>
      <c r="J94">
        <v>2141</v>
      </c>
      <c r="K94">
        <v>60.5</v>
      </c>
      <c r="L94" t="s">
        <v>1040</v>
      </c>
      <c r="O94" t="s">
        <v>1038</v>
      </c>
    </row>
    <row r="95" spans="1:15" s="37" customFormat="1" ht="90" x14ac:dyDescent="0.25">
      <c r="A95" s="37">
        <v>14209</v>
      </c>
      <c r="B95" s="37" t="s">
        <v>468</v>
      </c>
      <c r="C95" s="37" t="s">
        <v>745</v>
      </c>
      <c r="D95" s="37">
        <v>2007</v>
      </c>
      <c r="E95" s="38" t="str">
        <f>VLOOKUP($A95,test__2[],4)</f>
        <v>Serum cholesterol changes after midlife and late-life cognition: twenty-one-year follow-up study</v>
      </c>
      <c r="F95" s="38" t="s">
        <v>90</v>
      </c>
      <c r="G95" s="37" t="s">
        <v>844</v>
      </c>
      <c r="H95" s="37" t="s">
        <v>1041</v>
      </c>
      <c r="I95" s="37" t="s">
        <v>1043</v>
      </c>
      <c r="J95" s="37">
        <v>1449</v>
      </c>
      <c r="K95" s="37">
        <v>621</v>
      </c>
      <c r="L95" s="37" t="s">
        <v>1042</v>
      </c>
    </row>
    <row r="96" spans="1:15" s="34" customFormat="1" ht="105" x14ac:dyDescent="0.25">
      <c r="A96" s="34">
        <v>14218</v>
      </c>
      <c r="B96" s="34" t="s">
        <v>293</v>
      </c>
      <c r="C96" s="34" t="s">
        <v>611</v>
      </c>
      <c r="D96" s="34">
        <v>2000</v>
      </c>
      <c r="E96" s="35" t="str">
        <f>VLOOKUP($A96,test__2[],4)</f>
        <v>Serum cholesterol, APOE genotype, and the risk of Alzheimer's disease: a population-based study of African Americans</v>
      </c>
      <c r="F96" s="35" t="s">
        <v>90</v>
      </c>
      <c r="G96" s="34" t="s">
        <v>1110</v>
      </c>
      <c r="H96" s="34" t="s">
        <v>55</v>
      </c>
      <c r="J96" s="34">
        <v>2212</v>
      </c>
      <c r="N96" s="34" t="s">
        <v>76</v>
      </c>
      <c r="O96" s="34" t="s">
        <v>1044</v>
      </c>
    </row>
    <row r="97" spans="1:15" s="34" customFormat="1" ht="75" x14ac:dyDescent="0.25">
      <c r="A97" s="34">
        <v>14271</v>
      </c>
      <c r="B97" s="34" t="s">
        <v>517</v>
      </c>
      <c r="C97" s="34" t="s">
        <v>782</v>
      </c>
      <c r="D97" s="34">
        <v>2002</v>
      </c>
      <c r="E97" s="35" t="str">
        <f>VLOOKUP($A97,test__2[],4)</f>
        <v>Serum lipoprotein levels, statin use, and cognitive function in older women</v>
      </c>
      <c r="F97" s="35" t="s">
        <v>90</v>
      </c>
      <c r="H97" s="34" t="s">
        <v>1045</v>
      </c>
      <c r="I97" s="34">
        <v>4</v>
      </c>
      <c r="J97" s="34">
        <v>1037</v>
      </c>
      <c r="N97" s="34" t="s">
        <v>76</v>
      </c>
      <c r="O97" s="34" t="s">
        <v>1046</v>
      </c>
    </row>
    <row r="98" spans="1:15" ht="75" x14ac:dyDescent="0.25">
      <c r="A98">
        <v>14295</v>
      </c>
      <c r="B98" t="s">
        <v>395</v>
      </c>
      <c r="C98" t="s">
        <v>693</v>
      </c>
      <c r="D98">
        <v>1998</v>
      </c>
      <c r="E98" s="10" t="str">
        <f>VLOOKUP($A98,test__2[],4)</f>
        <v>Serum total cholesterol, apolipoprotein E epsilon 4 allele, and Alzheimer's disease</v>
      </c>
      <c r="F98" s="10" t="s">
        <v>90</v>
      </c>
      <c r="G98" s="37" t="s">
        <v>844</v>
      </c>
      <c r="H98" t="s">
        <v>1047</v>
      </c>
      <c r="I98">
        <v>30</v>
      </c>
      <c r="J98">
        <v>444</v>
      </c>
      <c r="K98">
        <v>0</v>
      </c>
      <c r="L98" t="s">
        <v>1048</v>
      </c>
    </row>
    <row r="99" spans="1:15" s="34" customFormat="1" ht="120" x14ac:dyDescent="0.25">
      <c r="A99" s="34">
        <v>14296</v>
      </c>
      <c r="B99" s="34" t="s">
        <v>293</v>
      </c>
      <c r="C99" s="34" t="s">
        <v>613</v>
      </c>
      <c r="D99" s="34">
        <v>1999</v>
      </c>
      <c r="E99" s="35" t="str">
        <f>VLOOKUP($A99,test__2[],4)</f>
        <v>Serum total cholesterol, apolipoprotein E epsilon 4 allele, and risk of Alzheimer's disease in the Indianapolis Ibadan study of aging cohort</v>
      </c>
      <c r="F99" s="35"/>
      <c r="N99" s="34" t="s">
        <v>76</v>
      </c>
      <c r="O99" s="34" t="s">
        <v>1049</v>
      </c>
    </row>
    <row r="100" spans="1:15" s="37" customFormat="1" ht="90" x14ac:dyDescent="0.25">
      <c r="A100" s="37">
        <v>14333</v>
      </c>
      <c r="B100" s="37" t="s">
        <v>539</v>
      </c>
      <c r="C100" s="37" t="s">
        <v>798</v>
      </c>
      <c r="D100" s="37">
        <v>2017</v>
      </c>
      <c r="E100" s="38" t="str">
        <f>VLOOKUP($A100,test__2[],4)</f>
        <v>Sex and Race Differences in the Association Between Statin Use and the Incidence of Alzheimer Disease</v>
      </c>
      <c r="F100" s="38" t="s">
        <v>77</v>
      </c>
      <c r="G100" s="37" t="s">
        <v>1110</v>
      </c>
      <c r="H100" s="37" t="s">
        <v>984</v>
      </c>
      <c r="I100" s="37">
        <v>7.2</v>
      </c>
      <c r="J100" s="37">
        <v>399979</v>
      </c>
      <c r="K100" s="37">
        <v>60</v>
      </c>
      <c r="L100" s="37" t="s">
        <v>1051</v>
      </c>
      <c r="M100" s="37" t="s">
        <v>1050</v>
      </c>
    </row>
    <row r="101" spans="1:15" s="37" customFormat="1" ht="75" x14ac:dyDescent="0.25">
      <c r="A101" s="37">
        <v>14346</v>
      </c>
      <c r="B101" s="37" t="s">
        <v>1</v>
      </c>
      <c r="C101" s="37" t="s">
        <v>556</v>
      </c>
      <c r="D101" s="37">
        <v>2013</v>
      </c>
      <c r="E101" s="38" t="str">
        <f>VLOOKUP($A101,test__2[],4)</f>
        <v>Sex differences in the associations between lipid levels and incident dementia</v>
      </c>
      <c r="F101" s="38" t="s">
        <v>90</v>
      </c>
      <c r="G101" s="37" t="s">
        <v>801</v>
      </c>
      <c r="H101" s="37" t="s">
        <v>802</v>
      </c>
      <c r="I101" s="37">
        <v>7</v>
      </c>
      <c r="J101" s="37">
        <v>7053</v>
      </c>
      <c r="K101" s="37">
        <v>61.1</v>
      </c>
      <c r="L101" s="37" t="s">
        <v>1053</v>
      </c>
      <c r="M101" s="37" t="s">
        <v>1052</v>
      </c>
    </row>
    <row r="102" spans="1:15" s="37" customFormat="1" ht="90" x14ac:dyDescent="0.25">
      <c r="A102" s="37">
        <v>14621</v>
      </c>
      <c r="B102" s="37" t="s">
        <v>364</v>
      </c>
      <c r="C102" s="37" t="s">
        <v>669</v>
      </c>
      <c r="D102" s="37">
        <v>2019</v>
      </c>
      <c r="E102" s="38" t="str">
        <f>VLOOKUP($A102,test__2[],4)</f>
        <v>Statin reduces the risk of dementia in diabetic patients receiving androgen deprivation therapy for prostate cancer</v>
      </c>
      <c r="F102" s="38" t="s">
        <v>77</v>
      </c>
      <c r="G102" s="37" t="s">
        <v>851</v>
      </c>
      <c r="H102" s="37" t="s">
        <v>852</v>
      </c>
      <c r="I102" s="37" t="s">
        <v>1054</v>
      </c>
      <c r="J102" s="37">
        <v>2012</v>
      </c>
      <c r="K102" s="37" t="s">
        <v>832</v>
      </c>
      <c r="L102" s="37" t="s">
        <v>1055</v>
      </c>
      <c r="M102" s="37" t="s">
        <v>1056</v>
      </c>
    </row>
    <row r="103" spans="1:15" s="37" customFormat="1" ht="90" x14ac:dyDescent="0.25">
      <c r="A103" s="37">
        <v>14628</v>
      </c>
      <c r="B103" s="37" t="s">
        <v>298</v>
      </c>
      <c r="C103" s="37" t="s">
        <v>617</v>
      </c>
      <c r="D103" s="37">
        <v>2016</v>
      </c>
      <c r="E103" s="38" t="str">
        <f>VLOOKUP($A103,test__2[],4)</f>
        <v>STATIN THERAPY AND DEMENTIA IN OLDER ADULTS: ROLE OF DISEASE SEVERITY AND MULTIMORBIDITY</v>
      </c>
      <c r="F103" s="38" t="s">
        <v>77</v>
      </c>
      <c r="G103" s="37" t="s">
        <v>934</v>
      </c>
      <c r="H103" s="37" t="s">
        <v>1057</v>
      </c>
      <c r="I103" s="37">
        <v>6</v>
      </c>
      <c r="J103" s="37">
        <v>2056</v>
      </c>
      <c r="K103" s="37" t="s">
        <v>832</v>
      </c>
      <c r="L103" s="37" t="s">
        <v>1058</v>
      </c>
    </row>
    <row r="104" spans="1:15" ht="90" x14ac:dyDescent="0.25">
      <c r="A104">
        <v>14632</v>
      </c>
      <c r="B104" t="s">
        <v>350</v>
      </c>
      <c r="C104" t="s">
        <v>653</v>
      </c>
      <c r="D104">
        <v>2004</v>
      </c>
      <c r="E104" s="10" t="str">
        <f>VLOOKUP($A104,test__2[],4)</f>
        <v>Statin therapy and risk of dementia in the elderly: a community-based prospective cohort study</v>
      </c>
      <c r="F104" s="10" t="s">
        <v>77</v>
      </c>
      <c r="G104" s="37" t="s">
        <v>1110</v>
      </c>
      <c r="H104" t="s">
        <v>1035</v>
      </c>
      <c r="I104" t="s">
        <v>832</v>
      </c>
      <c r="J104" s="37">
        <v>2356</v>
      </c>
      <c r="K104">
        <v>59.8</v>
      </c>
      <c r="L104" s="37" t="s">
        <v>1059</v>
      </c>
    </row>
    <row r="105" spans="1:15" s="39" customFormat="1" ht="90" x14ac:dyDescent="0.25">
      <c r="A105" s="39">
        <v>14641</v>
      </c>
      <c r="B105" s="39" t="s">
        <v>350</v>
      </c>
      <c r="C105" s="39" t="s">
        <v>657</v>
      </c>
      <c r="D105" s="39">
        <v>2007</v>
      </c>
      <c r="E105" s="40" t="str">
        <f>VLOOKUP($A105,test__2[],4)</f>
        <v>Statin therapy is associated with reduced neuropathologic changes of Alzheimer disease</v>
      </c>
      <c r="F105" s="40"/>
      <c r="N105" s="39" t="s">
        <v>76</v>
      </c>
      <c r="O105" s="39" t="s">
        <v>1060</v>
      </c>
    </row>
    <row r="106" spans="1:15" s="34" customFormat="1" ht="120" x14ac:dyDescent="0.25">
      <c r="A106" s="34">
        <v>14642</v>
      </c>
      <c r="B106" s="34" t="s">
        <v>350</v>
      </c>
      <c r="C106" s="34" t="s">
        <v>655</v>
      </c>
      <c r="D106" s="34">
        <v>2008</v>
      </c>
      <c r="E106" s="35" t="str">
        <f>VLOOKUP($A106,test__2[],4)</f>
        <v>Statin therapy is associated with reduced neuropathologic changes of Alzheimer disease - Reply from the authors</v>
      </c>
      <c r="F106" s="35"/>
      <c r="N106" s="34" t="s">
        <v>76</v>
      </c>
      <c r="O106" s="34" t="s">
        <v>1061</v>
      </c>
    </row>
    <row r="107" spans="1:15" s="34" customFormat="1" ht="90" x14ac:dyDescent="0.25">
      <c r="A107" s="34">
        <v>14657</v>
      </c>
      <c r="B107" s="34" t="s">
        <v>317</v>
      </c>
      <c r="C107" s="34" t="s">
        <v>627</v>
      </c>
      <c r="D107" s="34">
        <v>2011</v>
      </c>
      <c r="E107" s="35" t="str">
        <f>VLOOKUP($A107,test__2[],4)</f>
        <v>Statin use and incident dementia and alzheimer's disease in elderlyafricanamericans</v>
      </c>
      <c r="F107" s="35"/>
      <c r="N107" s="34" t="s">
        <v>76</v>
      </c>
      <c r="O107" s="34" t="s">
        <v>1070</v>
      </c>
    </row>
    <row r="108" spans="1:15" ht="60" x14ac:dyDescent="0.25">
      <c r="A108">
        <v>14658</v>
      </c>
      <c r="B108" t="s">
        <v>262</v>
      </c>
      <c r="C108" t="s">
        <v>594</v>
      </c>
      <c r="D108">
        <v>2014</v>
      </c>
      <c r="E108" s="10" t="str">
        <f>VLOOKUP($A108,test__2[],4)</f>
        <v>Statin use and incident dementia: a nationwide cohort study of Taiwan</v>
      </c>
      <c r="F108" s="10" t="s">
        <v>77</v>
      </c>
      <c r="G108" t="s">
        <v>851</v>
      </c>
      <c r="H108" t="s">
        <v>852</v>
      </c>
      <c r="I108" t="s">
        <v>1062</v>
      </c>
      <c r="J108">
        <v>33398</v>
      </c>
      <c r="K108">
        <v>53.9</v>
      </c>
      <c r="L108" t="s">
        <v>1058</v>
      </c>
    </row>
    <row r="109" spans="1:15" s="34" customFormat="1" ht="60" x14ac:dyDescent="0.25">
      <c r="A109" s="34">
        <v>14663</v>
      </c>
      <c r="B109" s="34" t="s">
        <v>306</v>
      </c>
      <c r="C109" s="34" t="s">
        <v>621</v>
      </c>
      <c r="D109" s="34">
        <v>2006</v>
      </c>
      <c r="E109" s="35" t="str">
        <f>VLOOKUP($A109,test__2[],4)</f>
        <v>Statin use and the risk of Alzheimer's disease: the MIRAGE study</v>
      </c>
      <c r="F109" s="35" t="s">
        <v>77</v>
      </c>
      <c r="N109" s="34" t="s">
        <v>76</v>
      </c>
      <c r="O109" s="34" t="s">
        <v>1063</v>
      </c>
    </row>
    <row r="110" spans="1:15" ht="90" x14ac:dyDescent="0.25">
      <c r="A110">
        <v>14664</v>
      </c>
      <c r="B110" t="s">
        <v>406</v>
      </c>
      <c r="C110" t="s">
        <v>701</v>
      </c>
      <c r="D110">
        <v>2018</v>
      </c>
      <c r="E110" s="10" t="str">
        <f>VLOOKUP($A110,test__2[],4)</f>
        <v>Statin Use and the Risk of Dementia in Patients with Stroke: A Nationwide Population-Based Cohort Study</v>
      </c>
      <c r="F110" s="10" t="s">
        <v>77</v>
      </c>
      <c r="G110" t="s">
        <v>851</v>
      </c>
      <c r="H110" t="s">
        <v>852</v>
      </c>
      <c r="I110" t="s">
        <v>1064</v>
      </c>
      <c r="J110">
        <v>14807</v>
      </c>
      <c r="K110" t="s">
        <v>1067</v>
      </c>
      <c r="L110" t="s">
        <v>1066</v>
      </c>
      <c r="M110" t="s">
        <v>1065</v>
      </c>
    </row>
    <row r="111" spans="1:15" ht="75" x14ac:dyDescent="0.25">
      <c r="A111">
        <v>14665</v>
      </c>
      <c r="B111" t="s">
        <v>431</v>
      </c>
      <c r="C111" t="s">
        <v>722</v>
      </c>
      <c r="D111">
        <v>2005</v>
      </c>
      <c r="E111" s="10" t="str">
        <f>VLOOKUP($A111,test__2[],4)</f>
        <v>Statin use and the risk of incident dementia: the Cardiovascular Health Study</v>
      </c>
      <c r="F111" s="10" t="s">
        <v>77</v>
      </c>
      <c r="G111" t="s">
        <v>1110</v>
      </c>
      <c r="H111" s="41" t="s">
        <v>1068</v>
      </c>
      <c r="I111" s="41" t="s">
        <v>832</v>
      </c>
      <c r="J111">
        <v>2798</v>
      </c>
      <c r="K111" t="s">
        <v>832</v>
      </c>
      <c r="L111" t="s">
        <v>832</v>
      </c>
      <c r="O111" s="37" t="s">
        <v>1069</v>
      </c>
    </row>
    <row r="112" spans="1:15" ht="75" x14ac:dyDescent="0.25">
      <c r="A112">
        <v>14670</v>
      </c>
      <c r="B112" t="s">
        <v>327</v>
      </c>
      <c r="C112" t="s">
        <v>635</v>
      </c>
      <c r="D112">
        <v>2015</v>
      </c>
      <c r="E112" s="10" t="str">
        <f>VLOOKUP($A112,test__2[],4)</f>
        <v>Statin Use, Incident Dementia and Alzheimer Disease in Elderly African Americans</v>
      </c>
      <c r="F112" s="10" t="s">
        <v>77</v>
      </c>
      <c r="G112" t="s">
        <v>1110</v>
      </c>
      <c r="H112" t="s">
        <v>885</v>
      </c>
      <c r="I112" s="41" t="s">
        <v>1072</v>
      </c>
      <c r="J112">
        <v>974</v>
      </c>
      <c r="K112">
        <v>69.7</v>
      </c>
      <c r="L112" t="s">
        <v>1071</v>
      </c>
    </row>
    <row r="113" spans="1:15" s="34" customFormat="1" ht="60" x14ac:dyDescent="0.25">
      <c r="A113" s="34">
        <v>14700</v>
      </c>
      <c r="B113" s="34" t="s">
        <v>468</v>
      </c>
      <c r="C113" s="34" t="s">
        <v>752</v>
      </c>
      <c r="D113" s="34">
        <v>2009</v>
      </c>
      <c r="E113" s="35" t="str">
        <f>VLOOKUP($A113,test__2[],4)</f>
        <v>Statins and dementia prevention: A population-based study (FINRISK)</v>
      </c>
      <c r="F113" s="35"/>
      <c r="N113" s="34" t="s">
        <v>76</v>
      </c>
      <c r="O113" s="34" t="s">
        <v>976</v>
      </c>
    </row>
    <row r="114" spans="1:15" ht="90" x14ac:dyDescent="0.25">
      <c r="A114">
        <v>14709</v>
      </c>
      <c r="B114" t="s">
        <v>177</v>
      </c>
      <c r="C114" t="s">
        <v>574</v>
      </c>
      <c r="D114">
        <v>2011</v>
      </c>
      <c r="E114" s="10" t="str">
        <f>VLOOKUP($A114,test__2[],4)</f>
        <v>Statins and serum cholesterol's associations with incident dementia and mild cognitive impairment</v>
      </c>
      <c r="F114" s="10" t="s">
        <v>77</v>
      </c>
      <c r="G114" t="s">
        <v>1110</v>
      </c>
      <c r="H114" t="s">
        <v>1073</v>
      </c>
      <c r="I114" s="41" t="s">
        <v>1074</v>
      </c>
      <c r="J114">
        <v>1604</v>
      </c>
      <c r="K114">
        <v>38.5</v>
      </c>
      <c r="L114" t="s">
        <v>1075</v>
      </c>
    </row>
    <row r="115" spans="1:15" ht="30" x14ac:dyDescent="0.25">
      <c r="A115">
        <v>14714</v>
      </c>
      <c r="B115" t="s">
        <v>339</v>
      </c>
      <c r="C115" t="s">
        <v>641</v>
      </c>
      <c r="D115">
        <v>2000</v>
      </c>
      <c r="E115" s="10" t="str">
        <f>VLOOKUP($A115,test__2[],4)</f>
        <v>Statins and the risk of dementia</v>
      </c>
      <c r="F115" s="10" t="s">
        <v>77</v>
      </c>
      <c r="G115" t="s">
        <v>925</v>
      </c>
      <c r="H115" t="s">
        <v>1076</v>
      </c>
      <c r="I115" s="41" t="s">
        <v>1078</v>
      </c>
      <c r="J115">
        <v>1364</v>
      </c>
      <c r="K115" t="s">
        <v>1080</v>
      </c>
      <c r="L115" t="s">
        <v>1077</v>
      </c>
      <c r="M115" t="s">
        <v>1079</v>
      </c>
    </row>
    <row r="116" spans="1:15" ht="105" x14ac:dyDescent="0.25">
      <c r="A116">
        <v>14720</v>
      </c>
      <c r="B116" t="s">
        <v>310</v>
      </c>
      <c r="C116" t="s">
        <v>625</v>
      </c>
      <c r="D116">
        <v>2009</v>
      </c>
      <c r="E116" s="10" t="str">
        <f>VLOOKUP($A116,test__2[],4)</f>
        <v>Statins are associated with a reduced risk of Alzheimer disease regardless of lipophilicity. The Rotterdam Study</v>
      </c>
      <c r="F116" s="10" t="s">
        <v>77</v>
      </c>
      <c r="G116" t="s">
        <v>1081</v>
      </c>
      <c r="H116" t="s">
        <v>1082</v>
      </c>
      <c r="I116">
        <v>9.1999999999999993</v>
      </c>
      <c r="J116">
        <v>6992</v>
      </c>
      <c r="K116">
        <v>60</v>
      </c>
      <c r="L116" t="s">
        <v>313</v>
      </c>
    </row>
    <row r="117" spans="1:15" ht="105" x14ac:dyDescent="0.25">
      <c r="A117">
        <v>14754</v>
      </c>
      <c r="B117" t="s">
        <v>358</v>
      </c>
      <c r="C117" t="s">
        <v>665</v>
      </c>
      <c r="D117">
        <v>2013</v>
      </c>
      <c r="E117" s="10" t="str">
        <f>VLOOKUP($A117,test__2[],4)</f>
        <v>Statins reduce the incidence of dementia in patients with atrial fibrillation: a nationwide cohort study</v>
      </c>
      <c r="F117" s="10" t="s">
        <v>77</v>
      </c>
      <c r="G117" t="s">
        <v>832</v>
      </c>
      <c r="H117" t="s">
        <v>1084</v>
      </c>
      <c r="I117" t="s">
        <v>1083</v>
      </c>
      <c r="J117">
        <v>5221</v>
      </c>
      <c r="K117" t="s">
        <v>832</v>
      </c>
      <c r="L117" t="s">
        <v>832</v>
      </c>
      <c r="O117" t="s">
        <v>1085</v>
      </c>
    </row>
    <row r="118" spans="1:15" ht="90" x14ac:dyDescent="0.25">
      <c r="A118">
        <v>14755</v>
      </c>
      <c r="B118" t="s">
        <v>523</v>
      </c>
      <c r="C118" t="s">
        <v>786</v>
      </c>
      <c r="D118">
        <v>2015</v>
      </c>
      <c r="E118" s="10" t="str">
        <f>VLOOKUP($A118,test__2[],4)</f>
        <v>Statins Reduces the Risk of Dementia in Patients with Late-Onset Depression: A Retrospective Cohort Study</v>
      </c>
      <c r="F118" s="10" t="s">
        <v>77</v>
      </c>
      <c r="G118" t="s">
        <v>851</v>
      </c>
      <c r="H118" t="s">
        <v>852</v>
      </c>
      <c r="I118">
        <v>6.1</v>
      </c>
      <c r="J118">
        <v>45973</v>
      </c>
      <c r="K118" t="s">
        <v>1088</v>
      </c>
      <c r="L118" t="s">
        <v>1086</v>
      </c>
      <c r="M118" t="s">
        <v>1087</v>
      </c>
    </row>
    <row r="119" spans="1:15" ht="75" x14ac:dyDescent="0.25">
      <c r="A119">
        <v>14761</v>
      </c>
      <c r="B119" t="s">
        <v>128</v>
      </c>
      <c r="C119" t="s">
        <v>565</v>
      </c>
      <c r="D119">
        <v>2008</v>
      </c>
      <c r="E119" s="10" t="str">
        <f>VLOOKUP($A119,test__2[],4)</f>
        <v>Statins, incident Alzheimer disease, change in cognitive function, and neuropathology</v>
      </c>
      <c r="F119" s="10" t="s">
        <v>77</v>
      </c>
      <c r="G119" t="s">
        <v>1110</v>
      </c>
      <c r="H119" t="s">
        <v>130</v>
      </c>
      <c r="I119" t="s">
        <v>1089</v>
      </c>
      <c r="J119">
        <v>929</v>
      </c>
      <c r="K119">
        <v>68.7</v>
      </c>
      <c r="L119">
        <v>74.900000000000006</v>
      </c>
      <c r="O119" t="s">
        <v>805</v>
      </c>
    </row>
    <row r="120" spans="1:15" ht="105" x14ac:dyDescent="0.25">
      <c r="A120">
        <v>14763</v>
      </c>
      <c r="B120" t="s">
        <v>164</v>
      </c>
      <c r="C120" t="s">
        <v>572</v>
      </c>
      <c r="D120">
        <v>2012</v>
      </c>
      <c r="E120" s="10" t="str">
        <f>VLOOKUP($A120,test__2[],4)</f>
        <v>Statins, risk of dementia, and cognitive function: secondary analysis of the ginkgo evaluation of memory study</v>
      </c>
      <c r="F120" s="10" t="s">
        <v>77</v>
      </c>
      <c r="G120" t="s">
        <v>1110</v>
      </c>
      <c r="H120" t="s">
        <v>1090</v>
      </c>
      <c r="I120">
        <v>6</v>
      </c>
      <c r="J120">
        <v>3069</v>
      </c>
      <c r="K120">
        <v>46.2</v>
      </c>
      <c r="L120" t="s">
        <v>1091</v>
      </c>
    </row>
    <row r="121" spans="1:15" ht="120" x14ac:dyDescent="0.25">
      <c r="A121">
        <v>15548</v>
      </c>
      <c r="B121" t="s">
        <v>331</v>
      </c>
      <c r="C121" t="s">
        <v>637</v>
      </c>
      <c r="D121">
        <v>2010</v>
      </c>
      <c r="E121" s="10" t="str">
        <f>VLOOKUP($A121,test__2[],4)</f>
        <v>Unintended effects of statins in men and women in England and Wales: population based cohort study using the QResearch database</v>
      </c>
      <c r="F121" s="10" t="s">
        <v>77</v>
      </c>
      <c r="G121" t="s">
        <v>925</v>
      </c>
      <c r="H121" t="s">
        <v>1092</v>
      </c>
      <c r="I121" t="s">
        <v>832</v>
      </c>
      <c r="J121">
        <v>2004692</v>
      </c>
      <c r="K121" t="s">
        <v>1094</v>
      </c>
      <c r="L121" t="s">
        <v>1095</v>
      </c>
      <c r="M121" t="s">
        <v>1093</v>
      </c>
    </row>
    <row r="122" spans="1:15" ht="105" x14ac:dyDescent="0.25">
      <c r="A122">
        <v>15647</v>
      </c>
      <c r="B122" t="s">
        <v>269</v>
      </c>
      <c r="C122" t="s">
        <v>600</v>
      </c>
      <c r="D122">
        <v>2008</v>
      </c>
      <c r="E122" s="10" t="str">
        <f>VLOOKUP($A122,test__2[],4)</f>
        <v>Use of statins and incidence of dementia and cognitive impairment without dementia in a cohort study</v>
      </c>
      <c r="F122" s="10" t="s">
        <v>77</v>
      </c>
      <c r="G122" t="s">
        <v>1110</v>
      </c>
      <c r="H122" t="s">
        <v>271</v>
      </c>
      <c r="I122" t="s">
        <v>1099</v>
      </c>
      <c r="J122">
        <v>1674</v>
      </c>
      <c r="K122" t="s">
        <v>1098</v>
      </c>
      <c r="L122" t="s">
        <v>1097</v>
      </c>
      <c r="M122" t="s">
        <v>1096</v>
      </c>
    </row>
    <row r="123" spans="1:15" s="34" customFormat="1" ht="45" x14ac:dyDescent="0.25">
      <c r="A123" s="34">
        <v>15651</v>
      </c>
      <c r="B123" s="34" t="s">
        <v>247</v>
      </c>
      <c r="C123" s="34" t="s">
        <v>592</v>
      </c>
      <c r="D123" s="34">
        <v>2013</v>
      </c>
      <c r="E123" s="35" t="str">
        <f>VLOOKUP($A123,test__2[],4)</f>
        <v>Use of statins and risk of dementia in heart failure</v>
      </c>
      <c r="F123" s="35" t="s">
        <v>77</v>
      </c>
      <c r="G123" s="34" t="s">
        <v>1110</v>
      </c>
      <c r="H123" s="34" t="s">
        <v>984</v>
      </c>
      <c r="I123" s="34" t="s">
        <v>1100</v>
      </c>
      <c r="J123" s="34">
        <v>8062</v>
      </c>
      <c r="K123" s="34" t="s">
        <v>832</v>
      </c>
      <c r="L123" s="34" t="s">
        <v>1101</v>
      </c>
      <c r="N123" s="34" t="s">
        <v>76</v>
      </c>
      <c r="O123" s="34" t="s">
        <v>1102</v>
      </c>
    </row>
    <row r="124" spans="1:15" ht="75" x14ac:dyDescent="0.25">
      <c r="A124">
        <v>15652</v>
      </c>
      <c r="B124" t="s">
        <v>247</v>
      </c>
      <c r="C124" t="s">
        <v>590</v>
      </c>
      <c r="D124">
        <v>2015</v>
      </c>
      <c r="E124" s="10" t="str">
        <f>VLOOKUP($A124,test__2[],4)</f>
        <v>Use of Statins and Risk of Dementia in Heart Failure: A Retrospective Cohort Study</v>
      </c>
      <c r="F124" s="10" t="s">
        <v>90</v>
      </c>
      <c r="G124" t="s">
        <v>1110</v>
      </c>
      <c r="H124" t="s">
        <v>984</v>
      </c>
      <c r="I124" t="s">
        <v>1100</v>
      </c>
      <c r="J124">
        <v>8062</v>
      </c>
      <c r="K124">
        <v>53.04</v>
      </c>
      <c r="L124" t="s">
        <v>1101</v>
      </c>
    </row>
    <row r="125" spans="1:15" ht="135" x14ac:dyDescent="0.25">
      <c r="A125">
        <v>15791</v>
      </c>
      <c r="B125" t="s">
        <v>387</v>
      </c>
      <c r="C125" t="s">
        <v>685</v>
      </c>
      <c r="D125">
        <v>2013</v>
      </c>
      <c r="E125" s="10" t="str">
        <f>VLOOKUP($A125,test__2[],4)</f>
        <v>Vascular disease, vascular risk factors and risk of late-onset Alzheimer's disease: Mendelian randomization analyses in the combined adgc dataset</v>
      </c>
      <c r="F125" s="10" t="s">
        <v>159</v>
      </c>
    </row>
    <row r="126" spans="1:15" s="34" customFormat="1" ht="120" x14ac:dyDescent="0.25">
      <c r="A126" s="34">
        <v>15806</v>
      </c>
      <c r="B126" s="34" t="s">
        <v>282</v>
      </c>
      <c r="C126" s="34" t="s">
        <v>605</v>
      </c>
      <c r="D126" s="34">
        <v>2016</v>
      </c>
      <c r="E126" s="35" t="str">
        <f>VLOOKUP($A126,test__2[],4)</f>
        <v>Vascular Health and Genetic Risk Affect Mild Cognitive Impairment Status and 4-Year Stability: Evidence From the Victoria Longitudinal Study</v>
      </c>
      <c r="F126" s="35"/>
      <c r="N126" s="34" t="s">
        <v>76</v>
      </c>
      <c r="O126" s="34" t="s">
        <v>996</v>
      </c>
    </row>
    <row r="127" spans="1:15" ht="90" x14ac:dyDescent="0.25">
      <c r="A127">
        <v>15849</v>
      </c>
      <c r="B127" t="s">
        <v>325</v>
      </c>
      <c r="C127" t="s">
        <v>633</v>
      </c>
      <c r="D127">
        <v>2006</v>
      </c>
      <c r="E127" s="10" t="str">
        <f>VLOOKUP($A127,test__2[],4)</f>
        <v>Vascular risk factors for incident Alzheimer disease and vascular dementia - The Cache County study</v>
      </c>
      <c r="F127" s="10" t="s">
        <v>90</v>
      </c>
      <c r="G127" t="s">
        <v>1110</v>
      </c>
      <c r="H127" t="s">
        <v>1104</v>
      </c>
      <c r="I127" t="s">
        <v>1105</v>
      </c>
      <c r="J127">
        <v>3308</v>
      </c>
      <c r="K127">
        <v>58.2</v>
      </c>
      <c r="L127" t="s">
        <v>1106</v>
      </c>
    </row>
    <row r="128" spans="1:15" ht="90" x14ac:dyDescent="0.25">
      <c r="A128">
        <v>15862</v>
      </c>
      <c r="B128" t="s">
        <v>420</v>
      </c>
      <c r="C128" t="s">
        <v>710</v>
      </c>
      <c r="D128">
        <v>2003</v>
      </c>
      <c r="E128" s="10" t="str">
        <f>VLOOKUP($A128,test__2[],4)</f>
        <v>Vascular risk factors, cognition and dementia incidence over 6 years in the Sydney Older Persons Study</v>
      </c>
      <c r="F128" s="10" t="s">
        <v>90</v>
      </c>
      <c r="G128" t="s">
        <v>980</v>
      </c>
      <c r="H128" t="s">
        <v>1107</v>
      </c>
      <c r="I128" t="s">
        <v>303</v>
      </c>
      <c r="J128">
        <v>377</v>
      </c>
      <c r="K128">
        <v>46.7</v>
      </c>
      <c r="L128" t="s">
        <v>1108</v>
      </c>
    </row>
    <row r="129" spans="1:15" s="34" customFormat="1" ht="75" x14ac:dyDescent="0.25">
      <c r="A129" s="34">
        <v>15865</v>
      </c>
      <c r="B129" s="34" t="s">
        <v>466</v>
      </c>
      <c r="C129" s="34" t="s">
        <v>743</v>
      </c>
      <c r="D129" s="34">
        <v>2004</v>
      </c>
      <c r="E129" s="35" t="str">
        <f>VLOOKUP($A129,test__2[],4)</f>
        <v>Vascular risk factors, incidence of MCI, and rates of progression to dementia</v>
      </c>
      <c r="F129" s="35"/>
      <c r="N129" s="34" t="s">
        <v>76</v>
      </c>
      <c r="O129" s="34" t="s">
        <v>1109</v>
      </c>
    </row>
    <row r="130" spans="1:15" ht="105" x14ac:dyDescent="0.25">
      <c r="A130">
        <v>14715</v>
      </c>
      <c r="B130" t="s">
        <v>869</v>
      </c>
      <c r="D130">
        <v>2015</v>
      </c>
      <c r="E130" s="10" t="s">
        <v>1112</v>
      </c>
      <c r="F130" s="10" t="s">
        <v>77</v>
      </c>
      <c r="G130" t="s">
        <v>851</v>
      </c>
      <c r="H130" t="s">
        <v>852</v>
      </c>
      <c r="I130" t="s">
        <v>1114</v>
      </c>
      <c r="J130">
        <v>256265</v>
      </c>
      <c r="K130">
        <v>50.3</v>
      </c>
      <c r="L130" t="s">
        <v>1113</v>
      </c>
    </row>
    <row r="131" spans="1:15" ht="90" x14ac:dyDescent="0.25">
      <c r="A131">
        <v>4799</v>
      </c>
      <c r="B131" t="s">
        <v>870</v>
      </c>
      <c r="D131">
        <v>2015</v>
      </c>
      <c r="E131" s="10" t="s">
        <v>1115</v>
      </c>
      <c r="F131" s="10" t="s">
        <v>77</v>
      </c>
      <c r="G131" t="s">
        <v>851</v>
      </c>
      <c r="H131" t="s">
        <v>852</v>
      </c>
      <c r="I131">
        <v>6.7</v>
      </c>
      <c r="J131">
        <v>123300</v>
      </c>
      <c r="K131">
        <v>49.1</v>
      </c>
      <c r="L131" t="s">
        <v>1117</v>
      </c>
      <c r="M131" t="s">
        <v>1116</v>
      </c>
      <c r="O131" s="42" t="s">
        <v>1128</v>
      </c>
    </row>
    <row r="132" spans="1:15" x14ac:dyDescent="0.25">
      <c r="A132">
        <v>90003</v>
      </c>
      <c r="B132" t="s">
        <v>871</v>
      </c>
      <c r="D132">
        <v>2009</v>
      </c>
      <c r="E132" s="10" t="s">
        <v>1118</v>
      </c>
      <c r="F132" s="10" t="s">
        <v>457</v>
      </c>
      <c r="G132" t="s">
        <v>868</v>
      </c>
      <c r="H132" t="s">
        <v>55</v>
      </c>
      <c r="I132" t="s">
        <v>959</v>
      </c>
      <c r="J132">
        <v>17902</v>
      </c>
      <c r="K132">
        <v>38</v>
      </c>
      <c r="L132" t="s">
        <v>965</v>
      </c>
      <c r="O132" t="s">
        <v>1145</v>
      </c>
    </row>
    <row r="133" spans="1:15" ht="45" x14ac:dyDescent="0.25">
      <c r="A133">
        <v>10182</v>
      </c>
      <c r="B133" t="s">
        <v>872</v>
      </c>
      <c r="D133">
        <v>2010</v>
      </c>
      <c r="E133" s="10" t="s">
        <v>1121</v>
      </c>
      <c r="F133" s="10" t="s">
        <v>90</v>
      </c>
      <c r="G133" t="s">
        <v>950</v>
      </c>
      <c r="H133" t="s">
        <v>1122</v>
      </c>
      <c r="I133" t="s">
        <v>1126</v>
      </c>
      <c r="J133">
        <v>749</v>
      </c>
      <c r="K133" t="s">
        <v>1125</v>
      </c>
      <c r="L133" t="s">
        <v>1124</v>
      </c>
      <c r="M133" t="s">
        <v>1123</v>
      </c>
      <c r="O133" s="42" t="s">
        <v>1127</v>
      </c>
    </row>
    <row r="134" spans="1:15" ht="75" x14ac:dyDescent="0.25">
      <c r="A134">
        <v>11282</v>
      </c>
      <c r="B134" t="s">
        <v>343</v>
      </c>
      <c r="D134">
        <v>2005</v>
      </c>
      <c r="E134" s="10" t="s">
        <v>1119</v>
      </c>
      <c r="F134" s="10" t="s">
        <v>90</v>
      </c>
      <c r="G134" t="s">
        <v>844</v>
      </c>
      <c r="H134" t="s">
        <v>1041</v>
      </c>
      <c r="I134" t="s">
        <v>1008</v>
      </c>
      <c r="J134">
        <v>1449</v>
      </c>
      <c r="K134">
        <v>62</v>
      </c>
      <c r="L134" t="s">
        <v>1120</v>
      </c>
      <c r="O134" s="42" t="s">
        <v>1129</v>
      </c>
    </row>
    <row r="135" spans="1:15" ht="135" x14ac:dyDescent="0.25">
      <c r="A135">
        <v>3609</v>
      </c>
      <c r="B135" t="s">
        <v>873</v>
      </c>
      <c r="D135">
        <v>2005</v>
      </c>
      <c r="E135" s="10" t="s">
        <v>1131</v>
      </c>
      <c r="F135" s="10" t="s">
        <v>90</v>
      </c>
      <c r="G135" t="s">
        <v>1110</v>
      </c>
      <c r="H135" t="s">
        <v>1132</v>
      </c>
      <c r="I135" t="s">
        <v>1133</v>
      </c>
      <c r="J135">
        <v>6558</v>
      </c>
      <c r="K135" t="s">
        <v>832</v>
      </c>
      <c r="L135" t="s">
        <v>832</v>
      </c>
      <c r="O135" s="42" t="s">
        <v>1130</v>
      </c>
    </row>
    <row r="136" spans="1:15" ht="45" x14ac:dyDescent="0.25">
      <c r="A136">
        <v>14202</v>
      </c>
      <c r="B136" t="s">
        <v>376</v>
      </c>
      <c r="D136">
        <v>2012</v>
      </c>
      <c r="E136" s="10" t="s">
        <v>1134</v>
      </c>
      <c r="F136" s="10" t="s">
        <v>90</v>
      </c>
      <c r="G136" t="s">
        <v>1110</v>
      </c>
      <c r="H136" t="s">
        <v>1135</v>
      </c>
      <c r="I136" t="s">
        <v>1136</v>
      </c>
      <c r="J136">
        <v>99</v>
      </c>
      <c r="K136">
        <v>100</v>
      </c>
      <c r="L136" t="s">
        <v>1137</v>
      </c>
      <c r="M136" t="s">
        <v>1138</v>
      </c>
    </row>
    <row r="137" spans="1:15" ht="60" x14ac:dyDescent="0.25">
      <c r="A137">
        <v>10170</v>
      </c>
      <c r="B137" t="s">
        <v>874</v>
      </c>
      <c r="D137">
        <v>2007</v>
      </c>
      <c r="E137" s="10" t="s">
        <v>1139</v>
      </c>
      <c r="F137" s="10" t="s">
        <v>90</v>
      </c>
      <c r="G137" t="s">
        <v>1110</v>
      </c>
      <c r="H137" t="s">
        <v>984</v>
      </c>
      <c r="I137" t="s">
        <v>832</v>
      </c>
      <c r="J137">
        <v>542</v>
      </c>
      <c r="K137" t="s">
        <v>832</v>
      </c>
      <c r="L137" t="s">
        <v>832</v>
      </c>
    </row>
    <row r="138" spans="1:15" ht="120" x14ac:dyDescent="0.25">
      <c r="A138">
        <v>2214</v>
      </c>
      <c r="B138" t="s">
        <v>444</v>
      </c>
      <c r="D138">
        <v>2010</v>
      </c>
      <c r="E138" s="10" t="s">
        <v>1140</v>
      </c>
      <c r="F138" s="10" t="s">
        <v>90</v>
      </c>
      <c r="G138" t="s">
        <v>1110</v>
      </c>
      <c r="H138" t="s">
        <v>984</v>
      </c>
      <c r="I138">
        <v>3.9</v>
      </c>
      <c r="J138">
        <v>1130</v>
      </c>
      <c r="K138">
        <v>65.7</v>
      </c>
      <c r="L138" t="s">
        <v>1148</v>
      </c>
    </row>
    <row r="139" spans="1:15" ht="75" x14ac:dyDescent="0.25">
      <c r="A139">
        <v>15837</v>
      </c>
      <c r="B139" t="s">
        <v>1142</v>
      </c>
      <c r="D139">
        <v>2011</v>
      </c>
      <c r="E139" s="10" t="s">
        <v>1141</v>
      </c>
      <c r="F139" s="10" t="s">
        <v>90</v>
      </c>
      <c r="G139" t="s">
        <v>1110</v>
      </c>
      <c r="H139" t="s">
        <v>1149</v>
      </c>
      <c r="I139">
        <v>29</v>
      </c>
      <c r="J139">
        <v>2268</v>
      </c>
      <c r="K139">
        <v>0</v>
      </c>
      <c r="L139" t="s">
        <v>1150</v>
      </c>
    </row>
    <row r="140" spans="1:15" ht="105" x14ac:dyDescent="0.25">
      <c r="A140">
        <v>15476</v>
      </c>
      <c r="B140" t="s">
        <v>875</v>
      </c>
      <c r="D140">
        <v>2007</v>
      </c>
      <c r="E140" s="10" t="s">
        <v>1143</v>
      </c>
      <c r="F140" s="10" t="s">
        <v>90</v>
      </c>
      <c r="G140" t="s">
        <v>1110</v>
      </c>
      <c r="H140" t="s">
        <v>1151</v>
      </c>
      <c r="I140">
        <v>29</v>
      </c>
      <c r="J140">
        <v>1027</v>
      </c>
      <c r="K140">
        <v>0</v>
      </c>
      <c r="L140">
        <v>50</v>
      </c>
      <c r="O140" t="s">
        <v>1152</v>
      </c>
    </row>
    <row r="141" spans="1:15" ht="75" x14ac:dyDescent="0.25">
      <c r="A141">
        <v>90001</v>
      </c>
      <c r="B141" t="s">
        <v>511</v>
      </c>
      <c r="D141">
        <v>2012</v>
      </c>
      <c r="E141" s="10" t="s">
        <v>1146</v>
      </c>
      <c r="F141" s="10" t="s">
        <v>90</v>
      </c>
      <c r="G141" t="s">
        <v>851</v>
      </c>
      <c r="H141" t="s">
        <v>852</v>
      </c>
      <c r="I141" t="s">
        <v>1153</v>
      </c>
      <c r="J141">
        <v>1230400</v>
      </c>
      <c r="K141" t="s">
        <v>1156</v>
      </c>
      <c r="L141" t="s">
        <v>1155</v>
      </c>
      <c r="M141" t="s">
        <v>1154</v>
      </c>
      <c r="O141" t="s">
        <v>1144</v>
      </c>
    </row>
    <row r="142" spans="1:15" ht="105" x14ac:dyDescent="0.25">
      <c r="A142">
        <v>90002</v>
      </c>
      <c r="B142" t="s">
        <v>876</v>
      </c>
      <c r="D142">
        <v>1995</v>
      </c>
      <c r="E142" s="10" t="s">
        <v>1147</v>
      </c>
      <c r="F142" s="10" t="s">
        <v>90</v>
      </c>
      <c r="G142" t="s">
        <v>858</v>
      </c>
      <c r="H142" t="s">
        <v>55</v>
      </c>
      <c r="I142" t="s">
        <v>1159</v>
      </c>
      <c r="J142">
        <v>828</v>
      </c>
      <c r="K142">
        <v>59.5</v>
      </c>
      <c r="L142" t="s">
        <v>1158</v>
      </c>
      <c r="M142" t="s">
        <v>1157</v>
      </c>
      <c r="O142" t="s">
        <v>1144</v>
      </c>
    </row>
  </sheetData>
  <autoFilter ref="A1:P142" xr:uid="{49CAEB68-2092-4032-A98C-939DD758535E}"/>
  <hyperlinks>
    <hyperlink ref="O133" r:id="rId1" xr:uid="{DFF7838C-47E7-4D73-A6A7-980C4DA74190}"/>
    <hyperlink ref="O131" r:id="rId2" xr:uid="{49C28F97-DD1C-4026-9C2F-95BF834CE27E}"/>
    <hyperlink ref="O134" r:id="rId3" xr:uid="{AF0F297E-3F02-4182-A52F-D053F2F89CDA}"/>
    <hyperlink ref="O135"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Validation!$D$2:$D$50</xm:f>
          </x14:formula1>
          <xm:sqref>H2:H35 H37:H129</xm:sqref>
        </x14:dataValidation>
        <x14:dataValidation type="list" allowBlank="1" showInputMessage="1" showErrorMessage="1" xr:uid="{855A9DAC-13A4-4C08-8A58-85C2BED553D4}">
          <x14:formula1>
            <xm:f>Validation!$D$2:$D$60</xm:f>
          </x14:formula1>
          <xm:sqref>H130:H134 H136:H142 H133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C171"/>
  <sheetViews>
    <sheetView workbookViewId="0">
      <pane ySplit="1" topLeftCell="A97" activePane="bottomLeft" state="frozen"/>
      <selection pane="bottomLeft" activeCell="G13" sqref="G13"/>
    </sheetView>
  </sheetViews>
  <sheetFormatPr defaultRowHeight="15" x14ac:dyDescent="0.25"/>
  <cols>
    <col min="1" max="4" width="15.7109375" style="3" customWidth="1"/>
    <col min="5" max="5" width="15.7109375" style="4" customWidth="1"/>
    <col min="6" max="6" width="15.7109375" style="28" customWidth="1"/>
    <col min="7" max="8" width="15.7109375" style="3" customWidth="1"/>
    <col min="9" max="9" width="18.140625" style="4" bestFit="1" customWidth="1"/>
    <col min="10" max="12" width="18.140625" style="28" customWidth="1"/>
    <col min="13" max="14" width="15.7109375" style="3" customWidth="1"/>
    <col min="15" max="15" width="15.7109375" style="5" customWidth="1"/>
    <col min="16" max="20" width="15.7109375" style="3" customWidth="1"/>
    <col min="21" max="21" width="15.7109375" style="4" customWidth="1"/>
    <col min="22" max="22" width="15.7109375" style="28" customWidth="1"/>
    <col min="23" max="27" width="15.7109375" style="3" customWidth="1"/>
    <col min="28" max="28" width="15.7109375" style="4" customWidth="1"/>
    <col min="29" max="29" width="15.7109375" style="28" customWidth="1"/>
    <col min="30" max="16384" width="9.140625" style="3"/>
  </cols>
  <sheetData>
    <row r="1" spans="1:29" ht="45" x14ac:dyDescent="0.25">
      <c r="A1" s="6" t="s">
        <v>9</v>
      </c>
      <c r="B1" s="6" t="s">
        <v>8</v>
      </c>
      <c r="C1" s="7" t="s">
        <v>7</v>
      </c>
      <c r="D1" s="7" t="s">
        <v>878</v>
      </c>
      <c r="E1" s="6" t="s">
        <v>38</v>
      </c>
      <c r="F1" s="7" t="s">
        <v>59</v>
      </c>
      <c r="G1" s="7" t="s">
        <v>37</v>
      </c>
      <c r="H1" s="7" t="s">
        <v>1111</v>
      </c>
      <c r="I1" s="7" t="s">
        <v>36</v>
      </c>
      <c r="J1" s="7" t="s">
        <v>822</v>
      </c>
      <c r="K1" s="7" t="s">
        <v>963</v>
      </c>
      <c r="L1" s="7" t="s">
        <v>808</v>
      </c>
      <c r="M1" s="7" t="s">
        <v>35</v>
      </c>
      <c r="N1" s="7" t="s">
        <v>34</v>
      </c>
      <c r="O1" s="6" t="s">
        <v>33</v>
      </c>
      <c r="P1" s="8" t="s">
        <v>32</v>
      </c>
      <c r="Q1" s="6" t="s">
        <v>31</v>
      </c>
      <c r="R1" s="6" t="s">
        <v>30</v>
      </c>
      <c r="S1" s="7" t="s">
        <v>960</v>
      </c>
      <c r="T1" s="7" t="s">
        <v>961</v>
      </c>
      <c r="U1" s="6" t="s">
        <v>28</v>
      </c>
      <c r="V1" s="6" t="s">
        <v>829</v>
      </c>
      <c r="W1" s="6" t="s">
        <v>27</v>
      </c>
      <c r="X1" s="6" t="s">
        <v>26</v>
      </c>
      <c r="Y1" s="6" t="s">
        <v>25</v>
      </c>
      <c r="Z1" s="6" t="s">
        <v>24</v>
      </c>
      <c r="AA1" s="7" t="s">
        <v>23</v>
      </c>
      <c r="AB1" s="6" t="s">
        <v>804</v>
      </c>
      <c r="AC1" s="6" t="s">
        <v>835</v>
      </c>
    </row>
    <row r="2" spans="1:29" x14ac:dyDescent="0.25">
      <c r="A2" s="3">
        <v>60</v>
      </c>
      <c r="B2" s="3" t="str">
        <f>VLOOKUP(A2,Studies!$A$2:$D$142,2)</f>
        <v>Mielke</v>
      </c>
      <c r="C2" s="3">
        <f>VLOOKUP(A2,Studies!$A$2:$D$142,4)</f>
        <v>2010</v>
      </c>
      <c r="D2" s="3">
        <f>VLOOKUP(A2,Studies!$A$2:$N$142,14)</f>
        <v>0</v>
      </c>
      <c r="E2" s="4" t="s">
        <v>20</v>
      </c>
      <c r="F2" s="28" t="s">
        <v>833</v>
      </c>
      <c r="G2" s="3">
        <v>1460</v>
      </c>
      <c r="I2" s="4" t="s">
        <v>42</v>
      </c>
      <c r="J2" s="28" t="s">
        <v>823</v>
      </c>
      <c r="L2" s="28" t="s">
        <v>832</v>
      </c>
      <c r="M2" s="3" t="s">
        <v>810</v>
      </c>
      <c r="N2" s="3" t="s">
        <v>831</v>
      </c>
      <c r="O2" s="31" t="s">
        <v>827</v>
      </c>
      <c r="P2" s="3" t="s">
        <v>22</v>
      </c>
      <c r="Q2" s="3" t="s">
        <v>381</v>
      </c>
      <c r="R2" s="3" t="s">
        <v>828</v>
      </c>
      <c r="T2" s="3">
        <v>161</v>
      </c>
      <c r="U2" s="4" t="s">
        <v>13</v>
      </c>
      <c r="V2" s="32" t="s">
        <v>830</v>
      </c>
      <c r="W2" s="3">
        <v>1.27</v>
      </c>
      <c r="Y2" s="3">
        <v>0.89</v>
      </c>
      <c r="Z2" s="3">
        <v>1.8</v>
      </c>
    </row>
    <row r="3" spans="1:29" x14ac:dyDescent="0.25">
      <c r="A3" s="3">
        <v>60</v>
      </c>
      <c r="B3" s="3" t="str">
        <f>VLOOKUP(A3,Studies!$A$2:$D$142,2)</f>
        <v>Mielke</v>
      </c>
      <c r="C3" s="3">
        <f>VLOOKUP(A3,Studies!$A$2:$D$142,4)</f>
        <v>2010</v>
      </c>
      <c r="D3" s="3">
        <f>VLOOKUP(A3,Studies!$A$2:$N$142,14)</f>
        <v>0</v>
      </c>
      <c r="E3" s="4" t="s">
        <v>20</v>
      </c>
      <c r="F3" s="28" t="s">
        <v>833</v>
      </c>
      <c r="G3" s="3">
        <v>1460</v>
      </c>
      <c r="I3" s="4" t="s">
        <v>42</v>
      </c>
      <c r="J3" s="28" t="s">
        <v>824</v>
      </c>
      <c r="L3" s="28">
        <v>365</v>
      </c>
      <c r="M3" s="3" t="s">
        <v>810</v>
      </c>
      <c r="N3" s="3" t="s">
        <v>831</v>
      </c>
      <c r="O3" s="31" t="s">
        <v>827</v>
      </c>
      <c r="P3" s="3" t="s">
        <v>22</v>
      </c>
      <c r="Q3" s="3" t="s">
        <v>381</v>
      </c>
      <c r="R3" s="3" t="s">
        <v>828</v>
      </c>
      <c r="T3" s="3">
        <v>161</v>
      </c>
      <c r="U3" s="4" t="s">
        <v>13</v>
      </c>
      <c r="V3" s="32" t="s">
        <v>830</v>
      </c>
      <c r="W3" s="3">
        <v>0.9</v>
      </c>
      <c r="Y3" s="3">
        <v>0.54</v>
      </c>
      <c r="Z3" s="3">
        <v>1.5</v>
      </c>
      <c r="AB3" s="30" t="s">
        <v>834</v>
      </c>
      <c r="AC3" s="32"/>
    </row>
    <row r="4" spans="1:29" x14ac:dyDescent="0.25">
      <c r="A4" s="3">
        <v>60</v>
      </c>
      <c r="B4" s="3" t="str">
        <f>VLOOKUP(A4,Studies!$A$2:$D$142,2)</f>
        <v>Mielke</v>
      </c>
      <c r="C4" s="3">
        <f>VLOOKUP(A4,Studies!$A$2:$D$142,4)</f>
        <v>2010</v>
      </c>
      <c r="D4" s="3">
        <f>VLOOKUP(A4,Studies!$A$2:$N$142,14)</f>
        <v>0</v>
      </c>
      <c r="E4" s="4" t="s">
        <v>20</v>
      </c>
      <c r="F4" s="28" t="s">
        <v>833</v>
      </c>
      <c r="G4" s="3">
        <v>1460</v>
      </c>
      <c r="I4" s="4" t="s">
        <v>42</v>
      </c>
      <c r="J4" s="28" t="s">
        <v>825</v>
      </c>
      <c r="L4" s="28">
        <v>365</v>
      </c>
      <c r="M4" s="3" t="s">
        <v>810</v>
      </c>
      <c r="N4" s="3" t="s">
        <v>831</v>
      </c>
      <c r="O4" s="31" t="s">
        <v>827</v>
      </c>
      <c r="P4" s="3" t="s">
        <v>22</v>
      </c>
      <c r="Q4" s="3" t="s">
        <v>381</v>
      </c>
      <c r="R4" s="3" t="s">
        <v>828</v>
      </c>
      <c r="T4" s="3">
        <v>161</v>
      </c>
      <c r="U4" s="4" t="s">
        <v>13</v>
      </c>
      <c r="V4" s="32" t="s">
        <v>830</v>
      </c>
      <c r="W4" s="3">
        <v>1.24</v>
      </c>
      <c r="Y4" s="3">
        <v>0.76</v>
      </c>
      <c r="Z4" s="3">
        <v>2.02</v>
      </c>
      <c r="AB4" s="30" t="s">
        <v>834</v>
      </c>
      <c r="AC4" s="32"/>
    </row>
    <row r="5" spans="1:29" x14ac:dyDescent="0.25">
      <c r="A5" s="3">
        <v>60</v>
      </c>
      <c r="B5" s="3" t="str">
        <f>VLOOKUP(A5,Studies!$A$2:$D$142,2)</f>
        <v>Mielke</v>
      </c>
      <c r="C5" s="3">
        <f>VLOOKUP(A5,Studies!$A$2:$D$142,4)</f>
        <v>2010</v>
      </c>
      <c r="D5" s="3">
        <f>VLOOKUP(A5,Studies!$A$2:$N$142,14)</f>
        <v>0</v>
      </c>
      <c r="E5" s="4" t="s">
        <v>20</v>
      </c>
      <c r="F5" s="28" t="s">
        <v>833</v>
      </c>
      <c r="G5" s="3">
        <v>1460</v>
      </c>
      <c r="I5" s="4" t="s">
        <v>42</v>
      </c>
      <c r="J5" s="28" t="s">
        <v>826</v>
      </c>
      <c r="L5" s="28">
        <v>365</v>
      </c>
      <c r="M5" s="3" t="s">
        <v>810</v>
      </c>
      <c r="N5" s="3" t="s">
        <v>831</v>
      </c>
      <c r="O5" s="31" t="s">
        <v>827</v>
      </c>
      <c r="P5" s="3" t="s">
        <v>22</v>
      </c>
      <c r="Q5" s="3" t="s">
        <v>381</v>
      </c>
      <c r="R5" s="3" t="s">
        <v>828</v>
      </c>
      <c r="T5" s="3">
        <v>161</v>
      </c>
      <c r="U5" s="4" t="s">
        <v>13</v>
      </c>
      <c r="V5" s="32" t="s">
        <v>830</v>
      </c>
      <c r="W5" s="28">
        <v>1.18</v>
      </c>
      <c r="X5" s="28"/>
      <c r="Y5" s="3">
        <v>0.73</v>
      </c>
      <c r="Z5" s="3">
        <v>1.93</v>
      </c>
      <c r="AB5" s="30" t="s">
        <v>834</v>
      </c>
      <c r="AC5" s="32"/>
    </row>
    <row r="6" spans="1:29" x14ac:dyDescent="0.25">
      <c r="A6" s="3">
        <v>60</v>
      </c>
      <c r="B6" s="3" t="str">
        <f>VLOOKUP(A6,Studies!$A$2:$D$142,2)</f>
        <v>Mielke</v>
      </c>
      <c r="C6" s="3">
        <f>VLOOKUP(A6,Studies!$A$2:$D$142,4)</f>
        <v>2010</v>
      </c>
      <c r="D6" s="3">
        <f>VLOOKUP(A6,Studies!$A$2:$N$142,14)</f>
        <v>0</v>
      </c>
      <c r="E6" s="4" t="s">
        <v>20</v>
      </c>
      <c r="F6" s="28" t="s">
        <v>833</v>
      </c>
      <c r="G6" s="3">
        <v>1460</v>
      </c>
      <c r="I6" s="4" t="s">
        <v>42</v>
      </c>
      <c r="J6" s="28" t="s">
        <v>823</v>
      </c>
      <c r="L6" s="28" t="s">
        <v>832</v>
      </c>
      <c r="M6" s="3" t="s">
        <v>810</v>
      </c>
      <c r="N6" s="3" t="s">
        <v>831</v>
      </c>
      <c r="O6" s="31" t="s">
        <v>827</v>
      </c>
      <c r="P6" s="3" t="s">
        <v>16</v>
      </c>
      <c r="Q6" s="3" t="s">
        <v>15</v>
      </c>
      <c r="R6" s="3" t="s">
        <v>828</v>
      </c>
      <c r="T6" s="3">
        <v>80</v>
      </c>
      <c r="U6" s="4" t="s">
        <v>13</v>
      </c>
      <c r="V6" s="32" t="s">
        <v>830</v>
      </c>
      <c r="W6" s="3">
        <v>1.1100000000000001</v>
      </c>
      <c r="Y6" s="3">
        <v>0.67</v>
      </c>
      <c r="Z6" s="3">
        <v>1.84</v>
      </c>
      <c r="AB6" s="30"/>
      <c r="AC6" s="32"/>
    </row>
    <row r="7" spans="1:29" x14ac:dyDescent="0.25">
      <c r="A7" s="3">
        <v>60</v>
      </c>
      <c r="B7" s="3" t="str">
        <f>VLOOKUP(A7,Studies!$A$2:$D$142,2)</f>
        <v>Mielke</v>
      </c>
      <c r="C7" s="3">
        <f>VLOOKUP(A7,Studies!$A$2:$D$142,4)</f>
        <v>2010</v>
      </c>
      <c r="D7" s="3">
        <f>VLOOKUP(A7,Studies!$A$2:$N$142,14)</f>
        <v>0</v>
      </c>
      <c r="E7" s="4" t="s">
        <v>20</v>
      </c>
      <c r="F7" s="28" t="s">
        <v>833</v>
      </c>
      <c r="G7" s="3">
        <v>1460</v>
      </c>
      <c r="I7" s="4" t="s">
        <v>42</v>
      </c>
      <c r="J7" s="28" t="s">
        <v>824</v>
      </c>
      <c r="L7" s="28">
        <v>365</v>
      </c>
      <c r="M7" s="3" t="s">
        <v>810</v>
      </c>
      <c r="N7" s="3" t="s">
        <v>831</v>
      </c>
      <c r="O7" s="31" t="s">
        <v>827</v>
      </c>
      <c r="P7" s="3" t="s">
        <v>16</v>
      </c>
      <c r="Q7" s="3" t="s">
        <v>15</v>
      </c>
      <c r="R7" s="3" t="s">
        <v>828</v>
      </c>
      <c r="T7" s="3">
        <v>80</v>
      </c>
      <c r="U7" s="4" t="s">
        <v>13</v>
      </c>
      <c r="V7" s="32" t="s">
        <v>830</v>
      </c>
      <c r="W7" s="3">
        <v>1</v>
      </c>
      <c r="Y7" s="3">
        <v>0.48</v>
      </c>
      <c r="Z7" s="3">
        <v>2.0699999999999998</v>
      </c>
      <c r="AB7" s="30" t="s">
        <v>834</v>
      </c>
      <c r="AC7" s="32"/>
    </row>
    <row r="8" spans="1:29" x14ac:dyDescent="0.25">
      <c r="A8" s="3">
        <v>60</v>
      </c>
      <c r="B8" s="3" t="str">
        <f>VLOOKUP(A8,Studies!$A$2:$D$142,2)</f>
        <v>Mielke</v>
      </c>
      <c r="C8" s="3">
        <f>VLOOKUP(A8,Studies!$A$2:$D$142,4)</f>
        <v>2010</v>
      </c>
      <c r="D8" s="3">
        <f>VLOOKUP(A8,Studies!$A$2:$N$142,14)</f>
        <v>0</v>
      </c>
      <c r="E8" s="4" t="s">
        <v>20</v>
      </c>
      <c r="F8" s="28" t="s">
        <v>833</v>
      </c>
      <c r="G8" s="3">
        <v>1460</v>
      </c>
      <c r="I8" s="4" t="s">
        <v>42</v>
      </c>
      <c r="J8" s="28" t="s">
        <v>825</v>
      </c>
      <c r="L8" s="28">
        <v>365</v>
      </c>
      <c r="M8" s="3" t="s">
        <v>810</v>
      </c>
      <c r="N8" s="3" t="s">
        <v>831</v>
      </c>
      <c r="O8" s="31" t="s">
        <v>827</v>
      </c>
      <c r="P8" s="3" t="s">
        <v>16</v>
      </c>
      <c r="Q8" s="3" t="s">
        <v>15</v>
      </c>
      <c r="R8" s="3" t="s">
        <v>828</v>
      </c>
      <c r="T8" s="3">
        <v>80</v>
      </c>
      <c r="U8" s="4" t="s">
        <v>13</v>
      </c>
      <c r="V8" s="32" t="s">
        <v>830</v>
      </c>
      <c r="W8" s="3">
        <v>1.31</v>
      </c>
      <c r="Y8" s="3">
        <v>0.65</v>
      </c>
      <c r="Z8" s="3">
        <v>2.64</v>
      </c>
      <c r="AB8" s="30" t="s">
        <v>834</v>
      </c>
      <c r="AC8" s="32"/>
    </row>
    <row r="9" spans="1:29" x14ac:dyDescent="0.25">
      <c r="A9" s="3">
        <v>60</v>
      </c>
      <c r="B9" s="3" t="str">
        <f>VLOOKUP(A9,Studies!$A$2:$D$142,2)</f>
        <v>Mielke</v>
      </c>
      <c r="C9" s="3">
        <f>VLOOKUP(A9,Studies!$A$2:$D$142,4)</f>
        <v>2010</v>
      </c>
      <c r="D9" s="3">
        <f>VLOOKUP(A9,Studies!$A$2:$N$142,14)</f>
        <v>0</v>
      </c>
      <c r="E9" s="4" t="s">
        <v>20</v>
      </c>
      <c r="F9" s="28" t="s">
        <v>833</v>
      </c>
      <c r="G9" s="3">
        <v>1460</v>
      </c>
      <c r="I9" s="4" t="s">
        <v>42</v>
      </c>
      <c r="J9" s="28" t="s">
        <v>826</v>
      </c>
      <c r="L9" s="28">
        <v>365</v>
      </c>
      <c r="M9" s="3" t="s">
        <v>810</v>
      </c>
      <c r="N9" s="3" t="s">
        <v>831</v>
      </c>
      <c r="O9" s="31" t="s">
        <v>827</v>
      </c>
      <c r="P9" s="3" t="s">
        <v>16</v>
      </c>
      <c r="Q9" s="3" t="s">
        <v>15</v>
      </c>
      <c r="R9" s="3" t="s">
        <v>828</v>
      </c>
      <c r="T9" s="3">
        <v>80</v>
      </c>
      <c r="U9" s="4" t="s">
        <v>13</v>
      </c>
      <c r="V9" s="32" t="s">
        <v>830</v>
      </c>
      <c r="W9" s="28">
        <v>1.04</v>
      </c>
      <c r="X9" s="28"/>
      <c r="Y9" s="3">
        <v>0.5</v>
      </c>
      <c r="Z9" s="3">
        <v>2.16</v>
      </c>
      <c r="AB9" s="30" t="s">
        <v>834</v>
      </c>
      <c r="AC9" s="32"/>
    </row>
    <row r="10" spans="1:29" x14ac:dyDescent="0.25">
      <c r="A10" s="3">
        <v>126</v>
      </c>
      <c r="B10" s="3" t="str">
        <f>VLOOKUP(A10,Studies!$A$2:$D$142,2)</f>
        <v>Rasmussen</v>
      </c>
      <c r="C10" s="3">
        <f>VLOOKUP(A10,Studies!$A$2:$D$142,4)</f>
        <v>2018</v>
      </c>
      <c r="D10" s="3" t="str">
        <f>VLOOKUP(A10,Studies!$A$2:$N$142,14)</f>
        <v>Y</v>
      </c>
    </row>
    <row r="11" spans="1:29" x14ac:dyDescent="0.25">
      <c r="A11" s="3">
        <v>366</v>
      </c>
      <c r="B11" s="3" t="str">
        <f>VLOOKUP(A11,Studies!$A$2:$D$142,2)</f>
        <v>Li</v>
      </c>
      <c r="C11" s="3">
        <f>VLOOKUP(A11,Studies!$A$2:$D$142,4)</f>
        <v>2010</v>
      </c>
      <c r="D11" s="3">
        <f>VLOOKUP(A11,Studies!$A$2:$N$142,14)</f>
        <v>0</v>
      </c>
      <c r="E11" s="4" t="s">
        <v>50</v>
      </c>
      <c r="F11" s="28" t="s">
        <v>837</v>
      </c>
      <c r="G11" s="3">
        <v>3099</v>
      </c>
      <c r="I11" s="4" t="s">
        <v>17</v>
      </c>
      <c r="L11" s="28">
        <v>711</v>
      </c>
      <c r="M11" s="3" t="s">
        <v>809</v>
      </c>
      <c r="P11" s="3" t="s">
        <v>16</v>
      </c>
      <c r="Q11" s="3" t="s">
        <v>15</v>
      </c>
      <c r="R11" s="3">
        <v>6.1</v>
      </c>
      <c r="T11" s="3">
        <v>263</v>
      </c>
      <c r="U11" s="4" t="s">
        <v>13</v>
      </c>
      <c r="V11" s="3" t="s">
        <v>840</v>
      </c>
      <c r="W11" s="28">
        <v>0.62</v>
      </c>
      <c r="Y11" s="3">
        <v>0.4</v>
      </c>
      <c r="Z11" s="3">
        <v>0.97</v>
      </c>
    </row>
    <row r="12" spans="1:29" x14ac:dyDescent="0.25">
      <c r="A12" s="3">
        <v>1118</v>
      </c>
      <c r="B12" s="3" t="str">
        <f>VLOOKUP(A12,Studies!$A$2:$D$142,2)</f>
        <v>Dufouil</v>
      </c>
      <c r="C12" s="3">
        <f>VLOOKUP(A12,Studies!$A$2:$D$142,4)</f>
        <v>2005</v>
      </c>
      <c r="D12" s="3" t="str">
        <f>VLOOKUP(A12,Studies!$A$2:$N$142,14)</f>
        <v>Y</v>
      </c>
      <c r="L12"/>
    </row>
    <row r="13" spans="1:29" x14ac:dyDescent="0.25">
      <c r="A13" s="3">
        <v>1658</v>
      </c>
      <c r="B13" s="3" t="str">
        <f>VLOOKUP(A13,Studies!$A$2:$D$142,2)</f>
        <v>Tynkkynen</v>
      </c>
      <c r="C13" s="3">
        <f>VLOOKUP(A13,Studies!$A$2:$D$142,4)</f>
        <v>2016</v>
      </c>
      <c r="D13" s="3">
        <f>VLOOKUP(A13,Studies!$A$2:$N$142,14)</f>
        <v>0</v>
      </c>
      <c r="E13" s="4" t="s">
        <v>50</v>
      </c>
      <c r="Q13" s="3" t="s">
        <v>845</v>
      </c>
      <c r="R13" s="3" t="s">
        <v>843</v>
      </c>
    </row>
    <row r="14" spans="1:29" x14ac:dyDescent="0.25">
      <c r="A14" s="3">
        <v>1883</v>
      </c>
      <c r="B14" s="3" t="str">
        <f>VLOOKUP(A14,Studies!$A$2:$D$142,2)</f>
        <v>Kuo</v>
      </c>
      <c r="C14" s="3">
        <f>VLOOKUP(A14,Studies!$A$2:$D$142,4)</f>
        <v>2015</v>
      </c>
      <c r="D14" s="3">
        <f>VLOOKUP(A14,Studies!$A$2:$N$142,14)</f>
        <v>0</v>
      </c>
    </row>
    <row r="15" spans="1:29" x14ac:dyDescent="0.25">
      <c r="A15" s="3">
        <v>1951</v>
      </c>
      <c r="B15" s="3" t="str">
        <f>VLOOKUP(A15,Studies!$A$2:$D$142,2)</f>
        <v>Svensson</v>
      </c>
      <c r="C15" s="3">
        <f>VLOOKUP(A15,Studies!$A$2:$D$142,4)</f>
        <v>2019</v>
      </c>
      <c r="D15" s="3">
        <f>VLOOKUP(A15,Studies!$A$2:$N$142,14)</f>
        <v>0</v>
      </c>
    </row>
    <row r="16" spans="1:29" x14ac:dyDescent="0.25">
      <c r="A16" s="3">
        <v>2016</v>
      </c>
      <c r="B16" s="3" t="str">
        <f>VLOOKUP(A16,Studies!$A$2:$D$142,2)</f>
        <v>Zamrini</v>
      </c>
      <c r="C16" s="3">
        <f>VLOOKUP(A16,Studies!$A$2:$D$142,4)</f>
        <v>2004</v>
      </c>
      <c r="D16" s="3">
        <f>VLOOKUP(A16,Studies!$A$2:$N$142,14)</f>
        <v>0</v>
      </c>
    </row>
    <row r="17" spans="1:4" x14ac:dyDescent="0.25">
      <c r="A17" s="3">
        <v>2017</v>
      </c>
      <c r="B17" s="3" t="str">
        <f>VLOOKUP(A17,Studies!$A$2:$D$142,2)</f>
        <v>Redelmeier</v>
      </c>
      <c r="C17" s="3">
        <f>VLOOKUP(A17,Studies!$A$2:$D$142,4)</f>
        <v>2019</v>
      </c>
      <c r="D17" s="3">
        <f>VLOOKUP(A17,Studies!$A$2:$N$142,14)</f>
        <v>0</v>
      </c>
    </row>
    <row r="18" spans="1:4" x14ac:dyDescent="0.25">
      <c r="A18" s="3">
        <v>2066</v>
      </c>
      <c r="B18" s="3" t="str">
        <f>VLOOKUP(A18,Studies!$A$2:$D$142,2)</f>
        <v>Matsuzaki</v>
      </c>
      <c r="C18" s="3">
        <f>VLOOKUP(A18,Studies!$A$2:$D$142,4)</f>
        <v>2011</v>
      </c>
      <c r="D18" s="3" t="str">
        <f>VLOOKUP(A18,Studies!$A$2:$N$142,14)</f>
        <v>Y</v>
      </c>
    </row>
    <row r="19" spans="1:4" x14ac:dyDescent="0.25">
      <c r="A19" s="3">
        <v>2132</v>
      </c>
      <c r="B19" s="3" t="str">
        <f>VLOOKUP(A19,Studies!$A$2:$D$142,2)</f>
        <v>Nilsson</v>
      </c>
      <c r="C19" s="3">
        <f>VLOOKUP(A19,Studies!$A$2:$D$142,4)</f>
        <v>2003</v>
      </c>
      <c r="D19" s="3" t="str">
        <f>VLOOKUP(A19,Studies!$A$2:$N$142,14)</f>
        <v>Y</v>
      </c>
    </row>
    <row r="20" spans="1:4" x14ac:dyDescent="0.25">
      <c r="A20" s="3">
        <v>2140</v>
      </c>
      <c r="B20" s="3" t="str">
        <f>VLOOKUP(A20,Studies!$A$2:$D$142,2)</f>
        <v>Tynkkynen</v>
      </c>
      <c r="C20" s="3">
        <f>VLOOKUP(A20,Studies!$A$2:$D$142,4)</f>
        <v>2018</v>
      </c>
      <c r="D20" s="3">
        <f>VLOOKUP(A20,Studies!$A$2:$N$142,14)</f>
        <v>0</v>
      </c>
    </row>
    <row r="21" spans="1:4" x14ac:dyDescent="0.25">
      <c r="A21" s="3">
        <v>2149</v>
      </c>
      <c r="B21" s="3" t="str">
        <f>VLOOKUP(A21,Studies!$A$2:$D$142,2)</f>
        <v>Strandberg</v>
      </c>
      <c r="C21" s="3">
        <f>VLOOKUP(A21,Studies!$A$2:$D$142,4)</f>
        <v>2014</v>
      </c>
      <c r="D21" s="3" t="str">
        <f>VLOOKUP(A21,Studies!$A$2:$N$142,14)</f>
        <v>Y</v>
      </c>
    </row>
    <row r="22" spans="1:4" x14ac:dyDescent="0.25">
      <c r="A22" s="3">
        <v>2326</v>
      </c>
      <c r="B22" s="3" t="str">
        <f>VLOOKUP(A22,Studies!$A$2:$D$142,2)</f>
        <v>Szwast</v>
      </c>
      <c r="C22" s="3">
        <f>VLOOKUP(A22,Studies!$A$2:$D$142,4)</f>
        <v>2007</v>
      </c>
      <c r="D22" s="3">
        <f>VLOOKUP(A22,Studies!$A$2:$N$142,14)</f>
        <v>0</v>
      </c>
    </row>
    <row r="23" spans="1:4" x14ac:dyDescent="0.25">
      <c r="A23" s="3">
        <v>2434</v>
      </c>
      <c r="B23" s="3" t="str">
        <f>VLOOKUP(A23,Studies!$A$2:$D$142,2)</f>
        <v>Gottesman</v>
      </c>
      <c r="C23" s="3">
        <f>VLOOKUP(A23,Studies!$A$2:$D$142,4)</f>
        <v>2017</v>
      </c>
      <c r="D23" s="3">
        <f>VLOOKUP(A23,Studies!$A$2:$N$142,14)</f>
        <v>0</v>
      </c>
    </row>
    <row r="24" spans="1:4" x14ac:dyDescent="0.25">
      <c r="A24" s="3">
        <v>2438</v>
      </c>
      <c r="B24" s="3" t="str">
        <f>VLOOKUP(A24,Studies!$A$2:$D$142,2)</f>
        <v>Ostergaard</v>
      </c>
      <c r="C24" s="3">
        <f>VLOOKUP(A24,Studies!$A$2:$D$142,4)</f>
        <v>2017</v>
      </c>
      <c r="D24" s="3">
        <f>VLOOKUP(A24,Studies!$A$2:$N$142,14)</f>
        <v>0</v>
      </c>
    </row>
    <row r="25" spans="1:4" x14ac:dyDescent="0.25">
      <c r="A25" s="3">
        <v>2838</v>
      </c>
      <c r="B25" s="3" t="str">
        <f>VLOOKUP(A25,Studies!$A$2:$D$142,2)</f>
        <v>Mielke</v>
      </c>
      <c r="C25" s="3">
        <f>VLOOKUP(A25,Studies!$A$2:$D$142,4)</f>
        <v>2005</v>
      </c>
      <c r="D25" s="3">
        <f>VLOOKUP(A25,Studies!$A$2:$N$142,14)</f>
        <v>0</v>
      </c>
    </row>
    <row r="26" spans="1:4" x14ac:dyDescent="0.25">
      <c r="A26" s="3">
        <v>3094</v>
      </c>
      <c r="B26" s="3" t="str">
        <f>VLOOKUP(A26,Studies!$A$2:$D$142,2)</f>
        <v>Peters</v>
      </c>
      <c r="C26" s="3">
        <f>VLOOKUP(A26,Studies!$A$2:$D$142,4)</f>
        <v>2009</v>
      </c>
      <c r="D26" s="3">
        <f>VLOOKUP(A26,Studies!$A$2:$N$142,14)</f>
        <v>0</v>
      </c>
    </row>
    <row r="27" spans="1:4" x14ac:dyDescent="0.25">
      <c r="A27" s="3">
        <v>3151</v>
      </c>
      <c r="B27" s="3" t="str">
        <f>VLOOKUP(A27,Studies!$A$2:$D$142,2)</f>
        <v>Rantanen</v>
      </c>
      <c r="C27" s="3">
        <f>VLOOKUP(A27,Studies!$A$2:$D$142,4)</f>
        <v>2017</v>
      </c>
      <c r="D27" s="3">
        <f>VLOOKUP(A27,Studies!$A$2:$N$142,14)</f>
        <v>0</v>
      </c>
    </row>
    <row r="28" spans="1:4" x14ac:dyDescent="0.25">
      <c r="A28" s="3">
        <v>3232</v>
      </c>
      <c r="B28" s="3" t="str">
        <f>VLOOKUP(A28,Studies!$A$2:$D$142,2)</f>
        <v>Zhu</v>
      </c>
      <c r="C28" s="3">
        <f>VLOOKUP(A28,Studies!$A$2:$D$142,4)</f>
        <v>2018</v>
      </c>
      <c r="D28" s="3">
        <f>VLOOKUP(A28,Studies!$A$2:$N$142,14)</f>
        <v>0</v>
      </c>
    </row>
    <row r="29" spans="1:4" x14ac:dyDescent="0.25">
      <c r="A29" s="3">
        <v>3413</v>
      </c>
      <c r="B29" s="3" t="str">
        <f>VLOOKUP(A29,Studies!$A$2:$D$142,2)</f>
        <v>Qiu</v>
      </c>
      <c r="C29" s="3">
        <f>VLOOKUP(A29,Studies!$A$2:$D$142,4)</f>
        <v>2006</v>
      </c>
      <c r="D29" s="3" t="str">
        <f>VLOOKUP(A29,Studies!$A$2:$N$142,14)</f>
        <v>Y</v>
      </c>
    </row>
    <row r="30" spans="1:4" x14ac:dyDescent="0.25">
      <c r="A30" s="3">
        <v>3587</v>
      </c>
      <c r="B30" s="3" t="str">
        <f>VLOOKUP(A30,Studies!$A$2:$D$142,2)</f>
        <v>Rantanen</v>
      </c>
      <c r="C30" s="3">
        <f>VLOOKUP(A30,Studies!$A$2:$D$142,4)</f>
        <v>2014</v>
      </c>
      <c r="D30" s="3" t="str">
        <f>VLOOKUP(A30,Studies!$A$2:$N$142,14)</f>
        <v>Y</v>
      </c>
    </row>
    <row r="31" spans="1:4" x14ac:dyDescent="0.25">
      <c r="A31" s="3">
        <v>3588</v>
      </c>
      <c r="B31" s="3" t="str">
        <f>VLOOKUP(A31,Studies!$A$2:$D$142,2)</f>
        <v>Toro</v>
      </c>
      <c r="C31" s="3">
        <f>VLOOKUP(A31,Studies!$A$2:$D$142,4)</f>
        <v>2014</v>
      </c>
      <c r="D31" s="3">
        <f>VLOOKUP(A31,Studies!$A$2:$N$142,14)</f>
        <v>0</v>
      </c>
    </row>
    <row r="32" spans="1:4" x14ac:dyDescent="0.25">
      <c r="A32" s="3">
        <v>3593</v>
      </c>
      <c r="B32" s="3" t="str">
        <f>VLOOKUP(A32,Studies!$A$2:$D$142,2)</f>
        <v>Zigman</v>
      </c>
      <c r="C32" s="3">
        <f>VLOOKUP(A32,Studies!$A$2:$D$142,4)</f>
        <v>2007</v>
      </c>
      <c r="D32" s="3">
        <f>VLOOKUP(A32,Studies!$A$2:$N$142,14)</f>
        <v>0</v>
      </c>
    </row>
    <row r="33" spans="1:4" x14ac:dyDescent="0.25">
      <c r="A33" s="3">
        <v>3602</v>
      </c>
      <c r="B33" s="3" t="str">
        <f>VLOOKUP(A33,Studies!$A$2:$D$142,2)</f>
        <v>Hall</v>
      </c>
      <c r="C33" s="3">
        <f>VLOOKUP(A33,Studies!$A$2:$D$142,4)</f>
        <v>2006</v>
      </c>
      <c r="D33" s="3">
        <f>VLOOKUP(A33,Studies!$A$2:$N$142,14)</f>
        <v>0</v>
      </c>
    </row>
    <row r="34" spans="1:4" x14ac:dyDescent="0.25">
      <c r="A34" s="3">
        <v>3653</v>
      </c>
      <c r="B34" s="3" t="str">
        <f>VLOOKUP(A34,Studies!$A$2:$D$142,2)</f>
        <v>Burke</v>
      </c>
      <c r="C34" s="3">
        <f>VLOOKUP(A34,Studies!$A$2:$D$142,4)</f>
        <v>2018</v>
      </c>
      <c r="D34" s="3" t="str">
        <f>VLOOKUP(A34,Studies!$A$2:$N$142,14)</f>
        <v>Y</v>
      </c>
    </row>
    <row r="35" spans="1:4" x14ac:dyDescent="0.25">
      <c r="A35" s="3">
        <v>4301</v>
      </c>
      <c r="B35" s="3" t="str">
        <f>VLOOKUP(A35,Studies!$A$2:$D$142,2)</f>
        <v>Lilly</v>
      </c>
      <c r="C35" s="3">
        <f>VLOOKUP(A35,Studies!$A$2:$D$142,4)</f>
        <v>2014</v>
      </c>
      <c r="D35" s="3" t="str">
        <f>VLOOKUP(A35,Studies!$A$2:$N$142,14)</f>
        <v>Y</v>
      </c>
    </row>
    <row r="36" spans="1:4" x14ac:dyDescent="0.25">
      <c r="A36" s="3">
        <v>4460</v>
      </c>
      <c r="B36" s="3" t="str">
        <f>VLOOKUP(A36,Studies!$A$2:$D$142,2)</f>
        <v>Chen</v>
      </c>
      <c r="C36" s="3">
        <f>VLOOKUP(A36,Studies!$A$2:$D$142,4)</f>
        <v>2014</v>
      </c>
      <c r="D36" s="3" t="str">
        <f>VLOOKUP(A36,Studies!$A$2:$N$142,14)</f>
        <v>Y</v>
      </c>
    </row>
    <row r="37" spans="1:4" x14ac:dyDescent="0.25">
      <c r="A37" s="3">
        <v>4463</v>
      </c>
      <c r="B37" s="3" t="str">
        <f>VLOOKUP(A37,Studies!$A$2:$D$142,2)</f>
        <v>Chen</v>
      </c>
      <c r="C37" s="3">
        <f>VLOOKUP(A37,Studies!$A$2:$D$142,4)</f>
        <v>2017</v>
      </c>
      <c r="D37" s="3" t="str">
        <f>VLOOKUP(A37,Studies!$A$2:$N$142,14)</f>
        <v>Y</v>
      </c>
    </row>
    <row r="38" spans="1:4" x14ac:dyDescent="0.25">
      <c r="A38" s="3">
        <v>4974</v>
      </c>
      <c r="B38" s="3" t="str">
        <f>VLOOKUP(A38,Studies!$A$2:$D$142,2)</f>
        <v>Shepherd</v>
      </c>
      <c r="C38" s="3">
        <f>VLOOKUP(A38,Studies!$A$2:$D$142,4)</f>
        <v>1999</v>
      </c>
      <c r="D38" s="3" t="str">
        <f>VLOOKUP(A38,Studies!$A$2:$N$142,14)</f>
        <v>Y</v>
      </c>
    </row>
    <row r="39" spans="1:4" x14ac:dyDescent="0.25">
      <c r="A39" s="3">
        <v>4984</v>
      </c>
      <c r="B39" s="3" t="str">
        <f>VLOOKUP(A39,Studies!$A$2:$D$142,2)</f>
        <v>Ritchie</v>
      </c>
      <c r="C39" s="3">
        <f>VLOOKUP(A39,Studies!$A$2:$D$142,4)</f>
        <v>2010</v>
      </c>
      <c r="D39" s="3">
        <f>VLOOKUP(A39,Studies!$A$2:$N$142,14)</f>
        <v>0</v>
      </c>
    </row>
    <row r="40" spans="1:4" x14ac:dyDescent="0.25">
      <c r="A40" s="3">
        <v>5007</v>
      </c>
      <c r="B40" s="3" t="str">
        <f>VLOOKUP(A40,Studies!$A$2:$D$142,2)</f>
        <v>Bruijn</v>
      </c>
      <c r="C40" s="3">
        <f>VLOOKUP(A40,Studies!$A$2:$D$142,4)</f>
        <v>2014</v>
      </c>
      <c r="D40" s="3" t="str">
        <f>VLOOKUP(A40,Studies!$A$2:$N$142,14)</f>
        <v>Y</v>
      </c>
    </row>
    <row r="41" spans="1:4" x14ac:dyDescent="0.25">
      <c r="A41" s="3">
        <v>5046</v>
      </c>
      <c r="B41" s="3" t="str">
        <f>VLOOKUP(A41,Studies!$A$2:$D$142,2)</f>
        <v>Borenstein</v>
      </c>
      <c r="C41" s="3">
        <f>VLOOKUP(A41,Studies!$A$2:$D$142,4)</f>
        <v>2005</v>
      </c>
      <c r="D41" s="3">
        <f>VLOOKUP(A41,Studies!$A$2:$N$142,14)</f>
        <v>0</v>
      </c>
    </row>
    <row r="42" spans="1:4" x14ac:dyDescent="0.25">
      <c r="A42" s="3">
        <v>5245</v>
      </c>
      <c r="B42" s="3" t="str">
        <f>VLOOKUP(A42,Studies!$A$2:$D$142,2)</f>
        <v>Schilling</v>
      </c>
      <c r="C42" s="3">
        <f>VLOOKUP(A42,Studies!$A$2:$D$142,4)</f>
        <v>2017</v>
      </c>
      <c r="D42" s="3">
        <f>VLOOKUP(A42,Studies!$A$2:$N$142,14)</f>
        <v>0</v>
      </c>
    </row>
    <row r="43" spans="1:4" x14ac:dyDescent="0.25">
      <c r="A43" s="3">
        <v>5397</v>
      </c>
      <c r="B43" s="3" t="str">
        <f>VLOOKUP(A43,Studies!$A$2:$D$142,2)</f>
        <v>Zandi</v>
      </c>
      <c r="C43" s="3">
        <f>VLOOKUP(A43,Studies!$A$2:$D$142,4)</f>
        <v>2005</v>
      </c>
      <c r="D43" s="3">
        <f>VLOOKUP(A43,Studies!$A$2:$N$142,14)</f>
        <v>0</v>
      </c>
    </row>
    <row r="44" spans="1:4" x14ac:dyDescent="0.25">
      <c r="A44" s="3">
        <v>5965</v>
      </c>
      <c r="B44" s="3" t="str">
        <f>VLOOKUP(A44,Studies!$A$2:$D$142,2)</f>
        <v>Smeeth</v>
      </c>
      <c r="C44" s="3">
        <f>VLOOKUP(A44,Studies!$A$2:$D$142,4)</f>
        <v>2009</v>
      </c>
      <c r="D44" s="3">
        <f>VLOOKUP(A44,Studies!$A$2:$N$142,14)</f>
        <v>0</v>
      </c>
    </row>
    <row r="45" spans="1:4" x14ac:dyDescent="0.25">
      <c r="A45" s="3">
        <v>6297</v>
      </c>
      <c r="B45" s="3" t="str">
        <f>VLOOKUP(A45,Studies!$A$2:$D$142,2)</f>
        <v>Chen</v>
      </c>
      <c r="C45" s="3">
        <f>VLOOKUP(A45,Studies!$A$2:$D$142,4)</f>
        <v>2014</v>
      </c>
      <c r="D45" s="3">
        <f>VLOOKUP(A45,Studies!$A$2:$N$142,14)</f>
        <v>0</v>
      </c>
    </row>
    <row r="46" spans="1:4" x14ac:dyDescent="0.25">
      <c r="A46" s="3">
        <v>6298</v>
      </c>
      <c r="B46" s="3" t="str">
        <f>VLOOKUP(A46,Studies!$A$2:$D$142,2)</f>
        <v>Horng</v>
      </c>
      <c r="C46" s="3">
        <f>VLOOKUP(A46,Studies!$A$2:$D$142,4)</f>
        <v>2014</v>
      </c>
      <c r="D46" s="3" t="str">
        <f>VLOOKUP(A46,Studies!$A$2:$N$142,14)</f>
        <v>Y</v>
      </c>
    </row>
    <row r="47" spans="1:4" x14ac:dyDescent="0.25">
      <c r="A47" s="3">
        <v>6536</v>
      </c>
      <c r="B47" s="3" t="str">
        <f>VLOOKUP(A47,Studies!$A$2:$D$142,2)</f>
        <v>Gustafson</v>
      </c>
      <c r="C47" s="3">
        <f>VLOOKUP(A47,Studies!$A$2:$D$142,4)</f>
        <v>2012</v>
      </c>
      <c r="D47" s="3">
        <f>VLOOKUP(A47,Studies!$A$2:$N$142,14)</f>
        <v>0</v>
      </c>
    </row>
    <row r="48" spans="1:4" x14ac:dyDescent="0.25">
      <c r="A48" s="3">
        <v>6850</v>
      </c>
      <c r="B48" s="3" t="str">
        <f>VLOOKUP(A48,Studies!$A$2:$D$142,2)</f>
        <v>Su</v>
      </c>
      <c r="C48" s="3">
        <f>VLOOKUP(A48,Studies!$A$2:$D$142,4)</f>
        <v>2017</v>
      </c>
      <c r="D48" s="3" t="str">
        <f>VLOOKUP(A48,Studies!$A$2:$N$142,14)</f>
        <v>Y</v>
      </c>
    </row>
    <row r="49" spans="1:29" x14ac:dyDescent="0.25">
      <c r="A49" s="3">
        <v>7222</v>
      </c>
      <c r="B49" s="3" t="str">
        <f>VLOOKUP(A49,Studies!$A$2:$D$142,2)</f>
        <v>Ancelin</v>
      </c>
      <c r="C49" s="3">
        <f>VLOOKUP(A49,Studies!$A$2:$D$142,4)</f>
        <v>2014</v>
      </c>
      <c r="D49" s="3" t="str">
        <f>VLOOKUP(A49,Studies!$A$2:$N$142,14)</f>
        <v>Y</v>
      </c>
    </row>
    <row r="50" spans="1:29" x14ac:dyDescent="0.25">
      <c r="A50" s="3">
        <v>7223</v>
      </c>
      <c r="B50" s="3" t="str">
        <f>VLOOKUP(A50,Studies!$A$2:$D$142,2)</f>
        <v>Exalto</v>
      </c>
      <c r="C50" s="3">
        <f>VLOOKUP(A50,Studies!$A$2:$D$142,4)</f>
        <v>2012</v>
      </c>
      <c r="D50" s="3" t="str">
        <f>VLOOKUP(A50,Studies!$A$2:$N$142,14)</f>
        <v>Y</v>
      </c>
    </row>
    <row r="51" spans="1:29" x14ac:dyDescent="0.25">
      <c r="A51" s="3">
        <v>7354</v>
      </c>
      <c r="B51" s="3" t="str">
        <f>VLOOKUP(A51,Studies!$A$2:$D$142,2)</f>
        <v>Peloso</v>
      </c>
      <c r="C51" s="3">
        <f>VLOOKUP(A51,Studies!$A$2:$D$142,4)</f>
        <v>2018</v>
      </c>
      <c r="D51" s="3">
        <f>VLOOKUP(A51,Studies!$A$2:$N$142,14)</f>
        <v>0</v>
      </c>
    </row>
    <row r="52" spans="1:29" x14ac:dyDescent="0.25">
      <c r="A52" s="3">
        <v>7851</v>
      </c>
      <c r="B52" s="3" t="str">
        <f>VLOOKUP(A52,Studies!$A$2:$D$142,2)</f>
        <v>Mielke</v>
      </c>
      <c r="C52" s="3">
        <f>VLOOKUP(A52,Studies!$A$2:$D$142,4)</f>
        <v>2004</v>
      </c>
      <c r="D52" s="3" t="str">
        <f>VLOOKUP(A52,Studies!$A$2:$N$142,14)</f>
        <v>Y</v>
      </c>
    </row>
    <row r="53" spans="1:29" x14ac:dyDescent="0.25">
      <c r="A53" s="3">
        <v>7859</v>
      </c>
      <c r="B53" s="3" t="str">
        <f>VLOOKUP(A53,Studies!$A$2:$D$142,2)</f>
        <v>Mielke</v>
      </c>
      <c r="C53" s="3">
        <f>VLOOKUP(A53,Studies!$A$2:$D$142,4)</f>
        <v>2005</v>
      </c>
      <c r="D53" s="3">
        <f>VLOOKUP(A53,Studies!$A$2:$N$142,14)</f>
        <v>0</v>
      </c>
    </row>
    <row r="54" spans="1:29" x14ac:dyDescent="0.25">
      <c r="A54" s="3">
        <v>8074</v>
      </c>
      <c r="B54" s="3" t="str">
        <f>VLOOKUP(A54,Studies!$A$2:$D$142,2)</f>
        <v>Sierra-Hidalgo</v>
      </c>
      <c r="C54" s="3">
        <f>VLOOKUP(A54,Studies!$A$2:$D$142,4)</f>
        <v>2014</v>
      </c>
      <c r="D54" s="3" t="str">
        <f>VLOOKUP(A54,Studies!$A$2:$N$142,14)</f>
        <v>Y</v>
      </c>
    </row>
    <row r="55" spans="1:29" x14ac:dyDescent="0.25">
      <c r="A55" s="3">
        <v>8255</v>
      </c>
      <c r="B55" s="3" t="str">
        <f>VLOOKUP(A55,Studies!$A$2:$D$142,2)</f>
        <v>Sierra-Hidalgo</v>
      </c>
      <c r="C55" s="3">
        <f>VLOOKUP(A55,Studies!$A$2:$D$142,4)</f>
        <v>2011</v>
      </c>
      <c r="D55" s="3" t="str">
        <f>VLOOKUP(A55,Studies!$A$2:$N$142,14)</f>
        <v>Y</v>
      </c>
    </row>
    <row r="56" spans="1:29" x14ac:dyDescent="0.25">
      <c r="A56" s="3">
        <v>8290</v>
      </c>
      <c r="B56" s="3" t="str">
        <f>VLOOKUP(A56,Studies!$A$2:$D$142,2)</f>
        <v>Cramer</v>
      </c>
      <c r="C56" s="3">
        <f>VLOOKUP(A56,Studies!$A$2:$D$142,4)</f>
        <v>2008</v>
      </c>
      <c r="D56" s="3">
        <f>VLOOKUP(A56,Studies!$A$2:$N$142,14)</f>
        <v>0</v>
      </c>
    </row>
    <row r="57" spans="1:29" x14ac:dyDescent="0.25">
      <c r="A57" s="3">
        <v>8327</v>
      </c>
      <c r="B57" s="3" t="str">
        <f>VLOOKUP(A57,Studies!$A$2:$D$142,2)</f>
        <v>Harding</v>
      </c>
      <c r="C57" s="3">
        <f>VLOOKUP(A57,Studies!$A$2:$D$142,4)</f>
        <v>2017</v>
      </c>
      <c r="D57" s="3" t="str">
        <f>VLOOKUP(A57,Studies!$A$2:$N$142,14)</f>
        <v>Y</v>
      </c>
    </row>
    <row r="58" spans="1:29" x14ac:dyDescent="0.25">
      <c r="A58" s="3">
        <v>8467</v>
      </c>
      <c r="B58" s="3" t="str">
        <f>VLOOKUP(A58,Studies!$A$2:$D$142,2)</f>
        <v>Yamada</v>
      </c>
      <c r="C58" s="3">
        <f>VLOOKUP(A58,Studies!$A$2:$D$142,4)</f>
        <v>2009</v>
      </c>
      <c r="D58" s="3" t="str">
        <f>VLOOKUP(A58,Studies!$A$2:$N$142,14)</f>
        <v>Y</v>
      </c>
    </row>
    <row r="59" spans="1:29" x14ac:dyDescent="0.25">
      <c r="A59" s="3">
        <v>8481</v>
      </c>
      <c r="B59" s="3" t="str">
        <f>VLOOKUP(A59,Studies!$A$2:$D$142,2)</f>
        <v>Noale</v>
      </c>
      <c r="C59" s="3">
        <f>VLOOKUP(A59,Studies!$A$2:$D$142,4)</f>
        <v>2013</v>
      </c>
      <c r="D59" s="3">
        <f>VLOOKUP(A59,Studies!$A$2:$N$142,14)</f>
        <v>0</v>
      </c>
    </row>
    <row r="60" spans="1:29" x14ac:dyDescent="0.25">
      <c r="A60" s="3">
        <v>8870</v>
      </c>
      <c r="B60" s="3" t="str">
        <f>VLOOKUP(A60,Studies!$A$2:$D$142,2)</f>
        <v>Ou</v>
      </c>
      <c r="C60" s="3">
        <f>VLOOKUP(A60,Studies!$A$2:$D$142,4)</f>
        <v>2017</v>
      </c>
      <c r="D60" s="3" t="str">
        <f>VLOOKUP(A60,Studies!$A$2:$N$142,14)</f>
        <v>Y</v>
      </c>
    </row>
    <row r="61" spans="1:29" x14ac:dyDescent="0.25">
      <c r="A61" s="3">
        <v>8878</v>
      </c>
      <c r="B61" s="3" t="str">
        <f>VLOOKUP(A61,Studies!$A$2:$D$142,2)</f>
        <v>Peloso</v>
      </c>
      <c r="C61" s="3">
        <f>VLOOKUP(A61,Studies!$A$2:$D$142,4)</f>
        <v>2018</v>
      </c>
      <c r="D61" s="3" t="str">
        <f>VLOOKUP(A61,Studies!$A$2:$N$142,14)</f>
        <v>Y</v>
      </c>
    </row>
    <row r="62" spans="1:29" x14ac:dyDescent="0.25">
      <c r="A62" s="3">
        <v>9179</v>
      </c>
      <c r="B62" s="3" t="str">
        <f>VLOOKUP(A62,Studies!$A$2:$D$142,2)</f>
        <v>Li</v>
      </c>
      <c r="C62" s="3">
        <f>VLOOKUP(A62,Studies!$A$2:$D$142,4)</f>
        <v>2017</v>
      </c>
      <c r="D62" s="3">
        <f>VLOOKUP(A62,Studies!$A$2:$N$142,14)</f>
        <v>0</v>
      </c>
    </row>
    <row r="63" spans="1:29" x14ac:dyDescent="0.25">
      <c r="A63" s="3">
        <v>9429</v>
      </c>
      <c r="B63" s="3" t="str">
        <f>VLOOKUP(A63,Studies!$A$2:$D$142,2)</f>
        <v>Ancelin</v>
      </c>
      <c r="C63" s="3">
        <f>VLOOKUP(A63,Studies!$A$2:$D$142,4)</f>
        <v>2012</v>
      </c>
      <c r="D63" s="3">
        <f>VLOOKUP(A63,Studies!$A$2:$N$142,14)</f>
        <v>0</v>
      </c>
      <c r="E63" s="4" t="s">
        <v>20</v>
      </c>
      <c r="G63" s="3">
        <v>4272</v>
      </c>
      <c r="I63" s="4" t="s">
        <v>19</v>
      </c>
      <c r="M63" s="3" t="s">
        <v>809</v>
      </c>
      <c r="P63" s="3" t="s">
        <v>22</v>
      </c>
      <c r="Q63" s="3" t="s">
        <v>21</v>
      </c>
      <c r="R63" s="3" t="s">
        <v>14</v>
      </c>
      <c r="T63" s="3">
        <v>290</v>
      </c>
      <c r="U63" s="4" t="s">
        <v>13</v>
      </c>
      <c r="W63" s="3">
        <v>1.08</v>
      </c>
      <c r="Y63" s="3">
        <v>0.77</v>
      </c>
      <c r="Z63" s="3">
        <v>1.52</v>
      </c>
      <c r="AB63" s="30" t="s">
        <v>88</v>
      </c>
      <c r="AC63" s="32"/>
    </row>
    <row r="64" spans="1:29" x14ac:dyDescent="0.25">
      <c r="A64" s="3">
        <v>9429</v>
      </c>
      <c r="B64" s="3" t="str">
        <f>VLOOKUP(A64,Studies!$A$2:$D$142,2)</f>
        <v>Ancelin</v>
      </c>
      <c r="C64" s="3">
        <f>VLOOKUP(A64,Studies!$A$2:$D$142,4)</f>
        <v>2012</v>
      </c>
      <c r="D64" s="3">
        <f>VLOOKUP(A64,Studies!$A$2:$N$142,14)</f>
        <v>0</v>
      </c>
      <c r="E64" s="4" t="s">
        <v>20</v>
      </c>
      <c r="G64" s="3">
        <v>4272</v>
      </c>
      <c r="I64" s="4" t="s">
        <v>17</v>
      </c>
      <c r="M64" s="3" t="s">
        <v>809</v>
      </c>
      <c r="P64" s="3" t="s">
        <v>22</v>
      </c>
      <c r="Q64" s="3" t="s">
        <v>21</v>
      </c>
      <c r="R64" s="3" t="s">
        <v>14</v>
      </c>
      <c r="T64" s="3">
        <v>290</v>
      </c>
      <c r="U64" s="4" t="s">
        <v>13</v>
      </c>
      <c r="W64" s="3">
        <v>1.2</v>
      </c>
      <c r="Y64" s="3">
        <v>0.88</v>
      </c>
      <c r="Z64" s="3">
        <v>1.64</v>
      </c>
      <c r="AB64" s="30" t="s">
        <v>88</v>
      </c>
      <c r="AC64" s="32"/>
    </row>
    <row r="65" spans="1:29" x14ac:dyDescent="0.25">
      <c r="A65" s="3">
        <v>9429</v>
      </c>
      <c r="B65" s="3" t="str">
        <f>VLOOKUP(A65,Studies!$A$2:$D$142,2)</f>
        <v>Ancelin</v>
      </c>
      <c r="C65" s="3">
        <f>VLOOKUP(A65,Studies!$A$2:$D$142,4)</f>
        <v>2012</v>
      </c>
      <c r="D65" s="3">
        <f>VLOOKUP(A65,Studies!$A$2:$N$142,14)</f>
        <v>0</v>
      </c>
      <c r="E65" s="4" t="s">
        <v>18</v>
      </c>
      <c r="G65" s="3">
        <v>2784</v>
      </c>
      <c r="I65" s="4" t="s">
        <v>19</v>
      </c>
      <c r="M65" s="3" t="s">
        <v>809</v>
      </c>
      <c r="P65" s="3" t="s">
        <v>22</v>
      </c>
      <c r="Q65" s="3" t="s">
        <v>21</v>
      </c>
      <c r="R65" s="3" t="s">
        <v>14</v>
      </c>
      <c r="T65" s="3">
        <v>193</v>
      </c>
      <c r="U65" s="4" t="s">
        <v>13</v>
      </c>
      <c r="W65" s="3">
        <v>0.85</v>
      </c>
      <c r="Y65" s="3">
        <v>0.53</v>
      </c>
      <c r="Z65" s="3">
        <v>1.36</v>
      </c>
      <c r="AB65" s="30" t="s">
        <v>88</v>
      </c>
      <c r="AC65" s="32"/>
    </row>
    <row r="66" spans="1:29" x14ac:dyDescent="0.25">
      <c r="A66" s="3">
        <v>9429</v>
      </c>
      <c r="B66" s="3" t="str">
        <f>VLOOKUP(A66,Studies!$A$2:$D$142,2)</f>
        <v>Ancelin</v>
      </c>
      <c r="C66" s="3">
        <f>VLOOKUP(A66,Studies!$A$2:$D$142,4)</f>
        <v>2012</v>
      </c>
      <c r="D66" s="3">
        <f>VLOOKUP(A66,Studies!$A$2:$N$142,14)</f>
        <v>0</v>
      </c>
      <c r="E66" s="4" t="s">
        <v>18</v>
      </c>
      <c r="G66" s="3">
        <v>2784</v>
      </c>
      <c r="I66" s="4" t="s">
        <v>17</v>
      </c>
      <c r="M66" s="3" t="s">
        <v>809</v>
      </c>
      <c r="P66" s="3" t="s">
        <v>22</v>
      </c>
      <c r="Q66" s="3" t="s">
        <v>21</v>
      </c>
      <c r="R66" s="3" t="s">
        <v>14</v>
      </c>
      <c r="T66" s="3">
        <v>193</v>
      </c>
      <c r="U66" s="4" t="s">
        <v>13</v>
      </c>
      <c r="W66" s="3">
        <v>0.81</v>
      </c>
      <c r="Y66" s="3">
        <v>0.53</v>
      </c>
      <c r="Z66" s="3">
        <v>1.23</v>
      </c>
      <c r="AB66" s="30" t="s">
        <v>88</v>
      </c>
      <c r="AC66" s="32"/>
    </row>
    <row r="67" spans="1:29" x14ac:dyDescent="0.25">
      <c r="A67" s="3">
        <v>9429</v>
      </c>
      <c r="B67" s="3" t="str">
        <f>VLOOKUP(A67,Studies!$A$2:$D$142,2)</f>
        <v>Ancelin</v>
      </c>
      <c r="C67" s="3">
        <f>VLOOKUP(A67,Studies!$A$2:$D$142,4)</f>
        <v>2012</v>
      </c>
      <c r="D67" s="3">
        <f>VLOOKUP(A67,Studies!$A$2:$N$142,14)</f>
        <v>0</v>
      </c>
      <c r="E67" s="4" t="s">
        <v>20</v>
      </c>
      <c r="G67" s="3">
        <v>4272</v>
      </c>
      <c r="I67" s="4" t="s">
        <v>19</v>
      </c>
      <c r="M67" s="3" t="s">
        <v>809</v>
      </c>
      <c r="P67" s="3" t="s">
        <v>16</v>
      </c>
      <c r="Q67" s="3" t="s">
        <v>15</v>
      </c>
      <c r="R67" s="3" t="s">
        <v>14</v>
      </c>
      <c r="T67" s="3">
        <v>206</v>
      </c>
      <c r="U67" s="4" t="s">
        <v>13</v>
      </c>
      <c r="W67" s="3">
        <v>1.1200000000000001</v>
      </c>
      <c r="Y67" s="3">
        <v>0.75</v>
      </c>
      <c r="Z67" s="3">
        <v>1.66</v>
      </c>
      <c r="AB67" s="30" t="s">
        <v>88</v>
      </c>
      <c r="AC67" s="32"/>
    </row>
    <row r="68" spans="1:29" x14ac:dyDescent="0.25">
      <c r="A68" s="3">
        <v>9429</v>
      </c>
      <c r="B68" s="3" t="str">
        <f>VLOOKUP(A68,Studies!$A$2:$D$142,2)</f>
        <v>Ancelin</v>
      </c>
      <c r="C68" s="3">
        <f>VLOOKUP(A68,Studies!$A$2:$D$142,4)</f>
        <v>2012</v>
      </c>
      <c r="D68" s="3">
        <f>VLOOKUP(A68,Studies!$A$2:$N$142,14)</f>
        <v>0</v>
      </c>
      <c r="E68" s="4" t="s">
        <v>20</v>
      </c>
      <c r="G68" s="3">
        <v>4272</v>
      </c>
      <c r="I68" s="4" t="s">
        <v>17</v>
      </c>
      <c r="M68" s="3" t="s">
        <v>809</v>
      </c>
      <c r="P68" s="3" t="s">
        <v>16</v>
      </c>
      <c r="Q68" s="3" t="s">
        <v>15</v>
      </c>
      <c r="R68" s="3" t="s">
        <v>14</v>
      </c>
      <c r="T68" s="3">
        <v>206</v>
      </c>
      <c r="U68" s="4" t="s">
        <v>13</v>
      </c>
      <c r="W68" s="3">
        <v>1.17</v>
      </c>
      <c r="Y68" s="3">
        <v>0.8</v>
      </c>
      <c r="Z68" s="3">
        <v>1.7</v>
      </c>
      <c r="AB68" s="30" t="s">
        <v>88</v>
      </c>
      <c r="AC68" s="32"/>
    </row>
    <row r="69" spans="1:29" x14ac:dyDescent="0.25">
      <c r="A69" s="3">
        <v>9429</v>
      </c>
      <c r="B69" s="3" t="str">
        <f>VLOOKUP(A69,Studies!$A$2:$D$142,2)</f>
        <v>Ancelin</v>
      </c>
      <c r="C69" s="3">
        <f>VLOOKUP(A69,Studies!$A$2:$D$142,4)</f>
        <v>2012</v>
      </c>
      <c r="D69" s="3">
        <f>VLOOKUP(A69,Studies!$A$2:$N$142,14)</f>
        <v>0</v>
      </c>
      <c r="E69" s="4" t="s">
        <v>18</v>
      </c>
      <c r="G69" s="3">
        <v>2784</v>
      </c>
      <c r="I69" s="4" t="s">
        <v>19</v>
      </c>
      <c r="M69" s="3" t="s">
        <v>809</v>
      </c>
      <c r="P69" s="3" t="s">
        <v>16</v>
      </c>
      <c r="Q69" s="3" t="s">
        <v>15</v>
      </c>
      <c r="R69" s="3" t="s">
        <v>14</v>
      </c>
      <c r="T69" s="3">
        <v>126</v>
      </c>
      <c r="U69" s="4" t="s">
        <v>13</v>
      </c>
      <c r="W69" s="3">
        <v>1.04</v>
      </c>
      <c r="Y69" s="3">
        <v>0.6</v>
      </c>
      <c r="Z69" s="3">
        <v>1.8</v>
      </c>
      <c r="AB69" s="30" t="s">
        <v>88</v>
      </c>
      <c r="AC69" s="32"/>
    </row>
    <row r="70" spans="1:29" x14ac:dyDescent="0.25">
      <c r="A70" s="3">
        <v>9429</v>
      </c>
      <c r="B70" s="3" t="str">
        <f>VLOOKUP(A70,Studies!$A$2:$D$142,2)</f>
        <v>Ancelin</v>
      </c>
      <c r="C70" s="3">
        <f>VLOOKUP(A70,Studies!$A$2:$D$142,4)</f>
        <v>2012</v>
      </c>
      <c r="D70" s="3">
        <f>VLOOKUP(A70,Studies!$A$2:$N$142,14)</f>
        <v>0</v>
      </c>
      <c r="E70" s="4" t="s">
        <v>18</v>
      </c>
      <c r="G70" s="3">
        <v>2784</v>
      </c>
      <c r="I70" s="4" t="s">
        <v>17</v>
      </c>
      <c r="M70" s="3" t="s">
        <v>809</v>
      </c>
      <c r="P70" s="3" t="s">
        <v>16</v>
      </c>
      <c r="Q70" s="3" t="s">
        <v>15</v>
      </c>
      <c r="R70" s="3" t="s">
        <v>14</v>
      </c>
      <c r="T70" s="3">
        <v>126</v>
      </c>
      <c r="U70" s="4" t="s">
        <v>13</v>
      </c>
      <c r="W70" s="3">
        <v>1.0900000000000001</v>
      </c>
      <c r="Y70" s="3">
        <v>0.67</v>
      </c>
      <c r="Z70" s="3">
        <v>1.76</v>
      </c>
      <c r="AB70" s="30" t="s">
        <v>88</v>
      </c>
      <c r="AC70" s="32"/>
    </row>
    <row r="71" spans="1:29" x14ac:dyDescent="0.25">
      <c r="A71" s="3">
        <v>9466</v>
      </c>
      <c r="B71" s="3" t="str">
        <f>VLOOKUP(A71,Studies!$A$2:$D$142,2)</f>
        <v>Solomon</v>
      </c>
      <c r="C71" s="3">
        <f>VLOOKUP(A71,Studies!$A$2:$D$142,4)</f>
        <v>2010</v>
      </c>
      <c r="D71" s="3">
        <f>VLOOKUP(A71,Studies!$A$2:$N$142,14)</f>
        <v>0</v>
      </c>
    </row>
    <row r="72" spans="1:29" x14ac:dyDescent="0.25">
      <c r="A72" s="3">
        <v>9740</v>
      </c>
      <c r="B72" s="3" t="str">
        <f>VLOOKUP(A72,Studies!$A$2:$D$142,2)</f>
        <v>Benn</v>
      </c>
      <c r="C72" s="3">
        <f>VLOOKUP(A72,Studies!$A$2:$D$142,4)</f>
        <v>2017</v>
      </c>
      <c r="D72" s="3">
        <f>VLOOKUP(A72,Studies!$A$2:$N$142,14)</f>
        <v>0</v>
      </c>
    </row>
    <row r="73" spans="1:29" x14ac:dyDescent="0.25">
      <c r="A73" s="3">
        <v>9746</v>
      </c>
      <c r="B73" s="3" t="str">
        <f>VLOOKUP(A73,Studies!$A$2:$D$142,2)</f>
        <v>Benn</v>
      </c>
      <c r="C73" s="3">
        <f>VLOOKUP(A73,Studies!$A$2:$D$142,4)</f>
        <v>2015</v>
      </c>
      <c r="D73" s="3">
        <f>VLOOKUP(A73,Studies!$A$2:$N$142,14)</f>
        <v>0</v>
      </c>
    </row>
    <row r="74" spans="1:29" x14ac:dyDescent="0.25">
      <c r="A74" s="3">
        <v>9759</v>
      </c>
      <c r="B74" s="3" t="str">
        <f>VLOOKUP(A74,Studies!$A$2:$D$142,2)</f>
        <v>Bruce</v>
      </c>
      <c r="C74" s="3">
        <f>VLOOKUP(A74,Studies!$A$2:$D$142,4)</f>
        <v>2017</v>
      </c>
      <c r="D74" s="3">
        <f>VLOOKUP(A74,Studies!$A$2:$N$142,14)</f>
        <v>0</v>
      </c>
    </row>
    <row r="75" spans="1:29" x14ac:dyDescent="0.25">
      <c r="A75" s="3">
        <v>9770</v>
      </c>
      <c r="B75" s="3" t="str">
        <f>VLOOKUP(A75,Studies!$A$2:$D$142,2)</f>
        <v>Moroney</v>
      </c>
      <c r="C75" s="3">
        <f>VLOOKUP(A75,Studies!$A$2:$D$142,4)</f>
        <v>1999</v>
      </c>
      <c r="D75" s="3">
        <f>VLOOKUP(A75,Studies!$A$2:$N$142,14)</f>
        <v>0</v>
      </c>
    </row>
    <row r="76" spans="1:29" x14ac:dyDescent="0.25">
      <c r="A76" s="3">
        <v>9944</v>
      </c>
      <c r="B76" s="3" t="str">
        <f>VLOOKUP(A76,Studies!$A$2:$D$142,2)</f>
        <v>Wang</v>
      </c>
      <c r="C76" s="3">
        <f>VLOOKUP(A76,Studies!$A$2:$D$142,4)</f>
        <v>2018</v>
      </c>
      <c r="D76" s="3" t="str">
        <f>VLOOKUP(A76,Studies!$A$2:$N$142,14)</f>
        <v>Y</v>
      </c>
    </row>
    <row r="77" spans="1:29" x14ac:dyDescent="0.25">
      <c r="A77" s="3">
        <v>10068</v>
      </c>
      <c r="B77" s="3" t="str">
        <f>VLOOKUP(A77,Studies!$A$2:$D$142,2)</f>
        <v>Burgess</v>
      </c>
      <c r="C77" s="3">
        <f>VLOOKUP(A77,Studies!$A$2:$D$142,4)</f>
        <v>2017</v>
      </c>
      <c r="D77" s="3">
        <f>VLOOKUP(A77,Studies!$A$2:$N$142,14)</f>
        <v>0</v>
      </c>
    </row>
    <row r="78" spans="1:29" x14ac:dyDescent="0.25">
      <c r="A78" s="3">
        <v>10181</v>
      </c>
      <c r="B78" s="3" t="str">
        <f>VLOOKUP(A78,Studies!$A$2:$D$142,2)</f>
        <v>Raffaitin</v>
      </c>
      <c r="C78" s="3">
        <f>VLOOKUP(A78,Studies!$A$2:$D$142,4)</f>
        <v>2009</v>
      </c>
      <c r="D78" s="3">
        <f>VLOOKUP(A78,Studies!$A$2:$N$142,14)</f>
        <v>0</v>
      </c>
    </row>
    <row r="79" spans="1:29" x14ac:dyDescent="0.25">
      <c r="A79" s="3">
        <v>10184</v>
      </c>
      <c r="B79" s="3" t="str">
        <f>VLOOKUP(A79,Studies!$A$2:$D$142,2)</f>
        <v>Ng</v>
      </c>
      <c r="C79" s="3">
        <f>VLOOKUP(A79,Studies!$A$2:$D$142,4)</f>
        <v>2016</v>
      </c>
      <c r="D79" s="3" t="str">
        <f>VLOOKUP(A79,Studies!$A$2:$N$142,14)</f>
        <v>Y</v>
      </c>
    </row>
    <row r="80" spans="1:29" x14ac:dyDescent="0.25">
      <c r="A80" s="3">
        <v>10280</v>
      </c>
      <c r="B80" s="3" t="str">
        <f>VLOOKUP(A80,Studies!$A$2:$D$142,2)</f>
        <v>Kimm</v>
      </c>
      <c r="C80" s="3">
        <f>VLOOKUP(A80,Studies!$A$2:$D$142,4)</f>
        <v>2011</v>
      </c>
      <c r="D80" s="3">
        <f>VLOOKUP(A80,Studies!$A$2:$N$142,14)</f>
        <v>0</v>
      </c>
    </row>
    <row r="81" spans="1:28" x14ac:dyDescent="0.25">
      <c r="A81" s="3">
        <v>10287</v>
      </c>
      <c r="B81" s="3" t="str">
        <f>VLOOKUP(A81,Studies!$A$2:$D$142,2)</f>
        <v>Virta</v>
      </c>
      <c r="C81" s="3">
        <f>VLOOKUP(A81,Studies!$A$2:$D$142,4)</f>
        <v>2013</v>
      </c>
      <c r="D81" s="3" t="str">
        <f>VLOOKUP(A81,Studies!$A$2:$N$142,14)</f>
        <v>Y</v>
      </c>
    </row>
    <row r="82" spans="1:28" x14ac:dyDescent="0.25">
      <c r="A82" s="3">
        <v>10288</v>
      </c>
      <c r="B82" s="3" t="str">
        <f>VLOOKUP(A82,Studies!$A$2:$D$142,2)</f>
        <v>Whitmer</v>
      </c>
      <c r="C82" s="3">
        <f>VLOOKUP(A82,Studies!$A$2:$D$142,4)</f>
        <v>2005</v>
      </c>
      <c r="D82" s="3">
        <f>VLOOKUP(A82,Studies!$A$2:$N$142,14)</f>
        <v>0</v>
      </c>
    </row>
    <row r="83" spans="1:28" x14ac:dyDescent="0.25">
      <c r="A83" s="3">
        <v>10312</v>
      </c>
      <c r="B83" s="3" t="str">
        <f>VLOOKUP(A83,Studies!$A$2:$D$142,2)</f>
        <v>Chiang</v>
      </c>
      <c r="C83" s="3">
        <f>VLOOKUP(A83,Studies!$A$2:$D$142,4)</f>
        <v>2007</v>
      </c>
      <c r="D83" s="3">
        <f>VLOOKUP(A83,Studies!$A$2:$N$142,14)</f>
        <v>0</v>
      </c>
    </row>
    <row r="84" spans="1:28" x14ac:dyDescent="0.25">
      <c r="A84" s="3">
        <v>10314</v>
      </c>
      <c r="B84" s="3" t="str">
        <f>VLOOKUP(A84,Studies!$A$2:$D$142,2)</f>
        <v>Solomon</v>
      </c>
      <c r="C84" s="3">
        <f>VLOOKUP(A84,Studies!$A$2:$D$142,4)</f>
        <v>2009</v>
      </c>
      <c r="D84" s="3">
        <f>VLOOKUP(A84,Studies!$A$2:$N$142,14)</f>
        <v>0</v>
      </c>
    </row>
    <row r="85" spans="1:28" x14ac:dyDescent="0.25">
      <c r="A85" s="3">
        <v>10321</v>
      </c>
      <c r="B85" s="3" t="str">
        <f>VLOOKUP(A85,Studies!$A$2:$D$142,2)</f>
        <v>Kivipelto</v>
      </c>
      <c r="C85" s="3">
        <f>VLOOKUP(A85,Studies!$A$2:$D$142,4)</f>
        <v>2001</v>
      </c>
      <c r="D85" s="3">
        <f>VLOOKUP(A85,Studies!$A$2:$N$142,14)</f>
        <v>0</v>
      </c>
    </row>
    <row r="86" spans="1:28" x14ac:dyDescent="0.25">
      <c r="A86" s="3">
        <v>10324</v>
      </c>
      <c r="B86" s="3" t="str">
        <f>VLOOKUP(A86,Studies!$A$2:$D$142,2)</f>
        <v>Kivipelto</v>
      </c>
      <c r="C86" s="3">
        <f>VLOOKUP(A86,Studies!$A$2:$D$142,4)</f>
        <v>2001</v>
      </c>
      <c r="D86" s="3" t="str">
        <f>VLOOKUP(A86,Studies!$A$2:$N$142,14)</f>
        <v>Y</v>
      </c>
    </row>
    <row r="87" spans="1:28" x14ac:dyDescent="0.25">
      <c r="A87" s="3">
        <v>10325</v>
      </c>
      <c r="B87" s="3" t="str">
        <f>VLOOKUP(A87,Studies!$A$2:$D$142,2)</f>
        <v>Knopman</v>
      </c>
      <c r="C87" s="3">
        <f>VLOOKUP(A87,Studies!$A$2:$D$142,4)</f>
        <v>2018</v>
      </c>
      <c r="D87" s="3" t="str">
        <f>VLOOKUP(A87,Studies!$A$2:$N$142,14)</f>
        <v>Y</v>
      </c>
    </row>
    <row r="88" spans="1:28" x14ac:dyDescent="0.25">
      <c r="A88" s="3">
        <v>10327</v>
      </c>
      <c r="B88" s="3" t="str">
        <f>VLOOKUP(A88,Studies!$A$2:$D$142,2)</f>
        <v>Strand</v>
      </c>
      <c r="C88" s="3">
        <f>VLOOKUP(A88,Studies!$A$2:$D$142,4)</f>
        <v>2013</v>
      </c>
      <c r="D88" s="3">
        <f>VLOOKUP(A88,Studies!$A$2:$N$142,14)</f>
        <v>0</v>
      </c>
    </row>
    <row r="89" spans="1:28" x14ac:dyDescent="0.25">
      <c r="A89" s="3">
        <v>10454</v>
      </c>
      <c r="B89" s="3" t="str">
        <f>VLOOKUP(A89,Studies!$A$2:$D$142,2)</f>
        <v>Batty</v>
      </c>
      <c r="C89" s="3">
        <f>VLOOKUP(A89,Studies!$A$2:$D$142,4)</f>
        <v>2014</v>
      </c>
      <c r="D89" s="3">
        <f>VLOOKUP(A89,Studies!$A$2:$N$142,14)</f>
        <v>0</v>
      </c>
    </row>
    <row r="90" spans="1:28" x14ac:dyDescent="0.25">
      <c r="A90" s="3">
        <v>10460</v>
      </c>
      <c r="B90" s="3" t="str">
        <f>VLOOKUP(A90,Studies!$A$2:$D$142,2)</f>
        <v>Vos</v>
      </c>
      <c r="C90" s="3">
        <f>VLOOKUP(A90,Studies!$A$2:$D$142,4)</f>
        <v>2016</v>
      </c>
      <c r="D90" s="3" t="str">
        <f>VLOOKUP(A90,Studies!$A$2:$N$142,14)</f>
        <v>Y</v>
      </c>
    </row>
    <row r="91" spans="1:28" x14ac:dyDescent="0.25">
      <c r="A91" s="3">
        <v>10562</v>
      </c>
      <c r="B91" s="3" t="str">
        <f>VLOOKUP(A91,Studies!$A$2:$D$142,2)</f>
        <v>Heart Protection Study Collaborative Group</v>
      </c>
      <c r="C91" s="3">
        <f>VLOOKUP(A91,Studies!$A$2:$D$142,4)</f>
        <v>2002</v>
      </c>
      <c r="D91" s="3">
        <f>VLOOKUP(A91,Studies!$A$2:$N$142,14)</f>
        <v>0</v>
      </c>
      <c r="E91" s="4" t="s">
        <v>50</v>
      </c>
      <c r="F91" s="28" t="s">
        <v>966</v>
      </c>
      <c r="G91" s="3">
        <v>20536</v>
      </c>
      <c r="I91" s="4" t="s">
        <v>17</v>
      </c>
      <c r="K91" s="28">
        <v>10269</v>
      </c>
      <c r="L91" s="28">
        <v>10267</v>
      </c>
      <c r="M91" s="3" t="s">
        <v>973</v>
      </c>
      <c r="N91" s="3" t="s">
        <v>970</v>
      </c>
      <c r="P91" s="3" t="s">
        <v>971</v>
      </c>
      <c r="Q91" s="3" t="s">
        <v>832</v>
      </c>
      <c r="R91" s="3" t="s">
        <v>278</v>
      </c>
      <c r="S91" s="3">
        <v>31</v>
      </c>
      <c r="T91" s="3">
        <v>31</v>
      </c>
      <c r="U91" s="4" t="s">
        <v>218</v>
      </c>
      <c r="W91" s="3">
        <v>0.99980000000000002</v>
      </c>
      <c r="Y91" s="3">
        <v>0.60729999999999995</v>
      </c>
      <c r="Z91" s="3">
        <v>1.6460999999999999</v>
      </c>
      <c r="AB91" s="4" t="s">
        <v>972</v>
      </c>
    </row>
    <row r="92" spans="1:28" x14ac:dyDescent="0.25">
      <c r="A92" s="3">
        <v>10563</v>
      </c>
      <c r="B92" s="3">
        <f>VLOOKUP(A92,Studies!$A$2:$D$142,2)</f>
        <v>0</v>
      </c>
      <c r="C92" s="3">
        <f>VLOOKUP(A92,Studies!$A$2:$D$142,4)</f>
        <v>1999</v>
      </c>
      <c r="D92" s="3" t="str">
        <f>VLOOKUP(A92,Studies!$A$2:$N$142,14)</f>
        <v>Y</v>
      </c>
    </row>
    <row r="93" spans="1:28" x14ac:dyDescent="0.25">
      <c r="A93" s="3">
        <v>10564</v>
      </c>
      <c r="B93" s="3" t="str">
        <f>VLOOKUP(A93,Studies!$A$2:$D$142,2)</f>
        <v>Collins</v>
      </c>
      <c r="C93" s="3">
        <f>VLOOKUP(A93,Studies!$A$2:$D$142,4)</f>
        <v>2003</v>
      </c>
      <c r="D93" s="3" t="str">
        <f>VLOOKUP(A93,Studies!$A$2:$N$142,14)</f>
        <v>Y</v>
      </c>
    </row>
    <row r="94" spans="1:28" x14ac:dyDescent="0.25">
      <c r="A94" s="3">
        <v>10565</v>
      </c>
      <c r="B94" s="3" t="str">
        <f>VLOOKUP(A94,Studies!$A$2:$D$142,2)</f>
        <v>Collins</v>
      </c>
      <c r="C94" s="3">
        <f>VLOOKUP(A94,Studies!$A$2:$D$142,4)</f>
        <v>2002</v>
      </c>
      <c r="D94" s="3" t="str">
        <f>VLOOKUP(A94,Studies!$A$2:$N$142,14)</f>
        <v>Y</v>
      </c>
    </row>
    <row r="95" spans="1:28" x14ac:dyDescent="0.25">
      <c r="A95" s="3">
        <v>12081</v>
      </c>
      <c r="B95" s="3" t="str">
        <f>VLOOKUP(A95,Studies!$A$2:$D$142,2)</f>
        <v>Reitz</v>
      </c>
      <c r="C95" s="3">
        <f>VLOOKUP(A95,Studies!$A$2:$D$142,4)</f>
        <v>2008</v>
      </c>
      <c r="D95" s="3" t="str">
        <f>VLOOKUP(A95,Studies!$A$2:$N$142,14)</f>
        <v>Y</v>
      </c>
    </row>
    <row r="96" spans="1:28" x14ac:dyDescent="0.25">
      <c r="A96" s="3">
        <v>12093</v>
      </c>
      <c r="B96" s="3" t="str">
        <f>VLOOKUP(A96,Studies!$A$2:$D$142,2)</f>
        <v>Zimetbaum</v>
      </c>
      <c r="C96" s="3">
        <f>VLOOKUP(A96,Studies!$A$2:$D$142,4)</f>
        <v>1992</v>
      </c>
      <c r="D96" s="3">
        <f>VLOOKUP(A96,Studies!$A$2:$N$142,14)</f>
        <v>0</v>
      </c>
    </row>
    <row r="97" spans="1:4" x14ac:dyDescent="0.25">
      <c r="A97" s="3">
        <v>12134</v>
      </c>
      <c r="B97" s="3" t="str">
        <f>VLOOKUP(A97,Studies!$A$2:$D$142,2)</f>
        <v>Tan</v>
      </c>
      <c r="C97" s="3">
        <f>VLOOKUP(A97,Studies!$A$2:$D$142,4)</f>
        <v>2003</v>
      </c>
      <c r="D97" s="3">
        <f>VLOOKUP(A97,Studies!$A$2:$N$142,14)</f>
        <v>0</v>
      </c>
    </row>
    <row r="98" spans="1:4" x14ac:dyDescent="0.25">
      <c r="A98" s="3">
        <v>12412</v>
      </c>
      <c r="B98" s="3" t="str">
        <f>VLOOKUP(A98,Studies!$A$2:$D$142,2)</f>
        <v>Shepherd</v>
      </c>
      <c r="C98" s="3">
        <f>VLOOKUP(A98,Studies!$A$2:$D$142,4)</f>
        <v>2002</v>
      </c>
      <c r="D98" s="3" t="str">
        <f>VLOOKUP(A98,Studies!$A$2:$N$142,14)</f>
        <v>Y</v>
      </c>
    </row>
    <row r="99" spans="1:4" x14ac:dyDescent="0.25">
      <c r="A99" s="3">
        <v>13313</v>
      </c>
      <c r="B99" s="3" t="str">
        <f>VLOOKUP(A99,Studies!$A$2:$D$142,2)</f>
        <v>Sparks</v>
      </c>
      <c r="C99" s="3">
        <f>VLOOKUP(A99,Studies!$A$2:$D$142,4)</f>
        <v>2008</v>
      </c>
      <c r="D99" s="3">
        <f>VLOOKUP(A99,Studies!$A$2:$N$142,14)</f>
        <v>0</v>
      </c>
    </row>
    <row r="100" spans="1:4" x14ac:dyDescent="0.25">
      <c r="A100" s="3">
        <v>13401</v>
      </c>
      <c r="B100" s="3" t="str">
        <f>VLOOKUP(A100,Studies!$A$2:$D$142,2)</f>
        <v>Reitz</v>
      </c>
      <c r="C100" s="3">
        <f>VLOOKUP(A100,Studies!$A$2:$D$142,4)</f>
        <v>2004</v>
      </c>
      <c r="D100" s="3">
        <f>VLOOKUP(A100,Studies!$A$2:$N$142,14)</f>
        <v>0</v>
      </c>
    </row>
    <row r="101" spans="1:4" x14ac:dyDescent="0.25">
      <c r="A101" s="3">
        <v>13402</v>
      </c>
      <c r="B101" s="3" t="str">
        <f>VLOOKUP(A101,Studies!$A$2:$D$142,2)</f>
        <v>Reitz</v>
      </c>
      <c r="C101" s="3">
        <f>VLOOKUP(A101,Studies!$A$2:$D$142,4)</f>
        <v>2005</v>
      </c>
      <c r="D101" s="3" t="str">
        <f>VLOOKUP(A101,Studies!$A$2:$N$142,14)</f>
        <v>Y</v>
      </c>
    </row>
    <row r="102" spans="1:4" x14ac:dyDescent="0.25">
      <c r="A102" s="3">
        <v>13682</v>
      </c>
      <c r="B102" s="3" t="str">
        <f>VLOOKUP(A102,Studies!$A$2:$D$142,2)</f>
        <v>Solomon</v>
      </c>
      <c r="C102" s="3">
        <f>VLOOKUP(A102,Studies!$A$2:$D$142,4)</f>
        <v>2009</v>
      </c>
      <c r="D102" s="3" t="str">
        <f>VLOOKUP(A102,Studies!$A$2:$N$142,14)</f>
        <v>Y</v>
      </c>
    </row>
    <row r="103" spans="1:4" x14ac:dyDescent="0.25">
      <c r="A103" s="3">
        <v>13716</v>
      </c>
      <c r="B103" s="3" t="str">
        <f>VLOOKUP(A103,Studies!$A$2:$D$142,2)</f>
        <v>Solomon</v>
      </c>
      <c r="C103" s="3">
        <f>VLOOKUP(A103,Studies!$A$2:$D$142,4)</f>
        <v>2009</v>
      </c>
      <c r="D103" s="3" t="str">
        <f>VLOOKUP(A103,Studies!$A$2:$N$142,14)</f>
        <v>Y</v>
      </c>
    </row>
    <row r="104" spans="1:4" x14ac:dyDescent="0.25">
      <c r="A104" s="3">
        <v>13724</v>
      </c>
      <c r="B104" s="3" t="str">
        <f>VLOOKUP(A104,Studies!$A$2:$D$142,2)</f>
        <v>Parikh</v>
      </c>
      <c r="C104" s="3">
        <f>VLOOKUP(A104,Studies!$A$2:$D$142,4)</f>
        <v>2011</v>
      </c>
      <c r="D104" s="3">
        <f>VLOOKUP(A104,Studies!$A$2:$N$142,14)</f>
        <v>0</v>
      </c>
    </row>
    <row r="105" spans="1:4" x14ac:dyDescent="0.25">
      <c r="A105" s="3">
        <v>13739</v>
      </c>
      <c r="B105" s="3" t="str">
        <f>VLOOKUP(A105,Studies!$A$2:$D$142,2)</f>
        <v>O'Bryant</v>
      </c>
      <c r="C105" s="3">
        <f>VLOOKUP(A105,Studies!$A$2:$D$142,4)</f>
        <v>2013</v>
      </c>
      <c r="D105" s="3" t="str">
        <f>VLOOKUP(A105,Studies!$A$2:$N$142,14)</f>
        <v>Y</v>
      </c>
    </row>
    <row r="106" spans="1:4" x14ac:dyDescent="0.25">
      <c r="A106" s="3">
        <v>13777</v>
      </c>
      <c r="B106" s="3" t="str">
        <f>VLOOKUP(A106,Studies!$A$2:$D$142,2)</f>
        <v>Dodge</v>
      </c>
      <c r="C106" s="3">
        <f>VLOOKUP(A106,Studies!$A$2:$D$142,4)</f>
        <v>2011</v>
      </c>
      <c r="D106" s="3">
        <f>VLOOKUP(A106,Studies!$A$2:$N$142,14)</f>
        <v>0</v>
      </c>
    </row>
    <row r="107" spans="1:4" x14ac:dyDescent="0.25">
      <c r="A107" s="3">
        <v>14205</v>
      </c>
      <c r="B107" s="3" t="str">
        <f>VLOOKUP(A107,Studies!$A$2:$D$142,2)</f>
        <v>Marcum</v>
      </c>
      <c r="C107" s="3">
        <f>VLOOKUP(A107,Studies!$A$2:$D$142,4)</f>
        <v>2018</v>
      </c>
      <c r="D107" s="3" t="str">
        <f>VLOOKUP(A107,Studies!$A$2:$N$142,14)</f>
        <v>Y</v>
      </c>
    </row>
    <row r="108" spans="1:4" x14ac:dyDescent="0.25">
      <c r="A108" s="3">
        <v>14206</v>
      </c>
      <c r="B108" s="3" t="str">
        <f>VLOOKUP(A108,Studies!$A$2:$D$142,2)</f>
        <v>Li</v>
      </c>
      <c r="C108" s="3">
        <f>VLOOKUP(A108,Studies!$A$2:$D$142,4)</f>
        <v>2005</v>
      </c>
      <c r="D108" s="3">
        <f>VLOOKUP(A108,Studies!$A$2:$N$142,14)</f>
        <v>0</v>
      </c>
    </row>
    <row r="109" spans="1:4" x14ac:dyDescent="0.25">
      <c r="A109" s="3">
        <v>14209</v>
      </c>
      <c r="B109" s="3" t="str">
        <f>VLOOKUP(A109,Studies!$A$2:$D$142,2)</f>
        <v>Solomon</v>
      </c>
      <c r="C109" s="3">
        <f>VLOOKUP(A109,Studies!$A$2:$D$142,4)</f>
        <v>2007</v>
      </c>
      <c r="D109" s="3">
        <f>VLOOKUP(A109,Studies!$A$2:$N$142,14)</f>
        <v>0</v>
      </c>
    </row>
    <row r="110" spans="1:4" x14ac:dyDescent="0.25">
      <c r="A110" s="3">
        <v>14218</v>
      </c>
      <c r="B110" s="3" t="str">
        <f>VLOOKUP(A110,Studies!$A$2:$D$142,2)</f>
        <v>Evans</v>
      </c>
      <c r="C110" s="3">
        <f>VLOOKUP(A110,Studies!$A$2:$D$142,4)</f>
        <v>2000</v>
      </c>
      <c r="D110" s="3" t="str">
        <f>VLOOKUP(A110,Studies!$A$2:$N$142,14)</f>
        <v>Y</v>
      </c>
    </row>
    <row r="111" spans="1:4" x14ac:dyDescent="0.25">
      <c r="A111" s="3">
        <v>14271</v>
      </c>
      <c r="B111" s="3" t="str">
        <f>VLOOKUP(A111,Studies!$A$2:$D$142,2)</f>
        <v>Yaffe</v>
      </c>
      <c r="C111" s="3">
        <f>VLOOKUP(A111,Studies!$A$2:$D$142,4)</f>
        <v>2002</v>
      </c>
      <c r="D111" s="3" t="str">
        <f>VLOOKUP(A111,Studies!$A$2:$N$142,14)</f>
        <v>Y</v>
      </c>
    </row>
    <row r="112" spans="1:4" x14ac:dyDescent="0.25">
      <c r="A112" s="3">
        <v>14295</v>
      </c>
      <c r="B112" s="3" t="str">
        <f>VLOOKUP(A112,Studies!$A$2:$D$142,2)</f>
        <v>Notkola</v>
      </c>
      <c r="C112" s="3">
        <f>VLOOKUP(A112,Studies!$A$2:$D$142,4)</f>
        <v>1998</v>
      </c>
      <c r="D112" s="3">
        <f>VLOOKUP(A112,Studies!$A$2:$N$142,14)</f>
        <v>0</v>
      </c>
    </row>
    <row r="113" spans="1:29" x14ac:dyDescent="0.25">
      <c r="A113" s="3">
        <v>14296</v>
      </c>
      <c r="B113" s="3" t="str">
        <f>VLOOKUP(A113,Studies!$A$2:$D$142,2)</f>
        <v>Evans</v>
      </c>
      <c r="C113" s="3">
        <f>VLOOKUP(A113,Studies!$A$2:$D$142,4)</f>
        <v>1999</v>
      </c>
      <c r="D113" s="3" t="str">
        <f>VLOOKUP(A113,Studies!$A$2:$N$142,14)</f>
        <v>Y</v>
      </c>
    </row>
    <row r="114" spans="1:29" x14ac:dyDescent="0.25">
      <c r="A114" s="3">
        <v>14333</v>
      </c>
      <c r="B114" s="3" t="str">
        <f>VLOOKUP(A114,Studies!$A$2:$D$142,2)</f>
        <v>Zissimopoulos</v>
      </c>
      <c r="C114" s="3">
        <f>VLOOKUP(A114,Studies!$A$2:$D$142,4)</f>
        <v>2017</v>
      </c>
      <c r="D114" s="3">
        <f>VLOOKUP(A114,Studies!$A$2:$N$142,14)</f>
        <v>0</v>
      </c>
    </row>
    <row r="115" spans="1:29" x14ac:dyDescent="0.25">
      <c r="A115" s="3">
        <v>14346</v>
      </c>
      <c r="B115" s="3" t="str">
        <f>VLOOKUP(A115,Studies!$A$2:$D$142,2)</f>
        <v>Ancelin</v>
      </c>
      <c r="C115" s="3">
        <f>VLOOKUP(A115,Studies!$A$2:$D$142,4)</f>
        <v>2013</v>
      </c>
      <c r="D115" s="3">
        <f>VLOOKUP(A115,Studies!$A$2:$N$142,14)</f>
        <v>0</v>
      </c>
      <c r="E115" s="4" t="s">
        <v>20</v>
      </c>
      <c r="F115" s="28" t="s">
        <v>91</v>
      </c>
      <c r="G115" s="3">
        <v>4308</v>
      </c>
      <c r="I115" s="4" t="s">
        <v>11</v>
      </c>
      <c r="J115" s="28" t="s">
        <v>813</v>
      </c>
      <c r="M115" s="3" t="s">
        <v>810</v>
      </c>
      <c r="P115" s="3" t="s">
        <v>22</v>
      </c>
      <c r="Q115" s="3" t="s">
        <v>21</v>
      </c>
      <c r="U115" s="4" t="s">
        <v>13</v>
      </c>
      <c r="W115" s="3">
        <v>0.71</v>
      </c>
      <c r="Y115" s="3">
        <v>0.52</v>
      </c>
      <c r="Z115" s="3">
        <v>0.96</v>
      </c>
      <c r="AA115" s="3">
        <v>0.03</v>
      </c>
      <c r="AB115" s="1" t="s">
        <v>98</v>
      </c>
      <c r="AC115" s="25"/>
    </row>
    <row r="116" spans="1:29" x14ac:dyDescent="0.25">
      <c r="A116" s="3">
        <v>14346</v>
      </c>
      <c r="B116" s="3" t="str">
        <f>VLOOKUP(A116,Studies!$A$2:$D$142,2)</f>
        <v>Ancelin</v>
      </c>
      <c r="C116" s="3">
        <f>VLOOKUP(A116,Studies!$A$2:$D$142,4)</f>
        <v>2013</v>
      </c>
      <c r="D116" s="3">
        <f>VLOOKUP(A116,Studies!$A$2:$N$142,14)</f>
        <v>0</v>
      </c>
      <c r="E116" s="4" t="s">
        <v>20</v>
      </c>
      <c r="F116" s="28" t="s">
        <v>91</v>
      </c>
      <c r="G116" s="3">
        <v>4308</v>
      </c>
      <c r="I116" s="4" t="s">
        <v>11</v>
      </c>
      <c r="J116" s="28" t="s">
        <v>814</v>
      </c>
      <c r="M116" s="3" t="s">
        <v>810</v>
      </c>
      <c r="P116" s="3" t="s">
        <v>22</v>
      </c>
      <c r="Q116" s="3" t="s">
        <v>21</v>
      </c>
      <c r="U116" s="4" t="s">
        <v>13</v>
      </c>
      <c r="W116" s="3">
        <v>0.84</v>
      </c>
      <c r="Y116" s="3">
        <v>0.64</v>
      </c>
      <c r="Z116" s="3">
        <v>1.1100000000000001</v>
      </c>
      <c r="AA116" s="3">
        <v>0.23</v>
      </c>
      <c r="AB116" s="1" t="s">
        <v>98</v>
      </c>
      <c r="AC116" s="25"/>
    </row>
    <row r="117" spans="1:29" x14ac:dyDescent="0.25">
      <c r="A117" s="3">
        <v>14346</v>
      </c>
      <c r="B117" s="3" t="str">
        <f>VLOOKUP(A117,Studies!$A$2:$D$142,2)</f>
        <v>Ancelin</v>
      </c>
      <c r="C117" s="3">
        <f>VLOOKUP(A117,Studies!$A$2:$D$142,4)</f>
        <v>2013</v>
      </c>
      <c r="D117" s="3">
        <f>VLOOKUP(A117,Studies!$A$2:$N$142,14)</f>
        <v>0</v>
      </c>
      <c r="E117" s="4" t="s">
        <v>20</v>
      </c>
      <c r="F117" s="28" t="s">
        <v>91</v>
      </c>
      <c r="G117" s="3">
        <v>4308</v>
      </c>
      <c r="I117" s="4" t="s">
        <v>12</v>
      </c>
      <c r="J117" s="28" t="s">
        <v>815</v>
      </c>
      <c r="M117" s="3" t="s">
        <v>810</v>
      </c>
      <c r="P117" s="3" t="s">
        <v>22</v>
      </c>
      <c r="Q117" s="3" t="s">
        <v>21</v>
      </c>
      <c r="U117" s="4" t="s">
        <v>13</v>
      </c>
      <c r="W117" s="3">
        <v>0.9</v>
      </c>
      <c r="Y117" s="3">
        <v>0.67</v>
      </c>
      <c r="Z117" s="3">
        <v>1.21</v>
      </c>
      <c r="AA117" s="3">
        <v>0.47</v>
      </c>
      <c r="AB117" s="1" t="s">
        <v>98</v>
      </c>
      <c r="AC117" s="25"/>
    </row>
    <row r="118" spans="1:29" x14ac:dyDescent="0.25">
      <c r="A118" s="3">
        <v>14346</v>
      </c>
      <c r="B118" s="3" t="str">
        <f>VLOOKUP(A118,Studies!$A$2:$D$142,2)</f>
        <v>Ancelin</v>
      </c>
      <c r="C118" s="3">
        <f>VLOOKUP(A118,Studies!$A$2:$D$142,4)</f>
        <v>2013</v>
      </c>
      <c r="D118" s="3">
        <f>VLOOKUP(A118,Studies!$A$2:$N$142,14)</f>
        <v>0</v>
      </c>
      <c r="E118" s="4" t="s">
        <v>20</v>
      </c>
      <c r="F118" s="28" t="s">
        <v>91</v>
      </c>
      <c r="G118" s="3">
        <v>4308</v>
      </c>
      <c r="I118" s="4" t="s">
        <v>12</v>
      </c>
      <c r="J118" s="28" t="s">
        <v>816</v>
      </c>
      <c r="M118" s="3" t="s">
        <v>810</v>
      </c>
      <c r="P118" s="3" t="s">
        <v>22</v>
      </c>
      <c r="Q118" s="3" t="s">
        <v>21</v>
      </c>
      <c r="U118" s="4" t="s">
        <v>13</v>
      </c>
      <c r="W118" s="3">
        <v>1.2</v>
      </c>
      <c r="Y118" s="3">
        <v>0.92</v>
      </c>
      <c r="Z118" s="3">
        <v>1.57</v>
      </c>
      <c r="AA118" s="3">
        <v>0.18</v>
      </c>
      <c r="AB118" s="1" t="s">
        <v>98</v>
      </c>
      <c r="AC118" s="25"/>
    </row>
    <row r="119" spans="1:29" x14ac:dyDescent="0.25">
      <c r="A119" s="3">
        <v>14346</v>
      </c>
      <c r="B119" s="3" t="str">
        <f>VLOOKUP(A119,Studies!$A$2:$D$142,2)</f>
        <v>Ancelin</v>
      </c>
      <c r="C119" s="3">
        <f>VLOOKUP(A119,Studies!$A$2:$D$142,4)</f>
        <v>2013</v>
      </c>
      <c r="D119" s="3">
        <f>VLOOKUP(A119,Studies!$A$2:$N$142,14)</f>
        <v>0</v>
      </c>
      <c r="E119" s="4" t="s">
        <v>20</v>
      </c>
      <c r="F119" s="28" t="s">
        <v>91</v>
      </c>
      <c r="G119" s="3">
        <v>4220</v>
      </c>
      <c r="I119" s="4" t="s">
        <v>11</v>
      </c>
      <c r="J119" s="28" t="s">
        <v>813</v>
      </c>
      <c r="M119" s="3" t="s">
        <v>810</v>
      </c>
      <c r="P119" s="3" t="s">
        <v>16</v>
      </c>
      <c r="Q119" s="3" t="s">
        <v>15</v>
      </c>
      <c r="U119" s="4" t="s">
        <v>13</v>
      </c>
      <c r="W119" s="3">
        <v>0.61</v>
      </c>
      <c r="Y119" s="3">
        <v>0.42</v>
      </c>
      <c r="Z119" s="3">
        <v>0.89</v>
      </c>
      <c r="AA119" s="3">
        <v>0.01</v>
      </c>
      <c r="AB119" s="1" t="s">
        <v>98</v>
      </c>
      <c r="AC119" s="25"/>
    </row>
    <row r="120" spans="1:29" x14ac:dyDescent="0.25">
      <c r="A120" s="3">
        <v>14346</v>
      </c>
      <c r="B120" s="3" t="str">
        <f>VLOOKUP(A120,Studies!$A$2:$D$142,2)</f>
        <v>Ancelin</v>
      </c>
      <c r="C120" s="3">
        <f>VLOOKUP(A120,Studies!$A$2:$D$142,4)</f>
        <v>2013</v>
      </c>
      <c r="D120" s="3">
        <f>VLOOKUP(A120,Studies!$A$2:$N$142,14)</f>
        <v>0</v>
      </c>
      <c r="E120" s="4" t="s">
        <v>20</v>
      </c>
      <c r="F120" s="28" t="s">
        <v>91</v>
      </c>
      <c r="G120" s="3">
        <v>4220</v>
      </c>
      <c r="I120" s="4" t="s">
        <v>11</v>
      </c>
      <c r="J120" s="28" t="s">
        <v>817</v>
      </c>
      <c r="M120" s="3" t="s">
        <v>810</v>
      </c>
      <c r="P120" s="3" t="s">
        <v>16</v>
      </c>
      <c r="Q120" s="3" t="s">
        <v>15</v>
      </c>
      <c r="U120" s="4" t="s">
        <v>13</v>
      </c>
      <c r="W120" s="3">
        <v>0.67</v>
      </c>
      <c r="Y120" s="3">
        <v>0.47</v>
      </c>
      <c r="Z120" s="3">
        <v>0.94</v>
      </c>
      <c r="AA120" s="3">
        <v>0.02</v>
      </c>
      <c r="AB120" s="1" t="s">
        <v>98</v>
      </c>
      <c r="AC120" s="25"/>
    </row>
    <row r="121" spans="1:29" x14ac:dyDescent="0.25">
      <c r="A121" s="3">
        <v>14346</v>
      </c>
      <c r="B121" s="3" t="str">
        <f>VLOOKUP(A121,Studies!$A$2:$D$142,2)</f>
        <v>Ancelin</v>
      </c>
      <c r="C121" s="3">
        <f>VLOOKUP(A121,Studies!$A$2:$D$142,4)</f>
        <v>2013</v>
      </c>
      <c r="D121" s="3">
        <f>VLOOKUP(A121,Studies!$A$2:$N$142,14)</f>
        <v>0</v>
      </c>
      <c r="E121" s="4" t="s">
        <v>20</v>
      </c>
      <c r="F121" s="28" t="s">
        <v>113</v>
      </c>
      <c r="G121" s="3">
        <v>2745</v>
      </c>
      <c r="I121" s="4" t="s">
        <v>11</v>
      </c>
      <c r="J121" s="28" t="s">
        <v>818</v>
      </c>
      <c r="M121" s="3" t="s">
        <v>810</v>
      </c>
      <c r="P121" s="3" t="s">
        <v>22</v>
      </c>
      <c r="Q121" s="3" t="s">
        <v>21</v>
      </c>
      <c r="U121" s="4" t="s">
        <v>13</v>
      </c>
      <c r="W121" s="3">
        <v>0.87</v>
      </c>
      <c r="Y121" s="3">
        <v>0.6</v>
      </c>
      <c r="Z121" s="3">
        <v>1.27</v>
      </c>
      <c r="AA121" s="3">
        <v>0.48</v>
      </c>
      <c r="AB121" s="1" t="s">
        <v>98</v>
      </c>
      <c r="AC121" s="25"/>
    </row>
    <row r="122" spans="1:29" x14ac:dyDescent="0.25">
      <c r="A122" s="3">
        <v>14346</v>
      </c>
      <c r="B122" s="3" t="str">
        <f>VLOOKUP(A122,Studies!$A$2:$D$142,2)</f>
        <v>Ancelin</v>
      </c>
      <c r="C122" s="3">
        <f>VLOOKUP(A122,Studies!$A$2:$D$142,4)</f>
        <v>2013</v>
      </c>
      <c r="D122" s="3">
        <f>VLOOKUP(A122,Studies!$A$2:$N$142,14)</f>
        <v>0</v>
      </c>
      <c r="E122" s="4" t="s">
        <v>18</v>
      </c>
      <c r="F122" s="28" t="s">
        <v>113</v>
      </c>
      <c r="G122" s="3">
        <v>2745</v>
      </c>
      <c r="I122" s="4" t="s">
        <v>11</v>
      </c>
      <c r="J122" s="28" t="s">
        <v>819</v>
      </c>
      <c r="M122" s="3" t="s">
        <v>810</v>
      </c>
      <c r="P122" s="3" t="s">
        <v>22</v>
      </c>
      <c r="Q122" s="3" t="s">
        <v>21</v>
      </c>
      <c r="U122" s="4" t="s">
        <v>13</v>
      </c>
      <c r="W122" s="3">
        <v>1.36</v>
      </c>
      <c r="Y122" s="3">
        <v>0.96</v>
      </c>
      <c r="Z122" s="3">
        <v>1.92</v>
      </c>
      <c r="AA122" s="3">
        <v>0.08</v>
      </c>
      <c r="AB122" s="1" t="s">
        <v>98</v>
      </c>
      <c r="AC122" s="25"/>
    </row>
    <row r="123" spans="1:29" x14ac:dyDescent="0.25">
      <c r="A123" s="3">
        <v>14346</v>
      </c>
      <c r="B123" s="3" t="str">
        <f>VLOOKUP(A123,Studies!$A$2:$D$142,2)</f>
        <v>Ancelin</v>
      </c>
      <c r="C123" s="3">
        <f>VLOOKUP(A123,Studies!$A$2:$D$142,4)</f>
        <v>2013</v>
      </c>
      <c r="D123" s="3">
        <f>VLOOKUP(A123,Studies!$A$2:$N$142,14)</f>
        <v>0</v>
      </c>
      <c r="E123" s="4" t="s">
        <v>18</v>
      </c>
      <c r="F123" s="28" t="s">
        <v>113</v>
      </c>
      <c r="G123" s="3">
        <v>2745</v>
      </c>
      <c r="I123" s="4" t="s">
        <v>10</v>
      </c>
      <c r="J123" s="28" t="s">
        <v>820</v>
      </c>
      <c r="M123" s="3" t="s">
        <v>810</v>
      </c>
      <c r="P123" s="3" t="s">
        <v>22</v>
      </c>
      <c r="Q123" s="3" t="s">
        <v>21</v>
      </c>
      <c r="U123" s="4" t="s">
        <v>13</v>
      </c>
      <c r="W123" s="3">
        <v>1.36</v>
      </c>
      <c r="Y123" s="3">
        <v>0.97</v>
      </c>
      <c r="Z123" s="3">
        <v>1.93</v>
      </c>
      <c r="AA123" s="3">
        <v>0.08</v>
      </c>
      <c r="AB123" s="1" t="s">
        <v>98</v>
      </c>
      <c r="AC123" s="25"/>
    </row>
    <row r="124" spans="1:29" x14ac:dyDescent="0.25">
      <c r="A124" s="3">
        <v>14346</v>
      </c>
      <c r="B124" s="3" t="str">
        <f>VLOOKUP(A124,Studies!$A$2:$D$142,2)</f>
        <v>Ancelin</v>
      </c>
      <c r="C124" s="3">
        <f>VLOOKUP(A124,Studies!$A$2:$D$142,4)</f>
        <v>2013</v>
      </c>
      <c r="D124" s="3">
        <f>VLOOKUP(A124,Studies!$A$2:$N$142,14)</f>
        <v>0</v>
      </c>
      <c r="E124" s="4" t="s">
        <v>18</v>
      </c>
      <c r="F124" s="28" t="s">
        <v>113</v>
      </c>
      <c r="G124" s="3">
        <v>2745</v>
      </c>
      <c r="I124" s="4" t="s">
        <v>10</v>
      </c>
      <c r="J124" s="28" t="s">
        <v>821</v>
      </c>
      <c r="M124" s="3" t="s">
        <v>810</v>
      </c>
      <c r="P124" s="3" t="s">
        <v>22</v>
      </c>
      <c r="Q124" s="3" t="s">
        <v>21</v>
      </c>
      <c r="U124" s="4" t="s">
        <v>13</v>
      </c>
      <c r="W124" s="3">
        <v>0.99</v>
      </c>
      <c r="Y124" s="3">
        <v>0.68</v>
      </c>
      <c r="Z124" s="3">
        <v>1.43</v>
      </c>
      <c r="AA124" s="3">
        <v>0.95</v>
      </c>
      <c r="AB124" s="1" t="s">
        <v>98</v>
      </c>
      <c r="AC124" s="25"/>
    </row>
    <row r="125" spans="1:29" x14ac:dyDescent="0.25">
      <c r="A125" s="3">
        <v>14346</v>
      </c>
      <c r="B125" s="3" t="str">
        <f>VLOOKUP(A125,Studies!$A$2:$D$142,2)</f>
        <v>Ancelin</v>
      </c>
      <c r="C125" s="3">
        <f>VLOOKUP(A125,Studies!$A$2:$D$142,4)</f>
        <v>2013</v>
      </c>
      <c r="D125" s="3">
        <f>VLOOKUP(A125,Studies!$A$2:$N$142,14)</f>
        <v>0</v>
      </c>
      <c r="E125" s="4" t="s">
        <v>18</v>
      </c>
      <c r="F125" s="28" t="s">
        <v>113</v>
      </c>
      <c r="G125" s="3">
        <v>2685</v>
      </c>
      <c r="I125" s="4" t="s">
        <v>11</v>
      </c>
      <c r="J125" s="28" t="s">
        <v>818</v>
      </c>
      <c r="M125" s="3" t="s">
        <v>810</v>
      </c>
      <c r="P125" s="3" t="s">
        <v>16</v>
      </c>
      <c r="Q125" s="3" t="s">
        <v>15</v>
      </c>
      <c r="U125" s="4" t="s">
        <v>13</v>
      </c>
      <c r="W125" s="3">
        <v>0.79</v>
      </c>
      <c r="Y125" s="3">
        <v>0.5</v>
      </c>
      <c r="Z125" s="3">
        <v>1.25</v>
      </c>
      <c r="AA125" s="3">
        <v>0.31</v>
      </c>
      <c r="AB125" s="1" t="s">
        <v>98</v>
      </c>
      <c r="AC125" s="25"/>
    </row>
    <row r="126" spans="1:29" x14ac:dyDescent="0.25">
      <c r="A126" s="3">
        <v>14346</v>
      </c>
      <c r="B126" s="3" t="str">
        <f>VLOOKUP(A126,Studies!$A$2:$D$142,2)</f>
        <v>Ancelin</v>
      </c>
      <c r="C126" s="3">
        <f>VLOOKUP(A126,Studies!$A$2:$D$142,4)</f>
        <v>2013</v>
      </c>
      <c r="D126" s="3">
        <f>VLOOKUP(A126,Studies!$A$2:$N$142,14)</f>
        <v>0</v>
      </c>
      <c r="E126" s="4" t="s">
        <v>18</v>
      </c>
      <c r="F126" s="28" t="s">
        <v>113</v>
      </c>
      <c r="G126" s="3">
        <v>2685</v>
      </c>
      <c r="I126" s="4" t="s">
        <v>11</v>
      </c>
      <c r="J126" s="28" t="s">
        <v>819</v>
      </c>
      <c r="M126" s="3" t="s">
        <v>810</v>
      </c>
      <c r="P126" s="3" t="s">
        <v>16</v>
      </c>
      <c r="Q126" s="3" t="s">
        <v>15</v>
      </c>
      <c r="U126" s="4" t="s">
        <v>13</v>
      </c>
      <c r="W126" s="3">
        <v>1.25</v>
      </c>
      <c r="Y126" s="3">
        <v>0.82</v>
      </c>
      <c r="Z126" s="3">
        <v>1.9</v>
      </c>
      <c r="AA126" s="3">
        <v>0.1</v>
      </c>
      <c r="AB126" s="1" t="s">
        <v>98</v>
      </c>
      <c r="AC126" s="25"/>
    </row>
    <row r="127" spans="1:29" x14ac:dyDescent="0.25">
      <c r="A127" s="3">
        <v>14346</v>
      </c>
      <c r="B127" s="3" t="str">
        <f>VLOOKUP(A127,Studies!$A$2:$D$142,2)</f>
        <v>Ancelin</v>
      </c>
      <c r="C127" s="3">
        <f>VLOOKUP(A127,Studies!$A$2:$D$142,4)</f>
        <v>2013</v>
      </c>
      <c r="D127" s="3">
        <f>VLOOKUP(A127,Studies!$A$2:$N$142,14)</f>
        <v>0</v>
      </c>
      <c r="E127" s="4" t="s">
        <v>18</v>
      </c>
      <c r="F127" s="28" t="s">
        <v>113</v>
      </c>
      <c r="G127" s="3">
        <v>2685</v>
      </c>
      <c r="I127" s="4" t="s">
        <v>10</v>
      </c>
      <c r="J127" s="28" t="s">
        <v>820</v>
      </c>
      <c r="M127" s="3" t="s">
        <v>810</v>
      </c>
      <c r="P127" s="3" t="s">
        <v>16</v>
      </c>
      <c r="U127" s="4" t="s">
        <v>13</v>
      </c>
      <c r="W127" s="3">
        <v>1.35</v>
      </c>
      <c r="Y127" s="3">
        <v>0.89</v>
      </c>
      <c r="Z127" s="3">
        <v>2.0499999999999998</v>
      </c>
      <c r="AA127" s="3">
        <v>0.15</v>
      </c>
      <c r="AB127" s="1" t="s">
        <v>98</v>
      </c>
      <c r="AC127" s="25"/>
    </row>
    <row r="128" spans="1:29" x14ac:dyDescent="0.25">
      <c r="A128" s="3">
        <v>14346</v>
      </c>
      <c r="B128" s="3" t="str">
        <f>VLOOKUP(A128,Studies!$A$2:$D$142,2)</f>
        <v>Ancelin</v>
      </c>
      <c r="C128" s="3">
        <f>VLOOKUP(A128,Studies!$A$2:$D$142,4)</f>
        <v>2013</v>
      </c>
      <c r="D128" s="3">
        <f>VLOOKUP(A128,Studies!$A$2:$N$142,14)</f>
        <v>0</v>
      </c>
      <c r="E128" s="4" t="s">
        <v>18</v>
      </c>
      <c r="F128" s="28" t="s">
        <v>113</v>
      </c>
      <c r="G128" s="3">
        <v>2685</v>
      </c>
      <c r="I128" s="4" t="s">
        <v>10</v>
      </c>
      <c r="J128" s="28" t="s">
        <v>821</v>
      </c>
      <c r="M128" s="3" t="s">
        <v>810</v>
      </c>
      <c r="P128" s="3" t="s">
        <v>16</v>
      </c>
      <c r="U128" s="4" t="s">
        <v>13</v>
      </c>
      <c r="W128" s="3">
        <v>0.81</v>
      </c>
      <c r="Y128" s="3">
        <v>0.51</v>
      </c>
      <c r="Z128" s="3">
        <v>1.28</v>
      </c>
      <c r="AA128" s="3">
        <v>0.36</v>
      </c>
      <c r="AB128" s="1" t="s">
        <v>98</v>
      </c>
      <c r="AC128" s="25"/>
    </row>
    <row r="129" spans="1:4" x14ac:dyDescent="0.25">
      <c r="A129" s="3">
        <v>14621</v>
      </c>
      <c r="B129" s="3" t="str">
        <f>VLOOKUP(A129,Studies!$A$2:$D$142,2)</f>
        <v>Liu</v>
      </c>
      <c r="C129" s="3">
        <f>VLOOKUP(A129,Studies!$A$2:$D$142,4)</f>
        <v>2019</v>
      </c>
      <c r="D129" s="3">
        <f>VLOOKUP(A129,Studies!$A$2:$N$142,14)</f>
        <v>0</v>
      </c>
    </row>
    <row r="130" spans="1:4" x14ac:dyDescent="0.25">
      <c r="A130" s="3">
        <v>14628</v>
      </c>
      <c r="B130" s="3" t="str">
        <f>VLOOKUP(A130,Studies!$A$2:$D$142,2)</f>
        <v>Gnjidic</v>
      </c>
      <c r="C130" s="3">
        <f>VLOOKUP(A130,Studies!$A$2:$D$142,4)</f>
        <v>2016</v>
      </c>
      <c r="D130" s="3">
        <f>VLOOKUP(A130,Studies!$A$2:$N$142,14)</f>
        <v>0</v>
      </c>
    </row>
    <row r="131" spans="1:4" x14ac:dyDescent="0.25">
      <c r="A131" s="3">
        <v>14632</v>
      </c>
      <c r="B131" s="3" t="str">
        <f>VLOOKUP(A131,Studies!$A$2:$D$142,2)</f>
        <v>Li</v>
      </c>
      <c r="C131" s="3">
        <f>VLOOKUP(A131,Studies!$A$2:$D$142,4)</f>
        <v>2004</v>
      </c>
      <c r="D131" s="3">
        <f>VLOOKUP(A131,Studies!$A$2:$N$142,14)</f>
        <v>0</v>
      </c>
    </row>
    <row r="132" spans="1:4" x14ac:dyDescent="0.25">
      <c r="A132" s="3">
        <v>14641</v>
      </c>
      <c r="B132" s="3" t="str">
        <f>VLOOKUP(A132,Studies!$A$2:$D$142,2)</f>
        <v>Li</v>
      </c>
      <c r="C132" s="3">
        <f>VLOOKUP(A132,Studies!$A$2:$D$142,4)</f>
        <v>2007</v>
      </c>
      <c r="D132" s="3" t="str">
        <f>VLOOKUP(A132,Studies!$A$2:$N$142,14)</f>
        <v>Y</v>
      </c>
    </row>
    <row r="133" spans="1:4" x14ac:dyDescent="0.25">
      <c r="A133" s="3">
        <v>14642</v>
      </c>
      <c r="B133" s="3" t="str">
        <f>VLOOKUP(A133,Studies!$A$2:$D$142,2)</f>
        <v>Li</v>
      </c>
      <c r="C133" s="3">
        <f>VLOOKUP(A133,Studies!$A$2:$D$142,4)</f>
        <v>2008</v>
      </c>
      <c r="D133" s="3" t="str">
        <f>VLOOKUP(A133,Studies!$A$2:$N$142,14)</f>
        <v>Y</v>
      </c>
    </row>
    <row r="134" spans="1:4" x14ac:dyDescent="0.25">
      <c r="A134" s="3">
        <v>14657</v>
      </c>
      <c r="B134" s="3" t="str">
        <f>VLOOKUP(A134,Studies!$A$2:$D$142,2)</f>
        <v>Hake</v>
      </c>
      <c r="C134" s="3">
        <f>VLOOKUP(A134,Studies!$A$2:$D$142,4)</f>
        <v>2011</v>
      </c>
      <c r="D134" s="3" t="str">
        <f>VLOOKUP(A134,Studies!$A$2:$N$142,14)</f>
        <v>Y</v>
      </c>
    </row>
    <row r="135" spans="1:4" x14ac:dyDescent="0.25">
      <c r="A135" s="3">
        <v>14658</v>
      </c>
      <c r="B135" s="3" t="str">
        <f>VLOOKUP(A135,Studies!$A$2:$D$142,2)</f>
        <v>Chou</v>
      </c>
      <c r="C135" s="3">
        <f>VLOOKUP(A135,Studies!$A$2:$D$142,4)</f>
        <v>2014</v>
      </c>
      <c r="D135" s="3">
        <f>VLOOKUP(A135,Studies!$A$2:$N$142,14)</f>
        <v>0</v>
      </c>
    </row>
    <row r="136" spans="1:4" x14ac:dyDescent="0.25">
      <c r="A136" s="3">
        <v>14663</v>
      </c>
      <c r="B136" s="3" t="str">
        <f>VLOOKUP(A136,Studies!$A$2:$D$142,2)</f>
        <v>Green</v>
      </c>
      <c r="C136" s="3">
        <f>VLOOKUP(A136,Studies!$A$2:$D$142,4)</f>
        <v>2006</v>
      </c>
      <c r="D136" s="3" t="str">
        <f>VLOOKUP(A136,Studies!$A$2:$N$142,14)</f>
        <v>Y</v>
      </c>
    </row>
    <row r="137" spans="1:4" x14ac:dyDescent="0.25">
      <c r="A137" s="3">
        <v>14664</v>
      </c>
      <c r="B137" s="3" t="str">
        <f>VLOOKUP(A137,Studies!$A$2:$D$142,2)</f>
        <v>Pan</v>
      </c>
      <c r="C137" s="3">
        <f>VLOOKUP(A137,Studies!$A$2:$D$142,4)</f>
        <v>2018</v>
      </c>
      <c r="D137" s="3">
        <f>VLOOKUP(A137,Studies!$A$2:$N$142,14)</f>
        <v>0</v>
      </c>
    </row>
    <row r="138" spans="1:4" x14ac:dyDescent="0.25">
      <c r="A138" s="3">
        <v>14665</v>
      </c>
      <c r="B138" s="3" t="str">
        <f>VLOOKUP(A138,Studies!$A$2:$D$142,2)</f>
        <v>Rea</v>
      </c>
      <c r="C138" s="3">
        <f>VLOOKUP(A138,Studies!$A$2:$D$142,4)</f>
        <v>2005</v>
      </c>
      <c r="D138" s="3">
        <f>VLOOKUP(A138,Studies!$A$2:$N$142,14)</f>
        <v>0</v>
      </c>
    </row>
    <row r="139" spans="1:4" x14ac:dyDescent="0.25">
      <c r="A139" s="3">
        <v>14670</v>
      </c>
      <c r="B139" s="3" t="str">
        <f>VLOOKUP(A139,Studies!$A$2:$D$142,2)</f>
        <v>Hendrie</v>
      </c>
      <c r="C139" s="3">
        <f>VLOOKUP(A139,Studies!$A$2:$D$142,4)</f>
        <v>2015</v>
      </c>
      <c r="D139" s="3">
        <f>VLOOKUP(A139,Studies!$A$2:$N$142,14)</f>
        <v>0</v>
      </c>
    </row>
    <row r="140" spans="1:4" x14ac:dyDescent="0.25">
      <c r="A140" s="3">
        <v>14700</v>
      </c>
      <c r="B140" s="3" t="str">
        <f>VLOOKUP(A140,Studies!$A$2:$D$142,2)</f>
        <v>Solomon</v>
      </c>
      <c r="C140" s="3">
        <f>VLOOKUP(A140,Studies!$A$2:$D$142,4)</f>
        <v>2009</v>
      </c>
      <c r="D140" s="3" t="str">
        <f>VLOOKUP(A140,Studies!$A$2:$N$142,14)</f>
        <v>Y</v>
      </c>
    </row>
    <row r="141" spans="1:4" x14ac:dyDescent="0.25">
      <c r="A141" s="3">
        <v>14709</v>
      </c>
      <c r="B141" s="3" t="str">
        <f>VLOOKUP(A141,Studies!$A$2:$D$142,2)</f>
        <v>Beydoun</v>
      </c>
      <c r="C141" s="3">
        <f>VLOOKUP(A141,Studies!$A$2:$D$142,4)</f>
        <v>2011</v>
      </c>
      <c r="D141" s="3">
        <f>VLOOKUP(A141,Studies!$A$2:$N$142,14)</f>
        <v>0</v>
      </c>
    </row>
    <row r="142" spans="1:4" x14ac:dyDescent="0.25">
      <c r="A142" s="3">
        <v>14714</v>
      </c>
      <c r="B142" s="3" t="str">
        <f>VLOOKUP(A142,Studies!$A$2:$D$142,2)</f>
        <v>Jick</v>
      </c>
      <c r="C142" s="3">
        <f>VLOOKUP(A142,Studies!$A$2:$D$142,4)</f>
        <v>2000</v>
      </c>
      <c r="D142" s="3">
        <f>VLOOKUP(A142,Studies!$A$2:$N$142,14)</f>
        <v>0</v>
      </c>
    </row>
    <row r="143" spans="1:4" x14ac:dyDescent="0.25">
      <c r="A143" s="3">
        <v>14720</v>
      </c>
      <c r="B143" s="3" t="str">
        <f>VLOOKUP(A143,Studies!$A$2:$D$142,2)</f>
        <v>Haag</v>
      </c>
      <c r="C143" s="3">
        <f>VLOOKUP(A143,Studies!$A$2:$D$142,4)</f>
        <v>2009</v>
      </c>
      <c r="D143" s="3">
        <f>VLOOKUP(A143,Studies!$A$2:$N$142,14)</f>
        <v>0</v>
      </c>
    </row>
    <row r="144" spans="1:4" x14ac:dyDescent="0.25">
      <c r="A144" s="3">
        <v>14754</v>
      </c>
      <c r="B144" s="3" t="str">
        <f>VLOOKUP(A144,Studies!$A$2:$D$142,2)</f>
        <v>Liao</v>
      </c>
      <c r="C144" s="3">
        <f>VLOOKUP(A144,Studies!$A$2:$D$142,4)</f>
        <v>2013</v>
      </c>
      <c r="D144" s="3">
        <f>VLOOKUP(A144,Studies!$A$2:$N$142,14)</f>
        <v>0</v>
      </c>
    </row>
    <row r="145" spans="1:26" x14ac:dyDescent="0.25">
      <c r="A145" s="3">
        <v>14755</v>
      </c>
      <c r="B145" s="3" t="str">
        <f>VLOOKUP(A145,Studies!$A$2:$D$142,2)</f>
        <v>Yang</v>
      </c>
      <c r="C145" s="3">
        <f>VLOOKUP(A145,Studies!$A$2:$D$142,4)</f>
        <v>2015</v>
      </c>
      <c r="D145" s="3">
        <f>VLOOKUP(A145,Studies!$A$2:$N$142,14)</f>
        <v>0</v>
      </c>
    </row>
    <row r="146" spans="1:26" x14ac:dyDescent="0.25">
      <c r="A146" s="3">
        <v>14761</v>
      </c>
      <c r="B146" s="3" t="str">
        <f>VLOOKUP(A146,Studies!$A$2:$D$142,2)</f>
        <v>Arvanitakis</v>
      </c>
      <c r="C146" s="3">
        <f>VLOOKUP(A146,Studies!$A$2:$D$142,4)</f>
        <v>2008</v>
      </c>
      <c r="D146" s="3">
        <f>VLOOKUP(A146,Studies!$A$2:$N$142,14)</f>
        <v>0</v>
      </c>
      <c r="E146" s="4" t="s">
        <v>50</v>
      </c>
      <c r="G146" s="3">
        <v>929</v>
      </c>
      <c r="I146" s="4" t="s">
        <v>17</v>
      </c>
      <c r="L146" s="28">
        <v>119</v>
      </c>
      <c r="M146" s="3" t="s">
        <v>809</v>
      </c>
      <c r="N146" s="3" t="s">
        <v>811</v>
      </c>
      <c r="O146" s="5" t="s">
        <v>134</v>
      </c>
      <c r="P146" s="3" t="s">
        <v>16</v>
      </c>
      <c r="Q146" s="3" t="s">
        <v>812</v>
      </c>
      <c r="T146" s="3">
        <v>191</v>
      </c>
      <c r="U146" s="4" t="s">
        <v>13</v>
      </c>
      <c r="W146" s="3">
        <v>0.91</v>
      </c>
      <c r="Y146" s="3">
        <v>0.54</v>
      </c>
      <c r="Z146" s="3">
        <v>1.52</v>
      </c>
    </row>
    <row r="147" spans="1:26" x14ac:dyDescent="0.25">
      <c r="A147" s="3">
        <v>14761</v>
      </c>
      <c r="B147" s="3" t="str">
        <f>VLOOKUP(A147,Studies!$A$2:$D$142,2)</f>
        <v>Arvanitakis</v>
      </c>
      <c r="C147" s="3">
        <f>VLOOKUP(A147,Studies!$A$2:$D$142,4)</f>
        <v>2008</v>
      </c>
      <c r="D147" s="3">
        <f>VLOOKUP(A147,Studies!$A$2:$N$142,14)</f>
        <v>0</v>
      </c>
      <c r="E147" s="4" t="s">
        <v>50</v>
      </c>
      <c r="G147" s="3">
        <v>929</v>
      </c>
      <c r="I147" s="4" t="s">
        <v>806</v>
      </c>
      <c r="L147" s="28">
        <v>67</v>
      </c>
      <c r="M147" s="3" t="s">
        <v>809</v>
      </c>
      <c r="N147" s="3" t="s">
        <v>811</v>
      </c>
      <c r="O147" s="5" t="s">
        <v>134</v>
      </c>
      <c r="P147" s="3" t="s">
        <v>16</v>
      </c>
      <c r="Q147" s="3" t="s">
        <v>812</v>
      </c>
      <c r="U147" s="4" t="s">
        <v>13</v>
      </c>
      <c r="W147" s="3">
        <v>1.05</v>
      </c>
      <c r="Y147" s="3">
        <v>0.56999999999999995</v>
      </c>
      <c r="Z147" s="3">
        <v>1.95</v>
      </c>
    </row>
    <row r="148" spans="1:26" x14ac:dyDescent="0.25">
      <c r="A148" s="3">
        <v>14761</v>
      </c>
      <c r="B148" s="3" t="str">
        <f>VLOOKUP(A148,Studies!$A$2:$D$142,2)</f>
        <v>Arvanitakis</v>
      </c>
      <c r="C148" s="3">
        <f>VLOOKUP(A148,Studies!$A$2:$D$142,4)</f>
        <v>2008</v>
      </c>
      <c r="D148" s="3">
        <f>VLOOKUP(A148,Studies!$A$2:$N$142,14)</f>
        <v>0</v>
      </c>
      <c r="E148" s="4" t="s">
        <v>50</v>
      </c>
      <c r="G148" s="3">
        <v>929</v>
      </c>
      <c r="I148" s="4" t="s">
        <v>807</v>
      </c>
      <c r="L148" s="28">
        <v>52</v>
      </c>
      <c r="M148" s="3" t="s">
        <v>809</v>
      </c>
      <c r="N148" s="3" t="s">
        <v>811</v>
      </c>
      <c r="O148" s="5" t="s">
        <v>134</v>
      </c>
      <c r="P148" s="3" t="s">
        <v>16</v>
      </c>
      <c r="Q148" s="3" t="s">
        <v>812</v>
      </c>
      <c r="U148" s="4" t="s">
        <v>13</v>
      </c>
      <c r="W148" s="3">
        <v>0.71</v>
      </c>
      <c r="Y148" s="3">
        <v>2.9000000000000001E-2</v>
      </c>
      <c r="Z148" s="3">
        <v>1.74</v>
      </c>
    </row>
    <row r="149" spans="1:26" x14ac:dyDescent="0.25">
      <c r="A149" s="3">
        <v>14763</v>
      </c>
      <c r="B149" s="3" t="str">
        <f>VLOOKUP(A149,Studies!$A$2:$D$142,2)</f>
        <v>Bettermann</v>
      </c>
      <c r="C149" s="3">
        <f>VLOOKUP(A149,Studies!$A$2:$D$142,4)</f>
        <v>2012</v>
      </c>
      <c r="D149" s="3">
        <f>VLOOKUP(A149,Studies!$A$2:$N$142,14)</f>
        <v>0</v>
      </c>
    </row>
    <row r="150" spans="1:26" x14ac:dyDescent="0.25">
      <c r="A150" s="3">
        <v>15548</v>
      </c>
      <c r="B150" s="3" t="str">
        <f>VLOOKUP(A150,Studies!$A$2:$D$142,2)</f>
        <v>Hippisley-Cox</v>
      </c>
      <c r="C150" s="3">
        <f>VLOOKUP(A150,Studies!$A$2:$D$142,4)</f>
        <v>2010</v>
      </c>
      <c r="D150" s="3">
        <f>VLOOKUP(A150,Studies!$A$2:$N$142,14)</f>
        <v>0</v>
      </c>
    </row>
    <row r="151" spans="1:26" x14ac:dyDescent="0.25">
      <c r="A151" s="3">
        <v>15647</v>
      </c>
      <c r="B151" s="3" t="str">
        <f>VLOOKUP(A151,Studies!$A$2:$D$142,2)</f>
        <v>Cramer</v>
      </c>
      <c r="C151" s="3">
        <f>VLOOKUP(A151,Studies!$A$2:$D$142,4)</f>
        <v>2008</v>
      </c>
      <c r="D151" s="3">
        <f>VLOOKUP(A151,Studies!$A$2:$N$142,14)</f>
        <v>0</v>
      </c>
    </row>
    <row r="152" spans="1:26" x14ac:dyDescent="0.25">
      <c r="A152" s="3">
        <v>15651</v>
      </c>
      <c r="B152" s="3" t="str">
        <f>VLOOKUP(A152,Studies!$A$2:$D$142,2)</f>
        <v>Chitnis</v>
      </c>
      <c r="C152" s="3">
        <f>VLOOKUP(A152,Studies!$A$2:$D$142,4)</f>
        <v>2013</v>
      </c>
      <c r="D152" s="3" t="str">
        <f>VLOOKUP(A152,Studies!$A$2:$N$142,14)</f>
        <v>Y</v>
      </c>
    </row>
    <row r="153" spans="1:26" x14ac:dyDescent="0.25">
      <c r="A153" s="3">
        <v>15652</v>
      </c>
      <c r="B153" s="3" t="str">
        <f>VLOOKUP(A153,Studies!$A$2:$D$142,2)</f>
        <v>Chitnis</v>
      </c>
      <c r="C153" s="3">
        <f>VLOOKUP(A153,Studies!$A$2:$D$142,4)</f>
        <v>2015</v>
      </c>
      <c r="D153" s="3">
        <f>VLOOKUP(A153,Studies!$A$2:$N$142,14)</f>
        <v>0</v>
      </c>
    </row>
    <row r="154" spans="1:26" x14ac:dyDescent="0.25">
      <c r="A154" s="3">
        <v>15791</v>
      </c>
      <c r="B154" s="3" t="str">
        <f>VLOOKUP(A154,Studies!$A$2:$D$142,2)</f>
        <v>Mukherjee</v>
      </c>
      <c r="C154" s="3">
        <f>VLOOKUP(A154,Studies!$A$2:$D$142,4)</f>
        <v>2013</v>
      </c>
      <c r="D154" s="3">
        <f>VLOOKUP(A154,Studies!$A$2:$N$142,14)</f>
        <v>0</v>
      </c>
    </row>
    <row r="155" spans="1:26" x14ac:dyDescent="0.25">
      <c r="A155" s="3">
        <v>15806</v>
      </c>
      <c r="B155" s="3" t="str">
        <f>VLOOKUP(A155,Studies!$A$2:$D$142,2)</f>
        <v>Stewart</v>
      </c>
      <c r="C155" s="3">
        <f>VLOOKUP(A155,Studies!$A$2:$D$142,4)</f>
        <v>2007</v>
      </c>
      <c r="D155" s="3">
        <f>VLOOKUP(A155,Studies!$A$2:$N$142,14)</f>
        <v>0</v>
      </c>
    </row>
    <row r="156" spans="1:26" x14ac:dyDescent="0.25">
      <c r="A156" s="3">
        <v>15849</v>
      </c>
      <c r="B156" s="3" t="str">
        <f>VLOOKUP(A156,Studies!$A$2:$D$142,2)</f>
        <v>Stewart</v>
      </c>
      <c r="C156" s="3">
        <f>VLOOKUP(A156,Studies!$A$2:$D$142,4)</f>
        <v>2007</v>
      </c>
      <c r="D156" s="3">
        <f>VLOOKUP(A156,Studies!$A$2:$N$142,14)</f>
        <v>0</v>
      </c>
    </row>
    <row r="157" spans="1:26" x14ac:dyDescent="0.25">
      <c r="A157" s="3">
        <v>15862</v>
      </c>
      <c r="B157" s="3" t="str">
        <f>VLOOKUP(A157,Studies!$A$2:$D$142,2)</f>
        <v>Stewart</v>
      </c>
      <c r="C157" s="3">
        <f>VLOOKUP(A157,Studies!$A$2:$D$142,4)</f>
        <v>2007</v>
      </c>
      <c r="D157" s="3">
        <f>VLOOKUP(A157,Studies!$A$2:$N$142,14)</f>
        <v>0</v>
      </c>
    </row>
    <row r="158" spans="1:26" x14ac:dyDescent="0.25">
      <c r="A158" s="3">
        <v>15865</v>
      </c>
      <c r="B158" s="3" t="str">
        <f>VLOOKUP(A158,Studies!$A$2:$D$142,2)</f>
        <v>Stewart</v>
      </c>
      <c r="C158" s="3">
        <f>VLOOKUP(A158,Studies!$A$2:$D$142,4)</f>
        <v>2007</v>
      </c>
      <c r="D158" s="3">
        <f>VLOOKUP(A158,Studies!$A$2:$N$142,14)</f>
        <v>0</v>
      </c>
    </row>
    <row r="159" spans="1:26" x14ac:dyDescent="0.25">
      <c r="A159" s="3">
        <v>90001</v>
      </c>
      <c r="B159" s="3" t="str">
        <f>VLOOKUP(A159,Studies!$A$2:$D$142,2)</f>
        <v>Wang</v>
      </c>
      <c r="C159" s="3">
        <f>VLOOKUP(A159,Studies!$A$2:$D$142,4)</f>
        <v>2012</v>
      </c>
      <c r="D159" s="3">
        <f>VLOOKUP(A159,Studies!$A$2:$N$142,14)</f>
        <v>0</v>
      </c>
    </row>
    <row r="160" spans="1:26" x14ac:dyDescent="0.25">
      <c r="A160" s="3">
        <v>90002</v>
      </c>
      <c r="B160" s="3" t="str">
        <f>VLOOKUP(A160,Studies!$A$2:$D$142,2)</f>
        <v>Yoshitake</v>
      </c>
      <c r="C160" s="3">
        <f>VLOOKUP(A160,Studies!$A$2:$D$142,4)</f>
        <v>1995</v>
      </c>
      <c r="D160" s="3">
        <f>VLOOKUP(A160,Studies!$A$2:$N$142,14)</f>
        <v>0</v>
      </c>
    </row>
    <row r="161" spans="1:28" x14ac:dyDescent="0.25">
      <c r="A161" s="3">
        <v>90003</v>
      </c>
      <c r="B161" s="3" t="str">
        <f>VLOOKUP(A161,Studies!$A$2:$D$142,2)</f>
        <v>Yoshitake</v>
      </c>
      <c r="C161" s="3">
        <f>VLOOKUP(A161,Studies!$A$2:$D$142,4)</f>
        <v>1995</v>
      </c>
      <c r="D161" s="3">
        <f>VLOOKUP(A161,Studies!$A$2:$N$142,14)</f>
        <v>0</v>
      </c>
      <c r="E161" s="4" t="s">
        <v>50</v>
      </c>
      <c r="F161" s="28" t="s">
        <v>966</v>
      </c>
      <c r="G161" s="3">
        <v>17802</v>
      </c>
      <c r="H161" s="3" t="s">
        <v>964</v>
      </c>
      <c r="I161" s="4" t="s">
        <v>17</v>
      </c>
      <c r="K161" s="28">
        <v>8091</v>
      </c>
      <c r="L161" s="28">
        <v>8091</v>
      </c>
      <c r="M161" s="3" t="s">
        <v>974</v>
      </c>
      <c r="N161" s="3" t="s">
        <v>962</v>
      </c>
      <c r="P161" s="3" t="s">
        <v>22</v>
      </c>
      <c r="Q161" s="3" t="s">
        <v>832</v>
      </c>
      <c r="R161" s="3" t="s">
        <v>959</v>
      </c>
      <c r="S161" s="3">
        <v>12</v>
      </c>
      <c r="T161" s="3">
        <v>9</v>
      </c>
      <c r="U161" s="4" t="s">
        <v>218</v>
      </c>
      <c r="W161" s="3">
        <v>1.3338000000000001</v>
      </c>
      <c r="Y161" s="3">
        <v>0.56169999999999998</v>
      </c>
      <c r="Z161" s="3">
        <v>3.1669999999999998</v>
      </c>
      <c r="AB161" s="4" t="s">
        <v>967</v>
      </c>
    </row>
    <row r="162" spans="1:28" x14ac:dyDescent="0.25">
      <c r="A162" s="3">
        <v>90004</v>
      </c>
      <c r="B162" s="3" t="str">
        <f>VLOOKUP(A162,Studies!$A$2:$D$142,2)</f>
        <v>Yoshitake</v>
      </c>
      <c r="C162" s="3">
        <f>VLOOKUP(A162,Studies!$A$2:$D$142,4)</f>
        <v>1995</v>
      </c>
      <c r="D162" s="3">
        <f>VLOOKUP(A162,Studies!$A$2:$N$142,14)</f>
        <v>0</v>
      </c>
    </row>
    <row r="163" spans="1:28" x14ac:dyDescent="0.25">
      <c r="A163" s="3">
        <v>90005</v>
      </c>
      <c r="B163" s="3" t="str">
        <f>VLOOKUP(A163,Studies!$A$2:$D$142,2)</f>
        <v>Yoshitake</v>
      </c>
      <c r="C163" s="3">
        <f>VLOOKUP(A163,Studies!$A$2:$D$142,4)</f>
        <v>1995</v>
      </c>
      <c r="D163" s="3">
        <f>VLOOKUP(A163,Studies!$A$2:$N$142,14)</f>
        <v>0</v>
      </c>
    </row>
    <row r="164" spans="1:28" x14ac:dyDescent="0.25">
      <c r="A164" s="3">
        <v>90006</v>
      </c>
      <c r="B164" s="3" t="str">
        <f>VLOOKUP(A164,Studies!$A$2:$D$142,2)</f>
        <v>Yoshitake</v>
      </c>
      <c r="C164" s="3">
        <f>VLOOKUP(A164,Studies!$A$2:$D$142,4)</f>
        <v>1995</v>
      </c>
      <c r="D164" s="3">
        <f>VLOOKUP(A164,Studies!$A$2:$N$142,14)</f>
        <v>0</v>
      </c>
    </row>
    <row r="165" spans="1:28" x14ac:dyDescent="0.25">
      <c r="A165" s="3">
        <v>90007</v>
      </c>
      <c r="B165" s="3" t="str">
        <f>VLOOKUP(A165,Studies!$A$2:$D$142,2)</f>
        <v>Yoshitake</v>
      </c>
      <c r="C165" s="3">
        <f>VLOOKUP(A165,Studies!$A$2:$D$142,4)</f>
        <v>1995</v>
      </c>
      <c r="D165" s="3">
        <f>VLOOKUP(A165,Studies!$A$2:$N$142,14)</f>
        <v>0</v>
      </c>
    </row>
    <row r="166" spans="1:28" x14ac:dyDescent="0.25">
      <c r="A166" s="3">
        <v>90008</v>
      </c>
      <c r="B166" s="3" t="str">
        <f>VLOOKUP(A166,Studies!$A$2:$D$142,2)</f>
        <v>Yoshitake</v>
      </c>
      <c r="C166" s="3">
        <f>VLOOKUP(A166,Studies!$A$2:$D$142,4)</f>
        <v>1995</v>
      </c>
      <c r="D166" s="3">
        <f>VLOOKUP(A166,Studies!$A$2:$N$142,14)</f>
        <v>0</v>
      </c>
    </row>
    <row r="167" spans="1:28" x14ac:dyDescent="0.25">
      <c r="A167" s="3">
        <v>90009</v>
      </c>
      <c r="B167" s="3" t="str">
        <f>VLOOKUP(A167,Studies!$A$2:$D$142,2)</f>
        <v>Yoshitake</v>
      </c>
      <c r="C167" s="3">
        <f>VLOOKUP(A167,Studies!$A$2:$D$142,4)</f>
        <v>1995</v>
      </c>
      <c r="D167" s="3">
        <f>VLOOKUP(A167,Studies!$A$2:$N$142,14)</f>
        <v>0</v>
      </c>
    </row>
    <row r="168" spans="1:28" x14ac:dyDescent="0.25">
      <c r="A168" s="3">
        <v>90010</v>
      </c>
      <c r="B168" s="3" t="str">
        <f>VLOOKUP(A168,Studies!$A$2:$D$142,2)</f>
        <v>Yoshitake</v>
      </c>
      <c r="C168" s="3">
        <f>VLOOKUP(A168,Studies!$A$2:$D$142,4)</f>
        <v>1995</v>
      </c>
      <c r="D168" s="3">
        <f>VLOOKUP(A168,Studies!$A$2:$N$142,14)</f>
        <v>0</v>
      </c>
    </row>
    <row r="169" spans="1:28" x14ac:dyDescent="0.25">
      <c r="A169" s="3">
        <v>90011</v>
      </c>
      <c r="B169" s="3" t="str">
        <f>VLOOKUP(A169,Studies!$A$2:$D$142,2)</f>
        <v>Yoshitake</v>
      </c>
      <c r="C169" s="3">
        <f>VLOOKUP(A169,Studies!$A$2:$D$142,4)</f>
        <v>1995</v>
      </c>
      <c r="D169" s="3">
        <f>VLOOKUP(A169,Studies!$A$2:$N$142,14)</f>
        <v>0</v>
      </c>
    </row>
    <row r="170" spans="1:28" x14ac:dyDescent="0.25">
      <c r="A170" s="3">
        <v>90012</v>
      </c>
      <c r="B170" s="3" t="str">
        <f>VLOOKUP(A170,Studies!$A$2:$D$142,2)</f>
        <v>Yoshitake</v>
      </c>
      <c r="C170" s="3">
        <f>VLOOKUP(A170,Studies!$A$2:$D$142,4)</f>
        <v>1995</v>
      </c>
      <c r="D170" s="3">
        <f>VLOOKUP(A170,Studies!$A$2:$N$142,14)</f>
        <v>0</v>
      </c>
    </row>
    <row r="171" spans="1:28" x14ac:dyDescent="0.25">
      <c r="A171" s="3">
        <v>90013</v>
      </c>
      <c r="B171" s="3" t="str">
        <f>VLOOKUP(A171,Studies!$A$2:$D$142,2)</f>
        <v>Yoshitake</v>
      </c>
      <c r="C171" s="3">
        <f>VLOOKUP(A171,Studies!$A$2:$D$142,4)</f>
        <v>1995</v>
      </c>
      <c r="D171" s="3">
        <f>VLOOKUP(A171,Studies!$A$2:$N$142,14)</f>
        <v>0</v>
      </c>
    </row>
  </sheetData>
  <autoFilter ref="A1:AD171" xr:uid="{06A4228E-D6DA-48FD-8676-3797E7061522}"/>
  <conditionalFormatting sqref="L12">
    <cfRule type="expression" dxfId="38" priority="5">
      <formula>$B12="D"</formula>
    </cfRule>
    <cfRule type="expression" dxfId="37" priority="6">
      <formula>$B12="?"</formula>
    </cfRule>
    <cfRule type="expression" dxfId="36" priority="7">
      <formula>$B12="Y"</formula>
    </cfRule>
  </conditionalFormatting>
  <conditionalFormatting sqref="L12">
    <cfRule type="expression" dxfId="35"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E2:E1048576</xm:sqref>
        </x14:dataValidation>
        <x14:dataValidation type="list" allowBlank="1" showInputMessage="1" showErrorMessage="1" xr:uid="{3B737FA4-A3CE-42AA-851E-DEE22FBDA2A6}">
          <x14:formula1>
            <xm:f>Validation!$B$2:$B$12</xm:f>
          </x14:formula1>
          <xm:sqref>I2:I1048576</xm:sqref>
        </x14:dataValidation>
        <x14:dataValidation type="list" allowBlank="1" showInputMessage="1" showErrorMessage="1" xr:uid="{541EBE64-C5B0-424D-BA30-125D5ABA403D}">
          <x14:formula1>
            <xm:f>Validation!$E$2:$E$12</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58"/>
  <sheetViews>
    <sheetView topLeftCell="A31" workbookViewId="0">
      <selection activeCell="D58" sqref="D58"/>
    </sheetView>
  </sheetViews>
  <sheetFormatPr defaultRowHeight="15" x14ac:dyDescent="0.25"/>
  <cols>
    <col min="1" max="1" width="32.5703125" bestFit="1" customWidth="1"/>
    <col min="4" max="4" width="50" bestFit="1" customWidth="1"/>
  </cols>
  <sheetData>
    <row r="2" spans="1:5" x14ac:dyDescent="0.25">
      <c r="A2" t="s">
        <v>22</v>
      </c>
      <c r="B2" t="s">
        <v>19</v>
      </c>
      <c r="C2" t="s">
        <v>18</v>
      </c>
      <c r="D2" t="s">
        <v>802</v>
      </c>
      <c r="E2" t="s">
        <v>812</v>
      </c>
    </row>
    <row r="3" spans="1:5" x14ac:dyDescent="0.25">
      <c r="A3" t="s">
        <v>40</v>
      </c>
      <c r="B3" t="s">
        <v>17</v>
      </c>
      <c r="C3" t="s">
        <v>20</v>
      </c>
      <c r="D3" t="s">
        <v>130</v>
      </c>
      <c r="E3" s="29" t="s">
        <v>21</v>
      </c>
    </row>
    <row r="4" spans="1:5" x14ac:dyDescent="0.25">
      <c r="A4" t="s">
        <v>41</v>
      </c>
      <c r="B4" t="s">
        <v>42</v>
      </c>
      <c r="C4" t="s">
        <v>50</v>
      </c>
      <c r="D4" t="s">
        <v>839</v>
      </c>
      <c r="E4" s="29" t="s">
        <v>15</v>
      </c>
    </row>
    <row r="5" spans="1:5" x14ac:dyDescent="0.25">
      <c r="A5" t="s">
        <v>16</v>
      </c>
      <c r="B5" t="s">
        <v>10</v>
      </c>
      <c r="D5" t="s">
        <v>471</v>
      </c>
      <c r="E5" t="s">
        <v>381</v>
      </c>
    </row>
    <row r="6" spans="1:5" x14ac:dyDescent="0.25">
      <c r="A6" t="s">
        <v>43</v>
      </c>
      <c r="B6" t="s">
        <v>12</v>
      </c>
      <c r="D6" t="s">
        <v>852</v>
      </c>
      <c r="E6" t="s">
        <v>845</v>
      </c>
    </row>
    <row r="7" spans="1:5" x14ac:dyDescent="0.25">
      <c r="A7" t="s">
        <v>44</v>
      </c>
      <c r="B7" t="s">
        <v>11</v>
      </c>
      <c r="D7" t="s">
        <v>859</v>
      </c>
      <c r="E7" t="s">
        <v>832</v>
      </c>
    </row>
    <row r="8" spans="1:5" x14ac:dyDescent="0.25">
      <c r="A8" t="s">
        <v>45</v>
      </c>
      <c r="B8" t="s">
        <v>806</v>
      </c>
      <c r="D8" t="s">
        <v>862</v>
      </c>
    </row>
    <row r="9" spans="1:5" x14ac:dyDescent="0.25">
      <c r="A9" t="s">
        <v>46</v>
      </c>
      <c r="B9" t="s">
        <v>807</v>
      </c>
      <c r="D9" t="s">
        <v>865</v>
      </c>
    </row>
    <row r="10" spans="1:5" x14ac:dyDescent="0.25">
      <c r="A10" t="s">
        <v>47</v>
      </c>
      <c r="B10" t="s">
        <v>841</v>
      </c>
      <c r="D10" t="s">
        <v>880</v>
      </c>
    </row>
    <row r="11" spans="1:5" x14ac:dyDescent="0.25">
      <c r="A11" t="s">
        <v>48</v>
      </c>
      <c r="D11" t="s">
        <v>884</v>
      </c>
    </row>
    <row r="12" spans="1:5" x14ac:dyDescent="0.25">
      <c r="A12" t="s">
        <v>49</v>
      </c>
      <c r="D12" t="s">
        <v>885</v>
      </c>
    </row>
    <row r="13" spans="1:5" x14ac:dyDescent="0.25">
      <c r="D13" t="s">
        <v>890</v>
      </c>
    </row>
    <row r="14" spans="1:5" x14ac:dyDescent="0.25">
      <c r="D14" t="s">
        <v>892</v>
      </c>
    </row>
    <row r="15" spans="1:5" x14ac:dyDescent="0.25">
      <c r="D15" t="s">
        <v>902</v>
      </c>
    </row>
    <row r="16" spans="1:5" x14ac:dyDescent="0.25">
      <c r="D16" t="s">
        <v>55</v>
      </c>
    </row>
    <row r="17" spans="4:11" x14ac:dyDescent="0.25">
      <c r="D17" t="s">
        <v>918</v>
      </c>
    </row>
    <row r="18" spans="4:11" x14ac:dyDescent="0.25">
      <c r="D18" t="s">
        <v>852</v>
      </c>
    </row>
    <row r="19" spans="4:11" x14ac:dyDescent="0.25">
      <c r="D19" t="s">
        <v>333</v>
      </c>
    </row>
    <row r="20" spans="4:11" x14ac:dyDescent="0.25">
      <c r="D20" t="s">
        <v>929</v>
      </c>
    </row>
    <row r="21" spans="4:11" x14ac:dyDescent="0.25">
      <c r="D21" t="s">
        <v>935</v>
      </c>
      <c r="K21" s="11"/>
    </row>
    <row r="22" spans="4:11" x14ac:dyDescent="0.25">
      <c r="D22" t="s">
        <v>938</v>
      </c>
    </row>
    <row r="23" spans="4:11" x14ac:dyDescent="0.25">
      <c r="D23" t="s">
        <v>945</v>
      </c>
    </row>
    <row r="24" spans="4:11" x14ac:dyDescent="0.25">
      <c r="D24" t="s">
        <v>951</v>
      </c>
    </row>
    <row r="25" spans="4:11" x14ac:dyDescent="0.25">
      <c r="D25" t="s">
        <v>981</v>
      </c>
    </row>
    <row r="26" spans="4:11" x14ac:dyDescent="0.25">
      <c r="D26" t="s">
        <v>984</v>
      </c>
    </row>
    <row r="27" spans="4:11" x14ac:dyDescent="0.25">
      <c r="D27" t="s">
        <v>992</v>
      </c>
    </row>
    <row r="28" spans="4:11" x14ac:dyDescent="0.25">
      <c r="D28" t="s">
        <v>997</v>
      </c>
    </row>
    <row r="29" spans="4:11" x14ac:dyDescent="0.25">
      <c r="D29" t="s">
        <v>1001</v>
      </c>
      <c r="K29" s="11"/>
    </row>
    <row r="30" spans="4:11" x14ac:dyDescent="0.25">
      <c r="D30" t="s">
        <v>1010</v>
      </c>
    </row>
    <row r="31" spans="4:11" x14ac:dyDescent="0.25">
      <c r="D31" t="s">
        <v>1012</v>
      </c>
      <c r="K31" s="11"/>
    </row>
    <row r="32" spans="4:11" x14ac:dyDescent="0.25">
      <c r="D32" t="s">
        <v>1014</v>
      </c>
    </row>
    <row r="33" spans="4:11" x14ac:dyDescent="0.25">
      <c r="D33" t="s">
        <v>1018</v>
      </c>
    </row>
    <row r="34" spans="4:11" x14ac:dyDescent="0.25">
      <c r="D34" t="s">
        <v>1023</v>
      </c>
      <c r="K34" s="11"/>
    </row>
    <row r="35" spans="4:11" x14ac:dyDescent="0.25">
      <c r="D35" t="s">
        <v>1031</v>
      </c>
    </row>
    <row r="36" spans="4:11" x14ac:dyDescent="0.25">
      <c r="D36" t="s">
        <v>1033</v>
      </c>
    </row>
    <row r="37" spans="4:11" x14ac:dyDescent="0.25">
      <c r="D37" t="s">
        <v>1035</v>
      </c>
    </row>
    <row r="38" spans="4:11" x14ac:dyDescent="0.25">
      <c r="D38" t="s">
        <v>1037</v>
      </c>
      <c r="K38" s="11"/>
    </row>
    <row r="39" spans="4:11" x14ac:dyDescent="0.25">
      <c r="D39" t="s">
        <v>1041</v>
      </c>
    </row>
    <row r="40" spans="4:11" x14ac:dyDescent="0.25">
      <c r="D40" t="s">
        <v>1045</v>
      </c>
    </row>
    <row r="41" spans="4:11" x14ac:dyDescent="0.25">
      <c r="D41" t="s">
        <v>1047</v>
      </c>
    </row>
    <row r="42" spans="4:11" x14ac:dyDescent="0.25">
      <c r="D42" t="s">
        <v>1057</v>
      </c>
    </row>
    <row r="43" spans="4:11" x14ac:dyDescent="0.25">
      <c r="D43" t="s">
        <v>1068</v>
      </c>
    </row>
    <row r="44" spans="4:11" x14ac:dyDescent="0.25">
      <c r="D44" t="s">
        <v>1073</v>
      </c>
    </row>
    <row r="45" spans="4:11" x14ac:dyDescent="0.25">
      <c r="D45" t="s">
        <v>1076</v>
      </c>
    </row>
    <row r="46" spans="4:11" x14ac:dyDescent="0.25">
      <c r="D46" t="s">
        <v>1082</v>
      </c>
    </row>
    <row r="47" spans="4:11" x14ac:dyDescent="0.25">
      <c r="D47" t="s">
        <v>1084</v>
      </c>
      <c r="K47" s="11"/>
    </row>
    <row r="48" spans="4:11" x14ac:dyDescent="0.25">
      <c r="D48" t="s">
        <v>1090</v>
      </c>
    </row>
    <row r="49" spans="4:11" x14ac:dyDescent="0.25">
      <c r="D49" t="s">
        <v>1092</v>
      </c>
      <c r="K49" s="11"/>
    </row>
    <row r="50" spans="4:11" x14ac:dyDescent="0.25">
      <c r="D50" t="s">
        <v>271</v>
      </c>
    </row>
    <row r="51" spans="4:11" x14ac:dyDescent="0.25">
      <c r="D51" t="s">
        <v>1103</v>
      </c>
      <c r="K51" s="12"/>
    </row>
    <row r="52" spans="4:11" x14ac:dyDescent="0.25">
      <c r="D52" t="s">
        <v>1104</v>
      </c>
    </row>
    <row r="53" spans="4:11" x14ac:dyDescent="0.25">
      <c r="D53" t="s">
        <v>1107</v>
      </c>
    </row>
    <row r="54" spans="4:11" x14ac:dyDescent="0.25">
      <c r="D54" t="s">
        <v>1122</v>
      </c>
    </row>
    <row r="55" spans="4:11" x14ac:dyDescent="0.25">
      <c r="D55" t="s">
        <v>1132</v>
      </c>
    </row>
    <row r="56" spans="4:11" x14ac:dyDescent="0.25">
      <c r="D56" t="s">
        <v>1135</v>
      </c>
    </row>
    <row r="57" spans="4:11" x14ac:dyDescent="0.25">
      <c r="D57" t="s">
        <v>1149</v>
      </c>
    </row>
    <row r="58" spans="4:11" x14ac:dyDescent="0.25">
      <c r="D58" t="s">
        <v>1151</v>
      </c>
    </row>
  </sheetData>
  <conditionalFormatting sqref="E5:E7">
    <cfRule type="expression" dxfId="34" priority="1">
      <formula>$B5="D"</formula>
    </cfRule>
    <cfRule type="expression" dxfId="33" priority="2">
      <formula>$B5="?"</formula>
    </cfRule>
    <cfRule type="expression" dxfId="32" priority="3">
      <formula>$B5="Y"</formula>
    </cfRule>
  </conditionalFormatting>
  <conditionalFormatting sqref="E5:E7">
    <cfRule type="expression" dxfId="31" priority="4">
      <formula>$B1048411="L"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topLeftCell="A96" workbookViewId="0">
      <selection activeCell="A119" sqref="A119"/>
    </sheetView>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workbookViewId="0">
      <pane ySplit="1" topLeftCell="A2" activePane="bottomLeft" state="frozen"/>
      <selection pane="bottomLeft" activeCell="A178" sqref="A178"/>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0" hidden="1"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v>9.2999999999999999E-2</v>
      </c>
      <c r="AL20" s="21">
        <v>1.0329999999999999</v>
      </c>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vt:lpstr>
      <vt:lpstr>Outcomes</vt:lpstr>
      <vt:lpstr>Risk of bias</vt:lpstr>
      <vt:lpstr>Validation</vt:lpstr>
      <vt:lpstr>Endnote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2021-09-13T12:50:05Z</dcterms:modified>
</cp:coreProperties>
</file>