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<sst xmlns="http://schemas.openxmlformats.org/spreadsheetml/2006/main" count="23" uniqueCount="22">
  <si>
    <t>Semestre</t>
  </si>
  <si>
    <t>Tâches</t>
  </si>
  <si>
    <t>Durée (jours)</t>
  </si>
  <si>
    <t>Date début</t>
  </si>
  <si>
    <t>Date fin</t>
  </si>
  <si>
    <t>Semaine</t>
  </si>
  <si>
    <t>Nombre de ressource humaine</t>
  </si>
  <si>
    <t>S2</t>
  </si>
  <si>
    <t>Etude Préalable</t>
  </si>
  <si>
    <t>Planification Prévisionnelle</t>
  </si>
  <si>
    <t>Bilan et Perspectives</t>
  </si>
  <si>
    <t>Jours-Hommes</t>
  </si>
  <si>
    <t>S3</t>
  </si>
  <si>
    <t>Gestion des risques</t>
  </si>
  <si>
    <t>Préparation au développement</t>
  </si>
  <si>
    <t>Facturation</t>
  </si>
  <si>
    <t>Valeur J-H</t>
  </si>
  <si>
    <t>S4</t>
  </si>
  <si>
    <t>Programmation</t>
  </si>
  <si>
    <t>Rendu des documents</t>
  </si>
  <si>
    <t>Total</t>
  </si>
  <si>
    <t>Sous-total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</si>
</sst>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#,##0.00\ [$€-1]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center" readingOrder="0"/>
    </xf>
    <xf borderId="1" fillId="3" fontId="1" numFmtId="164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readingOrder="0"/>
    </xf>
    <xf borderId="2" fillId="5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/>
    </xf>
    <xf borderId="1" fillId="5" fontId="1" numFmtId="165" xfId="0" applyAlignment="1" applyBorder="1" applyFont="1" applyNumberFormat="1">
      <alignment horizontal="center" readingOrder="0"/>
    </xf>
    <xf borderId="1" fillId="5" fontId="1" numFmtId="164" xfId="0" applyAlignment="1" applyBorder="1" applyFont="1" applyNumberFormat="1">
      <alignment horizontal="center" readingOrder="0"/>
    </xf>
    <xf borderId="1" fillId="5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 readingOrder="0"/>
    </xf>
    <xf borderId="1" fillId="8" fontId="1" numFmtId="0" xfId="0" applyAlignment="1" applyBorder="1" applyFont="1">
      <alignment readingOrder="0"/>
    </xf>
    <xf borderId="2" fillId="9" fontId="1" numFmtId="0" xfId="0" applyAlignment="1" applyBorder="1" applyFill="1" applyFont="1">
      <alignment horizontal="center" readingOrder="0" vertical="center"/>
    </xf>
    <xf borderId="1" fillId="9" fontId="1" numFmtId="0" xfId="0" applyAlignment="1" applyBorder="1" applyFont="1">
      <alignment readingOrder="0"/>
    </xf>
    <xf borderId="1" fillId="9" fontId="1" numFmtId="0" xfId="0" applyAlignment="1" applyBorder="1" applyFont="1">
      <alignment horizontal="center" readingOrder="0"/>
    </xf>
    <xf borderId="1" fillId="9" fontId="1" numFmtId="164" xfId="0" applyAlignment="1" applyBorder="1" applyFont="1" applyNumberFormat="1">
      <alignment horizontal="center" readingOrder="0"/>
    </xf>
    <xf borderId="1" fillId="9" fontId="1" numFmtId="0" xfId="0" applyAlignment="1" applyBorder="1" applyFont="1">
      <alignment horizontal="center"/>
    </xf>
    <xf borderId="1" fillId="0" fontId="1" numFmtId="166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readingOrder="0"/>
    </xf>
    <xf borderId="1" fillId="2" fontId="3" numFmtId="0" xfId="0" applyBorder="1" applyFont="1"/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horizontal="center"/>
    </xf>
    <xf borderId="1" fillId="10" fontId="3" numFmtId="0" xfId="0" applyAlignment="1" applyBorder="1" applyFill="1" applyFont="1">
      <alignment readingOrder="0"/>
    </xf>
    <xf borderId="1" fillId="10" fontId="3" numFmtId="0" xfId="0" applyBorder="1" applyFont="1"/>
    <xf borderId="1" fillId="10" fontId="3" numFmtId="0" xfId="0" applyAlignment="1" applyBorder="1" applyFont="1">
      <alignment horizontal="center"/>
    </xf>
    <xf borderId="1" fillId="10" fontId="1" numFmtId="0" xfId="0" applyBorder="1" applyFont="1"/>
    <xf borderId="0" fillId="11" fontId="1" numFmtId="0" xfId="0" applyAlignment="1" applyFill="1" applyFont="1">
      <alignment readingOrder="0"/>
    </xf>
    <xf borderId="0" fillId="11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1.25"/>
    <col customWidth="1" min="3" max="3" width="10.25"/>
    <col customWidth="1" min="7" max="7" width="10.38"/>
    <col customWidth="1" min="8" max="8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2" t="s">
        <v>7</v>
      </c>
      <c r="B2" s="3" t="s">
        <v>8</v>
      </c>
      <c r="C2" s="4">
        <f t="shared" ref="C2:C5" si="1">E2-D2</f>
        <v>70</v>
      </c>
      <c r="D2" s="5">
        <v>44592.0</v>
      </c>
      <c r="E2" s="5">
        <v>44662.0</v>
      </c>
      <c r="F2" s="6">
        <f t="shared" ref="F2:F4" si="2">WEEKNUM(E2) - WEEKNUM(D2)</f>
        <v>10</v>
      </c>
      <c r="H2" s="7">
        <v>4.0</v>
      </c>
    </row>
    <row r="3">
      <c r="A3" s="8"/>
      <c r="B3" s="3" t="s">
        <v>9</v>
      </c>
      <c r="C3" s="4">
        <f t="shared" si="1"/>
        <v>14</v>
      </c>
      <c r="D3" s="5">
        <v>44669.0</v>
      </c>
      <c r="E3" s="5">
        <v>44683.0</v>
      </c>
      <c r="F3" s="6">
        <f t="shared" si="2"/>
        <v>2</v>
      </c>
    </row>
    <row r="4">
      <c r="A4" s="9"/>
      <c r="B4" s="3" t="s">
        <v>10</v>
      </c>
      <c r="C4" s="4">
        <f t="shared" si="1"/>
        <v>29</v>
      </c>
      <c r="D4" s="5">
        <v>44690.0</v>
      </c>
      <c r="E4" s="5">
        <v>44719.0</v>
      </c>
      <c r="F4" s="6">
        <f t="shared" si="2"/>
        <v>4</v>
      </c>
      <c r="H4" s="10" t="s">
        <v>11</v>
      </c>
    </row>
    <row r="5">
      <c r="A5" s="11" t="s">
        <v>12</v>
      </c>
      <c r="B5" s="12" t="s">
        <v>8</v>
      </c>
      <c r="C5" s="13">
        <f t="shared" si="1"/>
        <v>73</v>
      </c>
      <c r="D5" s="14">
        <v>44859.0</v>
      </c>
      <c r="E5" s="15">
        <v>44932.0</v>
      </c>
      <c r="F5" s="16">
        <f>WEEKNUM(D5) - WEEKNUM(E5)</f>
        <v>43</v>
      </c>
      <c r="H5" s="17">
        <f>C11*H2</f>
        <v>520</v>
      </c>
    </row>
    <row r="6">
      <c r="A6" s="8"/>
      <c r="B6" s="12" t="s">
        <v>13</v>
      </c>
      <c r="C6" s="18"/>
      <c r="D6" s="14">
        <v>44859.0</v>
      </c>
      <c r="E6" s="15">
        <v>44932.0</v>
      </c>
      <c r="F6" s="19"/>
    </row>
    <row r="7">
      <c r="A7" s="9"/>
      <c r="B7" s="12" t="s">
        <v>14</v>
      </c>
      <c r="C7" s="18"/>
      <c r="D7" s="14">
        <v>44859.0</v>
      </c>
      <c r="E7" s="15">
        <v>44932.0</v>
      </c>
      <c r="F7" s="19"/>
      <c r="H7" s="20" t="s">
        <v>15</v>
      </c>
      <c r="I7" s="21" t="s">
        <v>16</v>
      </c>
    </row>
    <row r="8">
      <c r="A8" s="22" t="s">
        <v>17</v>
      </c>
      <c r="B8" s="23" t="s">
        <v>18</v>
      </c>
      <c r="C8" s="24">
        <f t="shared" ref="C8:C9" si="3">E8-D8</f>
        <v>82</v>
      </c>
      <c r="D8" s="25">
        <v>44938.0</v>
      </c>
      <c r="E8" s="25">
        <v>45020.0</v>
      </c>
      <c r="F8" s="26">
        <f t="shared" ref="F8:F9" si="4">WEEKNUM(E8) - WEEKNUM(D8)</f>
        <v>12</v>
      </c>
      <c r="H8" s="27">
        <f>H5*I8</f>
        <v>41600</v>
      </c>
      <c r="I8" s="28">
        <v>80.0</v>
      </c>
    </row>
    <row r="9">
      <c r="A9" s="9"/>
      <c r="B9" s="23" t="s">
        <v>19</v>
      </c>
      <c r="C9" s="24">
        <f t="shared" si="3"/>
        <v>4</v>
      </c>
      <c r="D9" s="25">
        <v>45018.0</v>
      </c>
      <c r="E9" s="25">
        <v>45022.0</v>
      </c>
      <c r="F9" s="26">
        <f t="shared" si="4"/>
        <v>0</v>
      </c>
    </row>
    <row r="10">
      <c r="A10" s="29" t="s">
        <v>20</v>
      </c>
      <c r="B10" s="30"/>
      <c r="C10" s="31">
        <f>SUM(C2:C9)</f>
        <v>272</v>
      </c>
      <c r="D10" s="32">
        <v>44592.0</v>
      </c>
      <c r="E10" s="32">
        <v>45022.0</v>
      </c>
      <c r="F10" s="33">
        <f>SUM(F2:F9)</f>
        <v>71</v>
      </c>
    </row>
    <row r="11">
      <c r="A11" s="34" t="s">
        <v>21</v>
      </c>
      <c r="B11" s="35"/>
      <c r="C11" s="36">
        <f>C10-(F10*2)</f>
        <v>130</v>
      </c>
      <c r="D11" s="35"/>
      <c r="E11" s="35"/>
      <c r="F11" s="37"/>
    </row>
    <row r="12">
      <c r="A12" s="38"/>
      <c r="B12" s="38"/>
      <c r="C12" s="39"/>
    </row>
  </sheetData>
  <mergeCells count="3">
    <mergeCell ref="A2:A4"/>
    <mergeCell ref="A5:A7"/>
    <mergeCell ref="A8:A9"/>
  </mergeCells>
  <drawing r:id="rId1"/>
</worksheet>
</file>