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gmin\OneDrive\Documents\0. Github\Cost-Optimisation-for-a-Coffee-Blend-using-Linear-Programming\"/>
    </mc:Choice>
  </mc:AlternateContent>
  <xr:revisionPtr revIDLastSave="0" documentId="13_ncr:1_{8B8CD444-29FC-4104-9D53-1705CC63FA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ffee Blend" sheetId="3" r:id="rId1"/>
    <sheet name="Sensitivity Report 1" sheetId="8" r:id="rId2"/>
  </sheets>
  <definedNames>
    <definedName name="Acidity_lower">'Coffee Blend'!$D$10</definedName>
    <definedName name="Acidity_upper">'Coffee Blend'!$D$11</definedName>
    <definedName name="Bean_acidity">'Coffee Blend'!$I$6:$L$6</definedName>
    <definedName name="Bean_information">'Coffee Blend'!$I$4:$L$8</definedName>
    <definedName name="Bean_price">'Coffee Blend'!$I$5:$L$5</definedName>
    <definedName name="Bean_strength">'Coffee Blend'!$I$7:$L$7</definedName>
    <definedName name="Blend_acidity">'Coffee Blend'!$B$10</definedName>
    <definedName name="Blend_cost">'Coffee Blend'!$B$26</definedName>
    <definedName name="Blend_flavor">'Coffee Blend'!$B$19</definedName>
    <definedName name="Blend_strength">'Coffee Blend'!$B$13</definedName>
    <definedName name="CIQWBGuid" hidden="1">"3e90f696-8c7a-4274-bb77-673b4c4fe694"</definedName>
    <definedName name="CIQWBInfo" hidden="1">"{ ""CIQVersion"":""9.50.2716.4594"" }"</definedName>
    <definedName name="Max_nutty">'Coffee Blend'!$C$23</definedName>
    <definedName name="Min_floral_earthy">'Coffee Blend'!$D$19</definedName>
    <definedName name="Proportion">'Coffee Blend'!$B$5:$E$5</definedName>
    <definedName name="sencount" hidden="1">1</definedName>
    <definedName name="solver_adj" localSheetId="0" hidden="1">'Coffee Blend'!$B$5:$E$5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'Coffee Blend'!$B$10</definedName>
    <definedName name="solver_lhs2" localSheetId="0" hidden="1">'Coffee Blend'!$B$10</definedName>
    <definedName name="solver_lhs3" localSheetId="0" hidden="1">'Coffee Blend'!$C$5</definedName>
    <definedName name="solver_lhs4" localSheetId="0" hidden="1">'Coffee Blend'!$B$13</definedName>
    <definedName name="solver_lhs5" localSheetId="0" hidden="1">'Coffee Blend'!$B$19</definedName>
    <definedName name="solver_lhs6" localSheetId="0" hidden="1">'Coffee Blend'!$B$8</definedName>
    <definedName name="solver_lhs7" localSheetId="0" hidden="1">'Coffee Blend'!$B$13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'Coffee Blend'!$B$26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hs1" localSheetId="0" hidden="1">Acidity_lower</definedName>
    <definedName name="solver_rhs2" localSheetId="0" hidden="1">Acidity_upper</definedName>
    <definedName name="solver_rhs3" localSheetId="0" hidden="1">Max_nutty</definedName>
    <definedName name="solver_rhs4" localSheetId="0" hidden="1">Strength_lower</definedName>
    <definedName name="solver_rhs5" localSheetId="0" hidden="1">Min_floral_earthy</definedName>
    <definedName name="solver_rhs6" localSheetId="0" hidden="1">1</definedName>
    <definedName name="solver_rhs7" localSheetId="0" hidden="1">Strength_upper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trength_lower">'Coffee Blend'!$D$13</definedName>
    <definedName name="Strength_upper">'Coffee Blend'!$D$14</definedName>
    <definedName name="Sum_proportion">'Coffee Blend'!$B$8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9" i="3"/>
  <c r="B8" i="3"/>
  <c r="B26" i="3"/>
  <c r="B10" i="3"/>
  <c r="L5" i="3"/>
  <c r="K5" i="3"/>
  <c r="J5" i="3"/>
  <c r="I5" i="3"/>
</calcChain>
</file>

<file path=xl/sharedStrings.xml><?xml version="1.0" encoding="utf-8"?>
<sst xmlns="http://schemas.openxmlformats.org/spreadsheetml/2006/main" count="100" uniqueCount="76">
  <si>
    <t>&gt;=</t>
  </si>
  <si>
    <t>&lt;=</t>
  </si>
  <si>
    <t>Objective</t>
  </si>
  <si>
    <t>Constraint</t>
  </si>
  <si>
    <t>Decision variables</t>
  </si>
  <si>
    <t>Acidity</t>
  </si>
  <si>
    <t>=</t>
  </si>
  <si>
    <t xml:space="preserve">Proportion </t>
  </si>
  <si>
    <t xml:space="preserve">Yirgacheffe </t>
  </si>
  <si>
    <t xml:space="preserve">Supremo </t>
  </si>
  <si>
    <t xml:space="preserve"> Yirgacheffe (Y)</t>
  </si>
  <si>
    <t>Supremo (S)</t>
  </si>
  <si>
    <t>Guatemalan (G)</t>
  </si>
  <si>
    <t>Guatemalan</t>
  </si>
  <si>
    <t>Aroma</t>
  </si>
  <si>
    <t>Coffee Bean Information</t>
  </si>
  <si>
    <t>Type</t>
  </si>
  <si>
    <t>Floral</t>
  </si>
  <si>
    <t>Total blend proportion</t>
  </si>
  <si>
    <t>Peaberry (P)</t>
  </si>
  <si>
    <t>Medium</t>
  </si>
  <si>
    <t>High</t>
  </si>
  <si>
    <t>Strength</t>
  </si>
  <si>
    <t>Peaberry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</si>
  <si>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</si>
  <si>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</si>
  <si>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</si>
  <si>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</si>
  <si>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</si>
  <si>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</si>
  <si>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</si>
  <si>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</si>
  <si>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</si>
  <si>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</si>
  <si>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</si>
  <si>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</si>
  <si>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</si>
  <si>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</si>
  <si>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</si>
  <si>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</si>
  <si>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$B$5</t>
  </si>
  <si>
    <t xml:space="preserve">Proportion  Yirgacheffe </t>
  </si>
  <si>
    <t>$C$5</t>
  </si>
  <si>
    <t xml:space="preserve">Proportion  Supremo </t>
  </si>
  <si>
    <t>$D$5</t>
  </si>
  <si>
    <t>Proportion  Peaberry</t>
  </si>
  <si>
    <t>$E$5</t>
  </si>
  <si>
    <t>Proportion  Guatemalan</t>
  </si>
  <si>
    <t>$B$10</t>
  </si>
  <si>
    <t>$B$13</t>
  </si>
  <si>
    <t>$B$8</t>
  </si>
  <si>
    <t>Price (£/908g)</t>
  </si>
  <si>
    <t>Price (£/100g)</t>
  </si>
  <si>
    <t>Nutty</t>
  </si>
  <si>
    <t>Earthy, fruity</t>
  </si>
  <si>
    <t>Chocolatey, citrusy</t>
  </si>
  <si>
    <t>Level</t>
  </si>
  <si>
    <t>1 - 3</t>
  </si>
  <si>
    <t>4 - 7</t>
  </si>
  <si>
    <t>8 - 10</t>
  </si>
  <si>
    <t>Low</t>
  </si>
  <si>
    <t xml:space="preserve">Medium </t>
  </si>
  <si>
    <t>Minimising Cost of A New Coffee Blend</t>
  </si>
  <si>
    <t>Blend_acidity</t>
  </si>
  <si>
    <t>Coeffient</t>
  </si>
  <si>
    <t>Sum</t>
  </si>
  <si>
    <t>Maximum 20% nutty (S)</t>
  </si>
  <si>
    <t>$B$19</t>
  </si>
  <si>
    <t>Blend_flavor</t>
  </si>
  <si>
    <t>Sum_proportion</t>
  </si>
  <si>
    <t>Blend_strength</t>
  </si>
  <si>
    <t>Flavor profile/ Aroma</t>
  </si>
  <si>
    <t>Report Created: 05/03/2024 14:16:31</t>
  </si>
  <si>
    <t>Total cost (£)</t>
  </si>
  <si>
    <t>40% floral (Y) and earthy (P), floral is more preferred</t>
  </si>
  <si>
    <t>Worksheet: Coffee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</si>
</sst>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7" fillId="0" borderId="13" xfId="2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13" xfId="2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10" fillId="0" borderId="0" xfId="3"/>
    <xf numFmtId="165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43" fontId="2" fillId="4" borderId="0" xfId="0" applyNumberFormat="1" applyFont="1" applyFill="1" applyAlignment="1">
      <alignment vertical="center"/>
    </xf>
    <xf numFmtId="0" fontId="0" fillId="0" borderId="16" xfId="0" applyBorder="1"/>
    <xf numFmtId="0" fontId="0" fillId="0" borderId="17" xfId="0" applyBorder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표준 2" xfId="2" xr:uid="{D01C15FE-2032-4296-958F-48CAB0D26D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69A4-163F-4BB4-9AC1-EE04C966B3B0}">
  <dimension ref="A1:N26"/>
  <sheetViews>
    <sheetView zoomScaleNormal="100" workbookViewId="0">
      <selection activeCell="G10" sqref="G10"/>
    </sheetView>
  </sheetViews>
  <sheetFormatPr defaultRowHeight="14.4" x14ac:dyDescent="0.3"/>
  <cols>
    <col min="1" max="1" width="24.33203125" style="1" customWidth="1"/>
    <col min="2" max="3" width="12.77734375" style="1" customWidth="1"/>
    <col min="4" max="4" width="15.88671875" style="1" bestFit="1" customWidth="1"/>
    <col min="5" max="5" width="17.21875" style="1" bestFit="1" customWidth="1"/>
    <col min="6" max="6" width="8.77734375" style="1" customWidth="1"/>
    <col min="7" max="7" width="7.21875" style="1" customWidth="1"/>
    <col min="8" max="8" width="16.109375" style="1" customWidth="1"/>
    <col min="9" max="11" width="16.77734375" style="1" customWidth="1"/>
    <col min="12" max="12" width="18.6640625" style="1" customWidth="1"/>
    <col min="13" max="13" width="11.88671875" style="1" bestFit="1" customWidth="1"/>
    <col min="14" max="14" width="11.77734375" style="1" customWidth="1"/>
    <col min="15" max="16384" width="8.88671875" style="1"/>
  </cols>
  <sheetData>
    <row r="1" spans="1:14" ht="17.399999999999999" x14ac:dyDescent="0.3">
      <c r="A1" s="12" t="s">
        <v>62</v>
      </c>
      <c r="B1" s="13"/>
      <c r="C1" s="13"/>
      <c r="D1" s="13"/>
      <c r="E1" s="13"/>
      <c r="G1" s="14"/>
    </row>
    <row r="2" spans="1:14" x14ac:dyDescent="0.3">
      <c r="F2" s="9"/>
      <c r="H2" s="7" t="s">
        <v>15</v>
      </c>
    </row>
    <row r="3" spans="1:14" ht="15" thickBot="1" x14ac:dyDescent="0.35">
      <c r="A3" s="17" t="s">
        <v>4</v>
      </c>
      <c r="B3" s="15"/>
      <c r="C3" s="15"/>
      <c r="D3" s="15"/>
      <c r="E3" s="15"/>
      <c r="F3" s="9"/>
      <c r="H3" s="2" t="s">
        <v>16</v>
      </c>
      <c r="I3" s="4" t="s">
        <v>10</v>
      </c>
      <c r="J3" s="4" t="s">
        <v>11</v>
      </c>
      <c r="K3" s="4" t="s">
        <v>19</v>
      </c>
      <c r="L3" s="4" t="s">
        <v>12</v>
      </c>
      <c r="M3" s="4"/>
      <c r="N3" s="4"/>
    </row>
    <row r="4" spans="1:14" x14ac:dyDescent="0.3">
      <c r="B4" s="4" t="s">
        <v>8</v>
      </c>
      <c r="C4" s="4" t="s">
        <v>9</v>
      </c>
      <c r="D4" s="4" t="s">
        <v>23</v>
      </c>
      <c r="E4" s="4" t="s">
        <v>13</v>
      </c>
      <c r="F4" s="9"/>
      <c r="H4" s="1" t="s">
        <v>51</v>
      </c>
      <c r="I4" s="28">
        <v>27.99</v>
      </c>
      <c r="J4" s="29">
        <v>25.99</v>
      </c>
      <c r="K4" s="29">
        <v>28.99</v>
      </c>
      <c r="L4" s="30">
        <v>30.99</v>
      </c>
    </row>
    <row r="5" spans="1:14" x14ac:dyDescent="0.3">
      <c r="A5" s="16" t="s">
        <v>7</v>
      </c>
      <c r="B5" s="18">
        <v>0</v>
      </c>
      <c r="C5" s="18">
        <v>0.11764705882352931</v>
      </c>
      <c r="D5" s="18">
        <v>0.82352941176470595</v>
      </c>
      <c r="E5" s="18">
        <v>5.8823529411764774E-2</v>
      </c>
      <c r="F5" s="9"/>
      <c r="H5" s="1" t="s">
        <v>52</v>
      </c>
      <c r="I5" s="31">
        <f>100*I4/908</f>
        <v>3.0825991189427313</v>
      </c>
      <c r="J5" s="32">
        <f>100*J4/908</f>
        <v>2.8623348017621146</v>
      </c>
      <c r="K5" s="32">
        <f>100*K4/908</f>
        <v>3.1927312775330399</v>
      </c>
      <c r="L5" s="33">
        <f>100*L4/908</f>
        <v>3.4129955947136565</v>
      </c>
    </row>
    <row r="6" spans="1:14" ht="15" thickBot="1" x14ac:dyDescent="0.35">
      <c r="F6" s="9"/>
      <c r="H6" s="1" t="s">
        <v>5</v>
      </c>
      <c r="I6" s="34">
        <v>5</v>
      </c>
      <c r="J6" s="11">
        <v>2</v>
      </c>
      <c r="K6" s="11">
        <v>9</v>
      </c>
      <c r="L6" s="35">
        <v>6</v>
      </c>
    </row>
    <row r="7" spans="1:14" x14ac:dyDescent="0.3">
      <c r="A7" s="8" t="s">
        <v>3</v>
      </c>
      <c r="B7" s="10"/>
      <c r="C7" s="10"/>
      <c r="D7" s="10"/>
      <c r="E7" s="10"/>
      <c r="F7" s="9"/>
      <c r="H7" s="1" t="s">
        <v>22</v>
      </c>
      <c r="I7" s="34">
        <v>6</v>
      </c>
      <c r="J7" s="11">
        <v>2</v>
      </c>
      <c r="K7" s="11">
        <v>8</v>
      </c>
      <c r="L7" s="35">
        <v>3</v>
      </c>
    </row>
    <row r="8" spans="1:14" ht="15" thickBot="1" x14ac:dyDescent="0.35">
      <c r="A8" s="2" t="s">
        <v>18</v>
      </c>
      <c r="B8" s="43">
        <f>SUM(Proportion)</f>
        <v>1</v>
      </c>
      <c r="C8" s="11" t="s">
        <v>6</v>
      </c>
      <c r="D8" s="23">
        <v>1</v>
      </c>
      <c r="E8" s="11"/>
      <c r="F8" s="9"/>
      <c r="H8" s="1" t="s">
        <v>14</v>
      </c>
      <c r="I8" s="36" t="s">
        <v>17</v>
      </c>
      <c r="J8" s="37" t="s">
        <v>53</v>
      </c>
      <c r="K8" s="37" t="s">
        <v>54</v>
      </c>
      <c r="L8" s="38" t="s">
        <v>55</v>
      </c>
    </row>
    <row r="9" spans="1:14" x14ac:dyDescent="0.3">
      <c r="B9" s="11"/>
      <c r="C9" s="11"/>
      <c r="D9" s="23"/>
      <c r="E9" s="11"/>
      <c r="F9" s="9"/>
      <c r="H9" s="19"/>
    </row>
    <row r="10" spans="1:14" x14ac:dyDescent="0.3">
      <c r="A10" s="5" t="s">
        <v>5</v>
      </c>
      <c r="B10" s="43">
        <f>SUMPRODUCT(Proportion,Bean_acidity)</f>
        <v>8</v>
      </c>
      <c r="C10" s="11" t="s">
        <v>0</v>
      </c>
      <c r="D10" s="23">
        <v>8</v>
      </c>
      <c r="F10" s="9"/>
      <c r="I10" s="21"/>
      <c r="J10" s="21"/>
      <c r="K10" s="21"/>
      <c r="L10" s="21"/>
    </row>
    <row r="11" spans="1:14" ht="15" thickBot="1" x14ac:dyDescent="0.35">
      <c r="A11" s="1" t="s">
        <v>21</v>
      </c>
      <c r="C11" s="11" t="s">
        <v>1</v>
      </c>
      <c r="D11" s="23">
        <v>10</v>
      </c>
      <c r="F11" s="9"/>
      <c r="H11" s="2" t="s">
        <v>56</v>
      </c>
      <c r="I11" s="4" t="s">
        <v>29</v>
      </c>
    </row>
    <row r="12" spans="1:14" x14ac:dyDescent="0.3">
      <c r="B12" s="2"/>
      <c r="C12" s="11"/>
      <c r="D12" s="24"/>
      <c r="E12" s="5"/>
      <c r="F12" s="9"/>
      <c r="H12" s="1" t="s">
        <v>60</v>
      </c>
      <c r="I12" s="39" t="s">
        <v>57</v>
      </c>
    </row>
    <row r="13" spans="1:14" x14ac:dyDescent="0.3">
      <c r="A13" s="5" t="s">
        <v>22</v>
      </c>
      <c r="B13" s="43">
        <f>SUMPRODUCT(Proportion,Bean_strength)</f>
        <v>7.0000000000000009</v>
      </c>
      <c r="C13" s="11" t="s">
        <v>0</v>
      </c>
      <c r="D13" s="25">
        <v>4</v>
      </c>
      <c r="E13" s="3"/>
      <c r="F13" s="9"/>
      <c r="H13" s="1" t="s">
        <v>61</v>
      </c>
      <c r="I13" s="40" t="s">
        <v>58</v>
      </c>
    </row>
    <row r="14" spans="1:14" ht="15" thickBot="1" x14ac:dyDescent="0.35">
      <c r="A14" s="1" t="s">
        <v>20</v>
      </c>
      <c r="B14" s="6"/>
      <c r="C14" s="11" t="s">
        <v>1</v>
      </c>
      <c r="D14" s="25">
        <v>7</v>
      </c>
      <c r="E14" s="3"/>
      <c r="F14" s="9"/>
      <c r="H14" s="1" t="s">
        <v>21</v>
      </c>
      <c r="I14" s="41" t="s">
        <v>59</v>
      </c>
      <c r="J14" s="27"/>
      <c r="N14" s="21"/>
    </row>
    <row r="15" spans="1:14" x14ac:dyDescent="0.3">
      <c r="B15" s="6"/>
      <c r="C15" s="11"/>
      <c r="D15" s="25"/>
      <c r="E15" s="3"/>
      <c r="F15" s="9"/>
      <c r="H15" s="4"/>
      <c r="J15" s="27"/>
      <c r="N15" s="21"/>
    </row>
    <row r="16" spans="1:14" x14ac:dyDescent="0.3">
      <c r="A16" s="2" t="s">
        <v>71</v>
      </c>
      <c r="E16" s="3"/>
      <c r="F16" s="9"/>
      <c r="H16" s="4"/>
      <c r="J16" s="27"/>
      <c r="N16" s="21"/>
    </row>
    <row r="17" spans="1:14" ht="15" thickBot="1" x14ac:dyDescent="0.35">
      <c r="A17" s="42" t="s">
        <v>74</v>
      </c>
      <c r="F17" s="9"/>
      <c r="H17" s="4"/>
      <c r="J17" s="27"/>
      <c r="N17" s="21"/>
    </row>
    <row r="18" spans="1:14" ht="15" thickBot="1" x14ac:dyDescent="0.35">
      <c r="A18" s="19" t="s">
        <v>64</v>
      </c>
      <c r="B18" s="50">
        <v>1</v>
      </c>
      <c r="C18" s="51">
        <v>0</v>
      </c>
      <c r="D18" s="51">
        <v>0.5</v>
      </c>
      <c r="E18" s="52">
        <v>0</v>
      </c>
      <c r="F18" s="9"/>
      <c r="L18" s="20"/>
    </row>
    <row r="19" spans="1:14" x14ac:dyDescent="0.3">
      <c r="A19" s="19" t="s">
        <v>65</v>
      </c>
      <c r="B19" s="44">
        <f>SUMPRODUCT(Proportion,B18:E18)</f>
        <v>0.41176470588235298</v>
      </c>
      <c r="C19" s="11" t="s">
        <v>0</v>
      </c>
      <c r="D19" s="22">
        <v>0.4</v>
      </c>
      <c r="F19" s="9"/>
      <c r="L19" s="20"/>
    </row>
    <row r="20" spans="1:14" x14ac:dyDescent="0.3">
      <c r="B20" s="6"/>
      <c r="C20" s="11"/>
      <c r="D20" s="6"/>
      <c r="E20" s="3"/>
      <c r="F20" s="9"/>
      <c r="H20" s="53"/>
      <c r="I20" s="53"/>
      <c r="J20" s="53"/>
      <c r="K20" s="53"/>
      <c r="L20" s="53"/>
    </row>
    <row r="21" spans="1:14" x14ac:dyDescent="0.3">
      <c r="A21" s="42" t="s">
        <v>66</v>
      </c>
      <c r="C21" s="4" t="s">
        <v>9</v>
      </c>
      <c r="F21" s="9"/>
      <c r="M21" s="2"/>
    </row>
    <row r="22" spans="1:14" x14ac:dyDescent="0.3">
      <c r="C22" s="11" t="s">
        <v>1</v>
      </c>
      <c r="F22" s="9"/>
    </row>
    <row r="23" spans="1:14" x14ac:dyDescent="0.3">
      <c r="C23" s="11">
        <v>0.15</v>
      </c>
      <c r="F23" s="9"/>
    </row>
    <row r="24" spans="1:14" ht="15" thickBot="1" x14ac:dyDescent="0.35">
      <c r="F24" s="9"/>
    </row>
    <row r="25" spans="1:14" x14ac:dyDescent="0.3">
      <c r="A25" s="8" t="s">
        <v>2</v>
      </c>
      <c r="B25" s="10"/>
      <c r="C25" s="10"/>
      <c r="D25" s="10"/>
      <c r="E25" s="10"/>
    </row>
    <row r="26" spans="1:14" x14ac:dyDescent="0.3">
      <c r="A26" s="2" t="s">
        <v>73</v>
      </c>
      <c r="B26" s="45">
        <f>SUMPRODUCT(Proportion,Bean_price)</f>
        <v>3.1668178284529671</v>
      </c>
    </row>
  </sheetData>
  <mergeCells count="1">
    <mergeCell ref="H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DE39-6C41-4247-84AD-0AC25DC2038F}">
  <dimension ref="A1:H22"/>
  <sheetViews>
    <sheetView showGridLines="0" tabSelected="1" workbookViewId="0">
      <selection activeCell="A3" sqref="A3"/>
    </sheetView>
  </sheetViews>
  <sheetFormatPr defaultRowHeight="14.4" x14ac:dyDescent="0.3"/>
  <cols>
    <col min="1" max="1" width="2.33203125" customWidth="1"/>
    <col min="2" max="2" width="6.109375" bestFit="1" customWidth="1"/>
    <col min="3" max="3" width="20.7773437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26" t="s">
        <v>24</v>
      </c>
    </row>
    <row r="2" spans="1:8" x14ac:dyDescent="0.3">
      <c r="A2" s="26" t="s">
        <v>75</v>
      </c>
    </row>
    <row r="3" spans="1:8" x14ac:dyDescent="0.3">
      <c r="A3" s="26" t="s">
        <v>72</v>
      </c>
    </row>
    <row r="6" spans="1:8" ht="15" thickBot="1" x14ac:dyDescent="0.35">
      <c r="A6" t="s">
        <v>25</v>
      </c>
    </row>
    <row r="7" spans="1:8" x14ac:dyDescent="0.3">
      <c r="B7" s="48"/>
      <c r="C7" s="48"/>
      <c r="D7" s="48" t="s">
        <v>28</v>
      </c>
      <c r="E7" s="48" t="s">
        <v>30</v>
      </c>
      <c r="F7" s="48" t="s">
        <v>2</v>
      </c>
      <c r="G7" s="48" t="s">
        <v>33</v>
      </c>
      <c r="H7" s="48" t="s">
        <v>33</v>
      </c>
    </row>
    <row r="8" spans="1:8" ht="15" thickBot="1" x14ac:dyDescent="0.35">
      <c r="B8" s="49" t="s">
        <v>26</v>
      </c>
      <c r="C8" s="49" t="s">
        <v>27</v>
      </c>
      <c r="D8" s="49" t="s">
        <v>29</v>
      </c>
      <c r="E8" s="49" t="s">
        <v>31</v>
      </c>
      <c r="F8" s="49" t="s">
        <v>32</v>
      </c>
      <c r="G8" s="49" t="s">
        <v>34</v>
      </c>
      <c r="H8" s="49" t="s">
        <v>35</v>
      </c>
    </row>
    <row r="9" spans="1:8" x14ac:dyDescent="0.3">
      <c r="B9" s="46" t="s">
        <v>40</v>
      </c>
      <c r="C9" s="46" t="s">
        <v>41</v>
      </c>
      <c r="D9" s="46">
        <v>0</v>
      </c>
      <c r="E9" s="46">
        <v>0.29152630215081654</v>
      </c>
      <c r="F9" s="46">
        <v>3.0825991189427313</v>
      </c>
      <c r="G9" s="46">
        <v>1E+30</v>
      </c>
      <c r="H9" s="46">
        <v>0.29152630215081654</v>
      </c>
    </row>
    <row r="10" spans="1:8" x14ac:dyDescent="0.3">
      <c r="B10" s="46" t="s">
        <v>42</v>
      </c>
      <c r="C10" s="46" t="s">
        <v>43</v>
      </c>
      <c r="D10" s="46">
        <v>0.11764705882352931</v>
      </c>
      <c r="E10" s="46">
        <v>0</v>
      </c>
      <c r="F10" s="46">
        <v>2.8623348017621151</v>
      </c>
      <c r="G10" s="46">
        <v>0.35399622404027736</v>
      </c>
      <c r="H10" s="46">
        <v>1E+30</v>
      </c>
    </row>
    <row r="11" spans="1:8" x14ac:dyDescent="0.3">
      <c r="B11" s="46" t="s">
        <v>44</v>
      </c>
      <c r="C11" s="46" t="s">
        <v>45</v>
      </c>
      <c r="D11" s="46">
        <v>0.82352941176470595</v>
      </c>
      <c r="E11" s="46">
        <v>0</v>
      </c>
      <c r="F11" s="46">
        <v>3.1927312775330403</v>
      </c>
      <c r="G11" s="46">
        <v>0.38122670281260629</v>
      </c>
      <c r="H11" s="46">
        <v>1E+30</v>
      </c>
    </row>
    <row r="12" spans="1:8" ht="15" thickBot="1" x14ac:dyDescent="0.35">
      <c r="B12" s="47" t="s">
        <v>46</v>
      </c>
      <c r="C12" s="47" t="s">
        <v>47</v>
      </c>
      <c r="D12" s="47">
        <v>5.8823529411764774E-2</v>
      </c>
      <c r="E12" s="47">
        <v>0</v>
      </c>
      <c r="F12" s="47">
        <v>3.4129955947136565</v>
      </c>
      <c r="G12" s="47">
        <v>1E+30</v>
      </c>
      <c r="H12" s="47">
        <v>0.36186280679672744</v>
      </c>
    </row>
    <row r="14" spans="1:8" ht="15" thickBot="1" x14ac:dyDescent="0.35">
      <c r="A14" t="s">
        <v>36</v>
      </c>
    </row>
    <row r="15" spans="1:8" x14ac:dyDescent="0.3">
      <c r="B15" s="48"/>
      <c r="C15" s="48"/>
      <c r="D15" s="48" t="s">
        <v>28</v>
      </c>
      <c r="E15" s="48" t="s">
        <v>37</v>
      </c>
      <c r="F15" s="48" t="s">
        <v>3</v>
      </c>
      <c r="G15" s="48" t="s">
        <v>33</v>
      </c>
      <c r="H15" s="48" t="s">
        <v>33</v>
      </c>
    </row>
    <row r="16" spans="1:8" ht="15" thickBot="1" x14ac:dyDescent="0.35">
      <c r="B16" s="49" t="s">
        <v>26</v>
      </c>
      <c r="C16" s="49" t="s">
        <v>27</v>
      </c>
      <c r="D16" s="49" t="s">
        <v>29</v>
      </c>
      <c r="E16" s="49" t="s">
        <v>38</v>
      </c>
      <c r="F16" s="49" t="s">
        <v>39</v>
      </c>
      <c r="G16" s="49" t="s">
        <v>34</v>
      </c>
      <c r="H16" s="49" t="s">
        <v>35</v>
      </c>
    </row>
    <row r="17" spans="2:8" x14ac:dyDescent="0.3">
      <c r="B17" s="46" t="s">
        <v>50</v>
      </c>
      <c r="C17" s="46" t="s">
        <v>69</v>
      </c>
      <c r="D17" s="46">
        <v>1</v>
      </c>
      <c r="E17" s="46">
        <v>2.8105079036019696</v>
      </c>
      <c r="F17" s="46">
        <v>1</v>
      </c>
      <c r="G17" s="46">
        <v>2.6190476190476271E-2</v>
      </c>
      <c r="H17" s="46">
        <v>9.5238095238095177E-2</v>
      </c>
    </row>
    <row r="18" spans="2:8" x14ac:dyDescent="0.3">
      <c r="B18" s="46" t="s">
        <v>49</v>
      </c>
      <c r="C18" s="46" t="s">
        <v>70</v>
      </c>
      <c r="D18" s="46">
        <v>7.0000000000000009</v>
      </c>
      <c r="E18" s="46">
        <v>-0.14900233221041714</v>
      </c>
      <c r="F18" s="46">
        <v>7</v>
      </c>
      <c r="G18" s="46">
        <v>0.14285714285714307</v>
      </c>
      <c r="H18" s="46">
        <v>9.9999999999999895E-2</v>
      </c>
    </row>
    <row r="19" spans="2:8" x14ac:dyDescent="0.3">
      <c r="B19" s="46" t="s">
        <v>67</v>
      </c>
      <c r="C19" s="46" t="s">
        <v>68</v>
      </c>
      <c r="D19" s="46">
        <v>0.41176470588235298</v>
      </c>
      <c r="E19" s="46">
        <v>0</v>
      </c>
      <c r="F19" s="46">
        <v>0.4</v>
      </c>
      <c r="G19" s="46">
        <v>1.1764705882352929E-2</v>
      </c>
      <c r="H19" s="46">
        <v>1E+30</v>
      </c>
    </row>
    <row r="20" spans="2:8" x14ac:dyDescent="0.3">
      <c r="B20" s="46" t="s">
        <v>49</v>
      </c>
      <c r="C20" s="46" t="s">
        <v>70</v>
      </c>
      <c r="D20" s="46">
        <v>7.0000000000000009</v>
      </c>
      <c r="E20" s="46">
        <v>0</v>
      </c>
      <c r="F20" s="46">
        <v>4</v>
      </c>
      <c r="G20" s="46">
        <v>3</v>
      </c>
      <c r="H20" s="46">
        <v>1E+30</v>
      </c>
    </row>
    <row r="21" spans="2:8" x14ac:dyDescent="0.3">
      <c r="B21" s="46" t="s">
        <v>48</v>
      </c>
      <c r="C21" s="46" t="s">
        <v>63</v>
      </c>
      <c r="D21" s="46">
        <v>8</v>
      </c>
      <c r="E21" s="46">
        <v>0.17491578129048976</v>
      </c>
      <c r="F21" s="46">
        <v>8</v>
      </c>
      <c r="G21" s="46">
        <v>0.39999999999999947</v>
      </c>
      <c r="H21" s="46">
        <v>0.11000000000000032</v>
      </c>
    </row>
    <row r="22" spans="2:8" ht="15" thickBot="1" x14ac:dyDescent="0.35">
      <c r="B22" s="47" t="s">
        <v>48</v>
      </c>
      <c r="C22" s="47" t="s">
        <v>63</v>
      </c>
      <c r="D22" s="47">
        <v>8</v>
      </c>
      <c r="E22" s="47">
        <v>0</v>
      </c>
      <c r="F22" s="47">
        <v>10</v>
      </c>
      <c r="G22" s="47">
        <v>1E+30</v>
      </c>
      <c r="H22" s="47"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Coffee Blend</vt:lpstr>
      <vt:lpstr>Sensitivity Report 1</vt:lpstr>
      <vt:lpstr>Acidity_lower</vt:lpstr>
      <vt:lpstr>Acidity_upper</vt:lpstr>
      <vt:lpstr>Bean_acidity</vt:lpstr>
      <vt:lpstr>Bean_information</vt:lpstr>
      <vt:lpstr>Bean_price</vt:lpstr>
      <vt:lpstr>Bean_strength</vt:lpstr>
      <vt:lpstr>Blend_acidity</vt:lpstr>
      <vt:lpstr>Blend_cost</vt:lpstr>
      <vt:lpstr>Blend_flavor</vt:lpstr>
      <vt:lpstr>Blend_strength</vt:lpstr>
      <vt:lpstr>Max_nutty</vt:lpstr>
      <vt:lpstr>Min_floral_earthy</vt:lpstr>
      <vt:lpstr>Proportion</vt:lpstr>
      <vt:lpstr>Strength_lower</vt:lpstr>
      <vt:lpstr>Strength_upper</vt:lpstr>
      <vt:lpstr>Sum_proportion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</dc:creator>
  <cp:lastModifiedBy>Nguyen Minh</cp:lastModifiedBy>
  <dcterms:created xsi:type="dcterms:W3CDTF">2015-06-05T18:17:20Z</dcterms:created>
  <dcterms:modified xsi:type="dcterms:W3CDTF">2024-11-13T10:56:18Z</dcterms:modified>
</cp:coreProperties>
</file>