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grecoff\AppData\Roaming\OpenText\OTEdit\EC_production\c298706712\"/>
    </mc:Choice>
  </mc:AlternateContent>
  <xr:revisionPtr revIDLastSave="0" documentId="8_{B2992348-44D1-4A46-966E-D0409D4B044E}" xr6:coauthVersionLast="47" xr6:coauthVersionMax="47" xr10:uidLastSave="{00000000-0000-0000-0000-000000000000}"/>
  <bookViews>
    <workbookView xWindow="-120" yWindow="-120" windowWidth="29040" windowHeight="15720" tabRatio="855" xr2:uid="{9D495569-760B-469D-B36B-88AA89987B71}"/>
  </bookViews>
  <sheets>
    <sheet name="Cover Page" sheetId="52" r:id="rId1"/>
    <sheet name="1 - Change History" sheetId="48" r:id="rId2"/>
    <sheet name="4d - CBS in JS format" sheetId="17" state="hidden" r:id="rId3"/>
    <sheet name="2 - Phasing Nomenclature" sheetId="8" r:id="rId4"/>
    <sheet name="3 - Phase Durations" sheetId="2" r:id="rId5"/>
    <sheet name="GR&amp;A" sheetId="56" state="hidden" r:id="rId6"/>
    <sheet name="4-PM's sched Scenarios" sheetId="64" r:id="rId7"/>
    <sheet name="5- RAM" sheetId="62" r:id="rId8"/>
    <sheet name="5 - Risk Register" sheetId="65" r:id="rId9"/>
    <sheet name="7-Risk Breakdown Structure" sheetId="5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</externalReferences>
  <definedNames>
    <definedName name="\0" localSheetId="6">#REF!</definedName>
    <definedName name="\0">#REF!</definedName>
    <definedName name="\A" localSheetId="6">#REF!</definedName>
    <definedName name="\A">#REF!</definedName>
    <definedName name="\B" localSheetId="6">#REF!</definedName>
    <definedName name="\B">#REF!</definedName>
    <definedName name="\C" localSheetId="6">#REF!</definedName>
    <definedName name="\C">#REF!</definedName>
    <definedName name="\D" localSheetId="6">#REF!</definedName>
    <definedName name="\D">#REF!</definedName>
    <definedName name="\E" localSheetId="6">#REF!</definedName>
    <definedName name="\E">#REF!</definedName>
    <definedName name="\G" localSheetId="6">#REF!</definedName>
    <definedName name="\G">#REF!</definedName>
    <definedName name="\L" localSheetId="6">#REF!</definedName>
    <definedName name="\L">#REF!</definedName>
    <definedName name="\M" localSheetId="6">#REF!</definedName>
    <definedName name="\M">#REF!</definedName>
    <definedName name="\N" localSheetId="6">#REF!</definedName>
    <definedName name="\N">#REF!</definedName>
    <definedName name="\O" localSheetId="6">#REF!</definedName>
    <definedName name="\O">#REF!</definedName>
    <definedName name="\P" localSheetId="6">#REF!</definedName>
    <definedName name="\P">#REF!</definedName>
    <definedName name="\Q" localSheetId="6">#REF!</definedName>
    <definedName name="\Q">#REF!</definedName>
    <definedName name="\S" localSheetId="6">#REF!</definedName>
    <definedName name="\S">#REF!</definedName>
    <definedName name="\T" localSheetId="6">#REF!</definedName>
    <definedName name="\T">#REF!</definedName>
    <definedName name="\V" localSheetId="6">#REF!</definedName>
    <definedName name="\V">#REF!</definedName>
    <definedName name="\x" localSheetId="6">#REF!</definedName>
    <definedName name="\x">#REF!</definedName>
    <definedName name="____1__123Graph_ACHART_1" localSheetId="6" hidden="1">#REF!</definedName>
    <definedName name="____1__123Graph_ACHART_1" hidden="1">#REF!</definedName>
    <definedName name="____10__123Graph_LBL_ACHART_1" localSheetId="6" hidden="1">#REF!</definedName>
    <definedName name="____10__123Graph_LBL_ACHART_1" hidden="1">#REF!</definedName>
    <definedName name="____11__123Graph_LBL_ACHART_2" localSheetId="6" hidden="1">#REF!</definedName>
    <definedName name="____11__123Graph_LBL_ACHART_2" hidden="1">#REF!</definedName>
    <definedName name="____12__123Graph_LBL_ACHART_3" localSheetId="6" hidden="1">#REF!</definedName>
    <definedName name="____12__123Graph_LBL_ACHART_3" hidden="1">#REF!</definedName>
    <definedName name="____13__123Graph_LBL_ACHART_4" localSheetId="6" hidden="1">#REF!</definedName>
    <definedName name="____13__123Graph_LBL_ACHART_4" hidden="1">#REF!</definedName>
    <definedName name="____14__123Graph_LBL_ACHART_5" localSheetId="6" hidden="1">#REF!</definedName>
    <definedName name="____14__123Graph_LBL_ACHART_5" hidden="1">#REF!</definedName>
    <definedName name="____15__123Graph_LBL_ACHART_6" localSheetId="6" hidden="1">#REF!</definedName>
    <definedName name="____15__123Graph_LBL_ACHART_6" hidden="1">#REF!</definedName>
    <definedName name="____16__123Graph_LBL_BCHART_2" localSheetId="6" hidden="1">#REF!</definedName>
    <definedName name="____16__123Graph_LBL_BCHART_2" hidden="1">#REF!</definedName>
    <definedName name="____17__123Graph_LBL_BCHART_5" localSheetId="6" hidden="1">#REF!</definedName>
    <definedName name="____17__123Graph_LBL_BCHART_5" hidden="1">#REF!</definedName>
    <definedName name="____18__123Graph_XCHART_1" localSheetId="6" hidden="1">#REF!</definedName>
    <definedName name="____18__123Graph_XCHART_1" hidden="1">#REF!</definedName>
    <definedName name="____19__123Graph_XCHART_6" localSheetId="6" hidden="1">#REF!</definedName>
    <definedName name="____19__123Graph_XCHART_6" hidden="1">#REF!</definedName>
    <definedName name="____2__123Graph_ACHART_2" localSheetId="6" hidden="1">#REF!</definedName>
    <definedName name="____2__123Graph_ACHART_2" hidden="1">#REF!</definedName>
    <definedName name="____3__123Graph_ACHART_3" localSheetId="6" hidden="1">#REF!</definedName>
    <definedName name="____3__123Graph_ACHART_3" hidden="1">#REF!</definedName>
    <definedName name="____4__123Graph_ACHART_4" localSheetId="6" hidden="1">#REF!</definedName>
    <definedName name="____4__123Graph_ACHART_4" hidden="1">#REF!</definedName>
    <definedName name="____5__123Graph_ACHART_5" localSheetId="6" hidden="1">#REF!</definedName>
    <definedName name="____5__123Graph_ACHART_5" hidden="1">#REF!</definedName>
    <definedName name="____6__123Graph_ACHART_6" localSheetId="6" hidden="1">#REF!</definedName>
    <definedName name="____6__123Graph_ACHART_6" hidden="1">#REF!</definedName>
    <definedName name="____7__123Graph_BCHART_1" localSheetId="6" hidden="1">#REF!</definedName>
    <definedName name="____7__123Graph_BCHART_1" hidden="1">#REF!</definedName>
    <definedName name="____8__123Graph_BCHART_2" localSheetId="6" hidden="1">#REF!</definedName>
    <definedName name="____8__123Graph_BCHART_2" hidden="1">#REF!</definedName>
    <definedName name="____9__123Graph_BCHART_5" localSheetId="6" hidden="1">#REF!</definedName>
    <definedName name="____9__123Graph_BCHART_5" hidden="1">#REF!</definedName>
    <definedName name="____CAC645" localSheetId="6">#REF!</definedName>
    <definedName name="____CAC645">#REF!</definedName>
    <definedName name="____CAC788" localSheetId="6">#REF!</definedName>
    <definedName name="____CAC788">#REF!</definedName>
    <definedName name="____CAC789" localSheetId="6">#REF!</definedName>
    <definedName name="____CAC789">#REF!</definedName>
    <definedName name="____Yr2000" localSheetId="6">#REF!</definedName>
    <definedName name="____Yr2000">#REF!</definedName>
    <definedName name="____Yr2001" localSheetId="6">#REF!</definedName>
    <definedName name="____Yr2001">#REF!</definedName>
    <definedName name="____Yr2003" localSheetId="6">#REF!</definedName>
    <definedName name="____Yr2003">#REF!</definedName>
    <definedName name="____Yr2004" localSheetId="6">#REF!</definedName>
    <definedName name="____Yr2004">#REF!</definedName>
    <definedName name="____Yr92" localSheetId="6">#REF!</definedName>
    <definedName name="____Yr92">#REF!</definedName>
    <definedName name="____Yr93" localSheetId="6">#REF!</definedName>
    <definedName name="____Yr93">#REF!</definedName>
    <definedName name="____Yr94" localSheetId="6">#REF!</definedName>
    <definedName name="____Yr94">#REF!</definedName>
    <definedName name="____Yr95" localSheetId="6">#REF!</definedName>
    <definedName name="____Yr95">#REF!</definedName>
    <definedName name="____Yr96" localSheetId="6">#REF!</definedName>
    <definedName name="____Yr96">#REF!</definedName>
    <definedName name="____Yr97" localSheetId="6">#REF!</definedName>
    <definedName name="____Yr97">#REF!</definedName>
    <definedName name="____Yr98" localSheetId="6">#REF!</definedName>
    <definedName name="____Yr98">#REF!</definedName>
    <definedName name="____Yr99" localSheetId="6">#REF!</definedName>
    <definedName name="____Yr99">#REF!</definedName>
    <definedName name="___1__123Graph_ACHART_1" localSheetId="6" hidden="1">#REF!</definedName>
    <definedName name="___1__123Graph_ACHART_1" hidden="1">#REF!</definedName>
    <definedName name="___10__123Graph_LBL_ACHART_1" localSheetId="6" hidden="1">#REF!</definedName>
    <definedName name="___10__123Graph_LBL_ACHART_1" hidden="1">#REF!</definedName>
    <definedName name="___11__123Graph_LBL_ACHART_2" localSheetId="6" hidden="1">#REF!</definedName>
    <definedName name="___11__123Graph_LBL_ACHART_2" hidden="1">#REF!</definedName>
    <definedName name="___12__123Graph_LBL_ACHART_3" localSheetId="6" hidden="1">#REF!</definedName>
    <definedName name="___12__123Graph_LBL_ACHART_3" hidden="1">#REF!</definedName>
    <definedName name="___13__123Graph_LBL_ACHART_4" localSheetId="6" hidden="1">#REF!</definedName>
    <definedName name="___13__123Graph_LBL_ACHART_4" hidden="1">#REF!</definedName>
    <definedName name="___14__123Graph_LBL_ACHART_5" localSheetId="6" hidden="1">#REF!</definedName>
    <definedName name="___14__123Graph_LBL_ACHART_5" hidden="1">#REF!</definedName>
    <definedName name="___15__123Graph_LBL_ACHART_6" localSheetId="6" hidden="1">#REF!</definedName>
    <definedName name="___15__123Graph_LBL_ACHART_6" hidden="1">#REF!</definedName>
    <definedName name="___16__123Graph_LBL_BCHART_2" localSheetId="6" hidden="1">#REF!</definedName>
    <definedName name="___16__123Graph_LBL_BCHART_2" hidden="1">#REF!</definedName>
    <definedName name="___17__123Graph_LBL_BCHART_5" localSheetId="6" hidden="1">#REF!</definedName>
    <definedName name="___17__123Graph_LBL_BCHART_5" hidden="1">#REF!</definedName>
    <definedName name="___18__123Graph_XCHART_1" localSheetId="6" hidden="1">#REF!</definedName>
    <definedName name="___18__123Graph_XCHART_1" hidden="1">#REF!</definedName>
    <definedName name="___19__123Graph_XCHART_6" localSheetId="6" hidden="1">#REF!</definedName>
    <definedName name="___19__123Graph_XCHART_6" hidden="1">#REF!</definedName>
    <definedName name="___2__123Graph_ACHART_2" localSheetId="6" hidden="1">#REF!</definedName>
    <definedName name="___2__123Graph_ACHART_2" hidden="1">#REF!</definedName>
    <definedName name="___3__123Graph_ACHART_3" localSheetId="6" hidden="1">#REF!</definedName>
    <definedName name="___3__123Graph_ACHART_3" hidden="1">#REF!</definedName>
    <definedName name="___4__123Graph_ACHART_4" localSheetId="6" hidden="1">#REF!</definedName>
    <definedName name="___4__123Graph_ACHART_4" hidden="1">#REF!</definedName>
    <definedName name="___5__123Graph_ACHART_5" localSheetId="6" hidden="1">#REF!</definedName>
    <definedName name="___5__123Graph_ACHART_5" hidden="1">#REF!</definedName>
    <definedName name="___6__123Graph_ACHART_6" localSheetId="6" hidden="1">#REF!</definedName>
    <definedName name="___6__123Graph_ACHART_6" hidden="1">#REF!</definedName>
    <definedName name="___7__123Graph_BCHART_1" localSheetId="6" hidden="1">#REF!</definedName>
    <definedName name="___7__123Graph_BCHART_1" hidden="1">#REF!</definedName>
    <definedName name="___8__123Graph_BCHART_2" localSheetId="6" hidden="1">#REF!</definedName>
    <definedName name="___8__123Graph_BCHART_2" hidden="1">#REF!</definedName>
    <definedName name="___9__123Graph_BCHART_5" localSheetId="6" hidden="1">#REF!</definedName>
    <definedName name="___9__123Graph_BCHART_5" hidden="1">#REF!</definedName>
    <definedName name="___CAC645" localSheetId="6">#REF!</definedName>
    <definedName name="___CAC645">#REF!</definedName>
    <definedName name="___CAC788" localSheetId="6">#REF!</definedName>
    <definedName name="___CAC788">#REF!</definedName>
    <definedName name="___CAC789" localSheetId="6">#REF!</definedName>
    <definedName name="___CAC789">#REF!</definedName>
    <definedName name="___LOT2" localSheetId="6">#REF!</definedName>
    <definedName name="___LOT2">#REF!</definedName>
    <definedName name="___LOT3" localSheetId="6">#REF!</definedName>
    <definedName name="___LOT3">#REF!</definedName>
    <definedName name="___LOT4" localSheetId="6">#REF!</definedName>
    <definedName name="___LOT4">#REF!</definedName>
    <definedName name="___PAG8" localSheetId="6">#REF!</definedName>
    <definedName name="___PAG8">#REF!</definedName>
    <definedName name="___PG1" localSheetId="6">#REF!</definedName>
    <definedName name="___PG1">#REF!</definedName>
    <definedName name="___PG7" localSheetId="6">#REF!</definedName>
    <definedName name="___PG7">#REF!</definedName>
    <definedName name="___PG8" localSheetId="6">#REF!</definedName>
    <definedName name="___PG8">#REF!</definedName>
    <definedName name="___WC34" localSheetId="6">#REF!</definedName>
    <definedName name="___WC34">#REF!</definedName>
    <definedName name="___Yr2000" localSheetId="6">#REF!</definedName>
    <definedName name="___Yr2000">#REF!</definedName>
    <definedName name="___Yr2001" localSheetId="6">#REF!</definedName>
    <definedName name="___Yr2001">#REF!</definedName>
    <definedName name="___Yr2003" localSheetId="6">#REF!</definedName>
    <definedName name="___Yr2003">#REF!</definedName>
    <definedName name="___Yr2004" localSheetId="6">#REF!</definedName>
    <definedName name="___Yr2004">#REF!</definedName>
    <definedName name="___Yr92" localSheetId="6">#REF!</definedName>
    <definedName name="___Yr92">#REF!</definedName>
    <definedName name="___Yr93" localSheetId="6">#REF!</definedName>
    <definedName name="___Yr93">#REF!</definedName>
    <definedName name="___Yr94" localSheetId="6">#REF!</definedName>
    <definedName name="___Yr94">#REF!</definedName>
    <definedName name="___Yr95" localSheetId="6">#REF!</definedName>
    <definedName name="___Yr95">#REF!</definedName>
    <definedName name="___Yr96" localSheetId="6">#REF!</definedName>
    <definedName name="___Yr96">#REF!</definedName>
    <definedName name="___Yr97" localSheetId="6">#REF!</definedName>
    <definedName name="___Yr97">#REF!</definedName>
    <definedName name="___Yr98" localSheetId="6">#REF!</definedName>
    <definedName name="___Yr98">#REF!</definedName>
    <definedName name="___Yr99" localSheetId="6">#REF!</definedName>
    <definedName name="___Yr99">#REF!</definedName>
    <definedName name="__1__123Graph_ACHART_1" localSheetId="6" hidden="1">#REF!</definedName>
    <definedName name="__1__123Graph_ACHART_1" hidden="1">#REF!</definedName>
    <definedName name="__10__123Graph_LBL_ACHART_1" localSheetId="6" hidden="1">#REF!</definedName>
    <definedName name="__10__123Graph_LBL_ACHART_1" hidden="1">#REF!</definedName>
    <definedName name="__11__123Graph_LBL_ACHART_2" localSheetId="6" hidden="1">#REF!</definedName>
    <definedName name="__11__123Graph_LBL_ACHART_2" hidden="1">#REF!</definedName>
    <definedName name="__12__123Graph_LBL_ACHART_3" localSheetId="6" hidden="1">#REF!</definedName>
    <definedName name="__12__123Graph_LBL_ACHART_3" hidden="1">#REF!</definedName>
    <definedName name="__13__123Graph_LBL_ACHART_4" localSheetId="6" hidden="1">#REF!</definedName>
    <definedName name="__13__123Graph_LBL_ACHART_4" hidden="1">#REF!</definedName>
    <definedName name="__14__123Graph_LBL_ACHART_5" localSheetId="6" hidden="1">#REF!</definedName>
    <definedName name="__14__123Graph_LBL_ACHART_5" hidden="1">#REF!</definedName>
    <definedName name="__15__123Graph_LBL_ACHART_6" localSheetId="6" hidden="1">#REF!</definedName>
    <definedName name="__15__123Graph_LBL_ACHART_6" hidden="1">#REF!</definedName>
    <definedName name="__16__123Graph_LBL_BCHART_2" localSheetId="6" hidden="1">#REF!</definedName>
    <definedName name="__16__123Graph_LBL_BCHART_2" hidden="1">#REF!</definedName>
    <definedName name="__17__123Graph_LBL_BCHART_5" localSheetId="6" hidden="1">#REF!</definedName>
    <definedName name="__17__123Graph_LBL_BCHART_5" hidden="1">#REF!</definedName>
    <definedName name="__18__123Graph_XCHART_1" localSheetId="6" hidden="1">#REF!</definedName>
    <definedName name="__18__123Graph_XCHART_1" hidden="1">#REF!</definedName>
    <definedName name="__19__123Graph_XCHART_6" localSheetId="6" hidden="1">#REF!</definedName>
    <definedName name="__19__123Graph_XCHART_6" hidden="1">#REF!</definedName>
    <definedName name="__2__123Graph_ACHART_2" localSheetId="6" hidden="1">#REF!</definedName>
    <definedName name="__2__123Graph_ACHART_2" hidden="1">#REF!</definedName>
    <definedName name="__3__123Graph_ACHART_3" localSheetId="6" hidden="1">#REF!</definedName>
    <definedName name="__3__123Graph_ACHART_3" hidden="1">#REF!</definedName>
    <definedName name="__4__123Graph_ACHART_4" localSheetId="6" hidden="1">#REF!</definedName>
    <definedName name="__4__123Graph_ACHART_4" hidden="1">#REF!</definedName>
    <definedName name="__5__123Graph_ACHART_5" localSheetId="6" hidden="1">#REF!</definedName>
    <definedName name="__5__123Graph_ACHART_5" hidden="1">#REF!</definedName>
    <definedName name="__6__123Graph_ACHART_6" localSheetId="6" hidden="1">#REF!</definedName>
    <definedName name="__6__123Graph_ACHART_6" hidden="1">#REF!</definedName>
    <definedName name="__7__123Graph_BCHART_1" localSheetId="6" hidden="1">#REF!</definedName>
    <definedName name="__7__123Graph_BCHART_1" hidden="1">#REF!</definedName>
    <definedName name="__8__123Graph_BCHART_2" localSheetId="6" hidden="1">#REF!</definedName>
    <definedName name="__8__123Graph_BCHART_2" hidden="1">#REF!</definedName>
    <definedName name="__9__123Graph_BCHART_5" localSheetId="6" hidden="1">#REF!</definedName>
    <definedName name="__9__123Graph_BCHART_5" hidden="1">#REF!</definedName>
    <definedName name="__CAC645" localSheetId="6">#REF!</definedName>
    <definedName name="__CAC645">#REF!</definedName>
    <definedName name="__CAC788" localSheetId="6">#REF!</definedName>
    <definedName name="__CAC788">#REF!</definedName>
    <definedName name="__CAC789" localSheetId="6">#REF!</definedName>
    <definedName name="__CAC789">#REF!</definedName>
    <definedName name="__cat1">[1]RATE!#REF!</definedName>
    <definedName name="__cat2">[1]RATE!#REF!</definedName>
    <definedName name="__cat3">[1]RATE!#REF!</definedName>
    <definedName name="__cat4">[1]RATE!#REF!</definedName>
    <definedName name="__cat5">[1]RATE!#REF!</definedName>
    <definedName name="__DFL1">[1]RATE!#REF!</definedName>
    <definedName name="__DFL2">[1]RATE!#REF!</definedName>
    <definedName name="__DFL3">[1]RATE!#REF!</definedName>
    <definedName name="__IntlFixup" hidden="1">TRUE</definedName>
    <definedName name="__loh1">[1]RATE!#REF!</definedName>
    <definedName name="__loh2">[1]RATE!#REF!</definedName>
    <definedName name="__loh3">[1]RATE!#REF!</definedName>
    <definedName name="__LOT2" localSheetId="6">#REF!</definedName>
    <definedName name="__LOT2">#REF!</definedName>
    <definedName name="__LOT3" localSheetId="6">#REF!</definedName>
    <definedName name="__LOT3">#REF!</definedName>
    <definedName name="__LOT4" localSheetId="6">#REF!</definedName>
    <definedName name="__LOT4">#REF!</definedName>
    <definedName name="__OEC1">[1]RATE!#REF!</definedName>
    <definedName name="__OEC2">[1]RATE!#REF!</definedName>
    <definedName name="__OEC3">[1]RATE!#REF!</definedName>
    <definedName name="__PAG8" localSheetId="6">#REF!</definedName>
    <definedName name="__PAG8">#REF!</definedName>
    <definedName name="__PG1" localSheetId="6">#REF!</definedName>
    <definedName name="__PG1">#REF!</definedName>
    <definedName name="__PG7" localSheetId="6">#REF!</definedName>
    <definedName name="__PG7">#REF!</definedName>
    <definedName name="__PG8" localSheetId="6">#REF!</definedName>
    <definedName name="__PG8">#REF!</definedName>
    <definedName name="__WC34" localSheetId="6">#REF!</definedName>
    <definedName name="__WC34">#REF!</definedName>
    <definedName name="__Yr2000" localSheetId="6">#REF!</definedName>
    <definedName name="__Yr2000">#REF!</definedName>
    <definedName name="__Yr2001" localSheetId="6">#REF!</definedName>
    <definedName name="__Yr2001">#REF!</definedName>
    <definedName name="__Yr2003" localSheetId="6">#REF!</definedName>
    <definedName name="__Yr2003">#REF!</definedName>
    <definedName name="__Yr2004" localSheetId="6">#REF!</definedName>
    <definedName name="__Yr2004">#REF!</definedName>
    <definedName name="__Yr92" localSheetId="6">#REF!</definedName>
    <definedName name="__Yr92">#REF!</definedName>
    <definedName name="__Yr93" localSheetId="6">#REF!</definedName>
    <definedName name="__Yr93">#REF!</definedName>
    <definedName name="__Yr94" localSheetId="6">#REF!</definedName>
    <definedName name="__Yr94">#REF!</definedName>
    <definedName name="__Yr95" localSheetId="6">#REF!</definedName>
    <definedName name="__Yr95">#REF!</definedName>
    <definedName name="__Yr96" localSheetId="6">#REF!</definedName>
    <definedName name="__Yr96">#REF!</definedName>
    <definedName name="__Yr97" localSheetId="6">#REF!</definedName>
    <definedName name="__Yr97">#REF!</definedName>
    <definedName name="__Yr98" localSheetId="6">#REF!</definedName>
    <definedName name="__Yr98">#REF!</definedName>
    <definedName name="__Yr99" localSheetId="6">#REF!</definedName>
    <definedName name="__Yr99">#REF!</definedName>
    <definedName name="_1__123Graph_ACHART_1" localSheetId="6" hidden="1">#REF!</definedName>
    <definedName name="_1__123Graph_ACHART_1" hidden="1">#REF!</definedName>
    <definedName name="_10__123Graph_ACHART_13" localSheetId="6" hidden="1">#REF!</definedName>
    <definedName name="_10__123Graph_ACHART_13" hidden="1">#REF!</definedName>
    <definedName name="_10__123Graph_ACHART_3" localSheetId="6" hidden="1">#REF!</definedName>
    <definedName name="_10__123Graph_ACHART_3" hidden="1">#REF!</definedName>
    <definedName name="_10__123Graph_LBL_ACHART_1" localSheetId="6" hidden="1">#REF!</definedName>
    <definedName name="_10__123Graph_LBL_ACHART_1" hidden="1">#REF!</definedName>
    <definedName name="_11__123Graph_ACHART_4" localSheetId="6" hidden="1">#REF!</definedName>
    <definedName name="_11__123Graph_ACHART_4" hidden="1">#REF!</definedName>
    <definedName name="_11__123Graph_LBL_ACHART_2" localSheetId="6" hidden="1">#REF!</definedName>
    <definedName name="_11__123Graph_LBL_ACHART_2" hidden="1">#REF!</definedName>
    <definedName name="_12__123Graph_ACHART_14" localSheetId="6" hidden="1">#REF!</definedName>
    <definedName name="_12__123Graph_ACHART_14" hidden="1">#REF!</definedName>
    <definedName name="_12__123Graph_ACHART_5" localSheetId="6" hidden="1">#REF!</definedName>
    <definedName name="_12__123Graph_ACHART_5" hidden="1">#REF!</definedName>
    <definedName name="_12__123Graph_LBL_ACHART_3" localSheetId="6" hidden="1">#REF!</definedName>
    <definedName name="_12__123Graph_LBL_ACHART_3" hidden="1">#REF!</definedName>
    <definedName name="_13__123Graph_ACHART_6" localSheetId="6" hidden="1">#REF!</definedName>
    <definedName name="_13__123Graph_ACHART_6" hidden="1">#REF!</definedName>
    <definedName name="_13__123Graph_LBL_ACHART_4" localSheetId="6" hidden="1">#REF!</definedName>
    <definedName name="_13__123Graph_LBL_ACHART_4" hidden="1">#REF!</definedName>
    <definedName name="_14__123Graph_ACHART_15" localSheetId="6" hidden="1">#REF!</definedName>
    <definedName name="_14__123Graph_ACHART_15" hidden="1">#REF!</definedName>
    <definedName name="_14__123Graph_ACHART_7" localSheetId="6" hidden="1">#REF!</definedName>
    <definedName name="_14__123Graph_ACHART_7" hidden="1">#REF!</definedName>
    <definedName name="_14__123Graph_LBL_ACHART_5" localSheetId="6" hidden="1">#REF!</definedName>
    <definedName name="_14__123Graph_LBL_ACHART_5" hidden="1">#REF!</definedName>
    <definedName name="_15__123Graph_ACHART_8" localSheetId="6" hidden="1">#REF!</definedName>
    <definedName name="_15__123Graph_ACHART_8" hidden="1">#REF!</definedName>
    <definedName name="_15__123Graph_LBL_ACHART_6" localSheetId="6" hidden="1">#REF!</definedName>
    <definedName name="_15__123Graph_LBL_ACHART_6" hidden="1">#REF!</definedName>
    <definedName name="_16__123Graph_ACHART_16" localSheetId="6" hidden="1">#REF!</definedName>
    <definedName name="_16__123Graph_ACHART_16" hidden="1">#REF!</definedName>
    <definedName name="_16__123Graph_ACHART_9" localSheetId="6" hidden="1">#REF!</definedName>
    <definedName name="_16__123Graph_ACHART_9" hidden="1">#REF!</definedName>
    <definedName name="_16__123Graph_LBL_BCHART_2" localSheetId="6" hidden="1">#REF!</definedName>
    <definedName name="_16__123Graph_LBL_BCHART_2" hidden="1">#REF!</definedName>
    <definedName name="_17__123Graph_BCHART_1" localSheetId="6" hidden="1">#REF!</definedName>
    <definedName name="_17__123Graph_BCHART_1" hidden="1">#REF!</definedName>
    <definedName name="_17__123Graph_LBL_BCHART_5" localSheetId="6" hidden="1">#REF!</definedName>
    <definedName name="_17__123Graph_LBL_BCHART_5" hidden="1">#REF!</definedName>
    <definedName name="_18__123Graph_ACHART_2" localSheetId="6" hidden="1">#REF!</definedName>
    <definedName name="_18__123Graph_ACHART_2" hidden="1">#REF!</definedName>
    <definedName name="_18__123Graph_BCHART_10" localSheetId="6" hidden="1">#REF!</definedName>
    <definedName name="_18__123Graph_BCHART_10" hidden="1">#REF!</definedName>
    <definedName name="_18__123Graph_XCHART_1" localSheetId="6" hidden="1">#REF!</definedName>
    <definedName name="_18__123Graph_XCHART_1" hidden="1">#REF!</definedName>
    <definedName name="_19__123Graph_BCHART_11" localSheetId="6" hidden="1">#REF!</definedName>
    <definedName name="_19__123Graph_BCHART_11" hidden="1">#REF!</definedName>
    <definedName name="_19__123Graph_XCHART_6" localSheetId="6" hidden="1">#REF!</definedName>
    <definedName name="_19__123Graph_XCHART_6" hidden="1">#REF!</definedName>
    <definedName name="_1SHEE" localSheetId="6">#REF!</definedName>
    <definedName name="_1SHEE">#REF!</definedName>
    <definedName name="_1Workforce_Staff_and_TEC_Frame_Contractors__in_MY_and_FTE_" localSheetId="6">#REF!</definedName>
    <definedName name="_1Workforce_Staff_and_TEC_Frame_Contractors__in_MY_and_FTE_">#REF!</definedName>
    <definedName name="_2" localSheetId="6">#REF!</definedName>
    <definedName name="_2">#REF!</definedName>
    <definedName name="_2__123Graph_ACHART_1" localSheetId="6" hidden="1">#REF!</definedName>
    <definedName name="_2__123Graph_ACHART_1" hidden="1">#REF!</definedName>
    <definedName name="_2__123Graph_ACHART_10" localSheetId="6" hidden="1">#REF!</definedName>
    <definedName name="_2__123Graph_ACHART_10" hidden="1">#REF!</definedName>
    <definedName name="_2__123Graph_ACHART_2" localSheetId="6" hidden="1">#REF!</definedName>
    <definedName name="_2__123Graph_ACHART_2" hidden="1">#REF!</definedName>
    <definedName name="_20__123Graph_ACHART_3" localSheetId="6" hidden="1">#REF!</definedName>
    <definedName name="_20__123Graph_ACHART_3" hidden="1">#REF!</definedName>
    <definedName name="_20__123Graph_BCHART_12" localSheetId="6" hidden="1">#REF!</definedName>
    <definedName name="_20__123Graph_BCHART_12" hidden="1">#REF!</definedName>
    <definedName name="_21__123Graph_BCHART_13" localSheetId="6" hidden="1">#REF!</definedName>
    <definedName name="_21__123Graph_BCHART_13" hidden="1">#REF!</definedName>
    <definedName name="_22__123Graph_ACHART_4" localSheetId="6" hidden="1">#REF!</definedName>
    <definedName name="_22__123Graph_ACHART_4" hidden="1">#REF!</definedName>
    <definedName name="_22__123Graph_BCHART_14" localSheetId="6" hidden="1">#REF!</definedName>
    <definedName name="_22__123Graph_BCHART_14" hidden="1">#REF!</definedName>
    <definedName name="_23__123Graph_BCHART_15" localSheetId="6" hidden="1">#REF!</definedName>
    <definedName name="_23__123Graph_BCHART_15" hidden="1">#REF!</definedName>
    <definedName name="_24__123Graph_ACHART_5" localSheetId="6" hidden="1">#REF!</definedName>
    <definedName name="_24__123Graph_ACHART_5" hidden="1">#REF!</definedName>
    <definedName name="_24__123Graph_BCHART_16" localSheetId="6" hidden="1">#REF!</definedName>
    <definedName name="_24__123Graph_BCHART_16" hidden="1">#REF!</definedName>
    <definedName name="_25__123Graph_BCHART_2" localSheetId="6" hidden="1">#REF!</definedName>
    <definedName name="_25__123Graph_BCHART_2" hidden="1">#REF!</definedName>
    <definedName name="_26__123Graph_ACHART_6" localSheetId="6" hidden="1">#REF!</definedName>
    <definedName name="_26__123Graph_ACHART_6" hidden="1">#REF!</definedName>
    <definedName name="_26__123Graph_BCHART_3" localSheetId="6" hidden="1">#REF!</definedName>
    <definedName name="_26__123Graph_BCHART_3" hidden="1">#REF!</definedName>
    <definedName name="_27__123Graph_BCHART_4" localSheetId="6" hidden="1">#REF!</definedName>
    <definedName name="_27__123Graph_BCHART_4" hidden="1">#REF!</definedName>
    <definedName name="_28__123Graph_ACHART_7" localSheetId="6" hidden="1">#REF!</definedName>
    <definedName name="_28__123Graph_ACHART_7" hidden="1">#REF!</definedName>
    <definedName name="_28__123Graph_BCHART_5" localSheetId="6" hidden="1">#REF!</definedName>
    <definedName name="_28__123Graph_BCHART_5" hidden="1">#REF!</definedName>
    <definedName name="_29__123Graph_BCHART_6" localSheetId="6" hidden="1">#REF!</definedName>
    <definedName name="_29__123Graph_BCHART_6" hidden="1">#REF!</definedName>
    <definedName name="_3__123Graph_ACHART_11" localSheetId="6" hidden="1">#REF!</definedName>
    <definedName name="_3__123Graph_ACHART_11" hidden="1">#REF!</definedName>
    <definedName name="_3__123Graph_ACHART_3" localSheetId="6" hidden="1">#REF!</definedName>
    <definedName name="_3__123Graph_ACHART_3" hidden="1">#REF!</definedName>
    <definedName name="_30__123Graph_ACHART_8" localSheetId="6" hidden="1">#REF!</definedName>
    <definedName name="_30__123Graph_ACHART_8" hidden="1">#REF!</definedName>
    <definedName name="_30__123Graph_BCHART_7" localSheetId="6" hidden="1">#REF!</definedName>
    <definedName name="_30__123Graph_BCHART_7" hidden="1">#REF!</definedName>
    <definedName name="_31__123Graph_BCHART_8" localSheetId="6" hidden="1">#REF!</definedName>
    <definedName name="_31__123Graph_BCHART_8" hidden="1">#REF!</definedName>
    <definedName name="_32__123Graph_ACHART_9" localSheetId="6" hidden="1">#REF!</definedName>
    <definedName name="_32__123Graph_ACHART_9" hidden="1">#REF!</definedName>
    <definedName name="_32__123Graph_BCHART_9" localSheetId="6" hidden="1">#REF!</definedName>
    <definedName name="_32__123Graph_BCHART_9" hidden="1">#REF!</definedName>
    <definedName name="_33__123Graph_XCHART_10" localSheetId="6" hidden="1">#REF!</definedName>
    <definedName name="_33__123Graph_XCHART_10" hidden="1">#REF!</definedName>
    <definedName name="_34__123Graph_BCHART_1" localSheetId="6" hidden="1">#REF!</definedName>
    <definedName name="_34__123Graph_BCHART_1" hidden="1">#REF!</definedName>
    <definedName name="_34__123Graph_XCHART_11" localSheetId="6" hidden="1">#REF!</definedName>
    <definedName name="_34__123Graph_XCHART_11" hidden="1">#REF!</definedName>
    <definedName name="_35__123Graph_XCHART_12" localSheetId="6" hidden="1">#REF!</definedName>
    <definedName name="_35__123Graph_XCHART_12" hidden="1">#REF!</definedName>
    <definedName name="_36__123Graph_BCHART_10" localSheetId="6" hidden="1">#REF!</definedName>
    <definedName name="_36__123Graph_BCHART_10" hidden="1">#REF!</definedName>
    <definedName name="_36__123Graph_XCHART_13" localSheetId="6" hidden="1">#REF!</definedName>
    <definedName name="_36__123Graph_XCHART_13" hidden="1">#REF!</definedName>
    <definedName name="_37__123Graph_XCHART_14" localSheetId="6" hidden="1">#REF!</definedName>
    <definedName name="_37__123Graph_XCHART_14" hidden="1">#REF!</definedName>
    <definedName name="_38__123Graph_BCHART_11" localSheetId="6" hidden="1">#REF!</definedName>
    <definedName name="_38__123Graph_BCHART_11" hidden="1">#REF!</definedName>
    <definedName name="_38__123Graph_XCHART_15" localSheetId="6" hidden="1">#REF!</definedName>
    <definedName name="_38__123Graph_XCHART_15" hidden="1">#REF!</definedName>
    <definedName name="_39__123Graph_XCHART_16" localSheetId="6" hidden="1">#REF!</definedName>
    <definedName name="_39__123Graph_XCHART_16" hidden="1">#REF!</definedName>
    <definedName name="_4__123Graph_ACHART_10" localSheetId="6" hidden="1">#REF!</definedName>
    <definedName name="_4__123Graph_ACHART_10" hidden="1">#REF!</definedName>
    <definedName name="_4__123Graph_ACHART_12" localSheetId="6" hidden="1">#REF!</definedName>
    <definedName name="_4__123Graph_ACHART_12" hidden="1">#REF!</definedName>
    <definedName name="_4__123Graph_ACHART_4" localSheetId="6" hidden="1">#REF!</definedName>
    <definedName name="_4__123Graph_ACHART_4" hidden="1">#REF!</definedName>
    <definedName name="_40__123Graph_BCHART_12" localSheetId="6" hidden="1">#REF!</definedName>
    <definedName name="_40__123Graph_BCHART_12" hidden="1">#REF!</definedName>
    <definedName name="_40__123Graph_XCHART_2" localSheetId="6" hidden="1">#REF!</definedName>
    <definedName name="_40__123Graph_XCHART_2" hidden="1">#REF!</definedName>
    <definedName name="_41__123Graph_XCHART_3" localSheetId="6" hidden="1">#REF!</definedName>
    <definedName name="_41__123Graph_XCHART_3" hidden="1">#REF!</definedName>
    <definedName name="_42__123Graph_BCHART_13" localSheetId="6" hidden="1">#REF!</definedName>
    <definedName name="_42__123Graph_BCHART_13" hidden="1">#REF!</definedName>
    <definedName name="_42__123Graph_XCHART_4" localSheetId="6" hidden="1">#REF!</definedName>
    <definedName name="_42__123Graph_XCHART_4" hidden="1">#REF!</definedName>
    <definedName name="_43__123Graph_XCHART_5" localSheetId="6" hidden="1">#REF!</definedName>
    <definedName name="_43__123Graph_XCHART_5" hidden="1">#REF!</definedName>
    <definedName name="_44__123Graph_BCHART_14" localSheetId="6" hidden="1">#REF!</definedName>
    <definedName name="_44__123Graph_BCHART_14" hidden="1">#REF!</definedName>
    <definedName name="_44__123Graph_XCHART_6" localSheetId="6" hidden="1">#REF!</definedName>
    <definedName name="_44__123Graph_XCHART_6" hidden="1">#REF!</definedName>
    <definedName name="_45__123Graph_XCHART_7" localSheetId="6" hidden="1">#REF!</definedName>
    <definedName name="_45__123Graph_XCHART_7" hidden="1">#REF!</definedName>
    <definedName name="_46__123Graph_BCHART_15" localSheetId="6" hidden="1">#REF!</definedName>
    <definedName name="_46__123Graph_BCHART_15" hidden="1">#REF!</definedName>
    <definedName name="_46__123Graph_XCHART_8" localSheetId="6" hidden="1">#REF!</definedName>
    <definedName name="_46__123Graph_XCHART_8" hidden="1">#REF!</definedName>
    <definedName name="_47__123Graph_XCHART_9" localSheetId="6" hidden="1">#REF!</definedName>
    <definedName name="_47__123Graph_XCHART_9" hidden="1">#REF!</definedName>
    <definedName name="_48__123Graph_BCHART_16" localSheetId="6" hidden="1">#REF!</definedName>
    <definedName name="_48__123Graph_BCHART_16" hidden="1">#REF!</definedName>
    <definedName name="_5" localSheetId="6">#REF!</definedName>
    <definedName name="_5">#REF!</definedName>
    <definedName name="_5__123Graph_ACHART_13" localSheetId="6" hidden="1">#REF!</definedName>
    <definedName name="_5__123Graph_ACHART_13" hidden="1">#REF!</definedName>
    <definedName name="_5__123Graph_ACHART_5" localSheetId="6" hidden="1">#REF!</definedName>
    <definedName name="_5__123Graph_ACHART_5" hidden="1">#REF!</definedName>
    <definedName name="_50__123Graph_BCHART_2" localSheetId="6" hidden="1">#REF!</definedName>
    <definedName name="_50__123Graph_BCHART_2" hidden="1">#REF!</definedName>
    <definedName name="_52__123Graph_BCHART_3" localSheetId="6" hidden="1">#REF!</definedName>
    <definedName name="_52__123Graph_BCHART_3" hidden="1">#REF!</definedName>
    <definedName name="_54__123Graph_BCHART_4" localSheetId="6" hidden="1">#REF!</definedName>
    <definedName name="_54__123Graph_BCHART_4" hidden="1">#REF!</definedName>
    <definedName name="_56__123Graph_BCHART_5" localSheetId="6" hidden="1">#REF!</definedName>
    <definedName name="_56__123Graph_BCHART_5" hidden="1">#REF!</definedName>
    <definedName name="_58__123Graph_BCHART_6" localSheetId="6" hidden="1">#REF!</definedName>
    <definedName name="_58__123Graph_BCHART_6" hidden="1">#REF!</definedName>
    <definedName name="_6__123Graph_ACHART_11" localSheetId="6" hidden="1">#REF!</definedName>
    <definedName name="_6__123Graph_ACHART_11" hidden="1">#REF!</definedName>
    <definedName name="_6__123Graph_ACHART_14" localSheetId="6" hidden="1">#REF!</definedName>
    <definedName name="_6__123Graph_ACHART_14" hidden="1">#REF!</definedName>
    <definedName name="_6__123Graph_ACHART_6" localSheetId="6" hidden="1">#REF!</definedName>
    <definedName name="_6__123Graph_ACHART_6" hidden="1">#REF!</definedName>
    <definedName name="_60__123Graph_BCHART_7" localSheetId="6" hidden="1">#REF!</definedName>
    <definedName name="_60__123Graph_BCHART_7" hidden="1">#REF!</definedName>
    <definedName name="_62__123Graph_BCHART_8" localSheetId="6" hidden="1">#REF!</definedName>
    <definedName name="_62__123Graph_BCHART_8" hidden="1">#REF!</definedName>
    <definedName name="_64__123Graph_BCHART_9" localSheetId="6" hidden="1">#REF!</definedName>
    <definedName name="_64__123Graph_BCHART_9" hidden="1">#REF!</definedName>
    <definedName name="_66__123Graph_XCHART_10" localSheetId="6" hidden="1">#REF!</definedName>
    <definedName name="_66__123Graph_XCHART_10" hidden="1">#REF!</definedName>
    <definedName name="_68__123Graph_XCHART_11" localSheetId="6" hidden="1">#REF!</definedName>
    <definedName name="_68__123Graph_XCHART_11" hidden="1">#REF!</definedName>
    <definedName name="_7__123Graph_ACHART_15" localSheetId="6" hidden="1">#REF!</definedName>
    <definedName name="_7__123Graph_ACHART_15" hidden="1">#REF!</definedName>
    <definedName name="_7__123Graph_BCHART_1" localSheetId="6" hidden="1">#REF!</definedName>
    <definedName name="_7__123Graph_BCHART_1" hidden="1">#REF!</definedName>
    <definedName name="_70__123Graph_XCHART_12" localSheetId="6" hidden="1">#REF!</definedName>
    <definedName name="_70__123Graph_XCHART_12" hidden="1">#REF!</definedName>
    <definedName name="_72__123Graph_XCHART_13" localSheetId="6" hidden="1">#REF!</definedName>
    <definedName name="_72__123Graph_XCHART_13" hidden="1">#REF!</definedName>
    <definedName name="_74__123Graph_XCHART_14" localSheetId="6" hidden="1">#REF!</definedName>
    <definedName name="_74__123Graph_XCHART_14" hidden="1">#REF!</definedName>
    <definedName name="_76__123Graph_XCHART_15" localSheetId="6" hidden="1">#REF!</definedName>
    <definedName name="_76__123Graph_XCHART_15" hidden="1">#REF!</definedName>
    <definedName name="_78__123Graph_XCHART_16" localSheetId="6" hidden="1">#REF!</definedName>
    <definedName name="_78__123Graph_XCHART_16" hidden="1">#REF!</definedName>
    <definedName name="_8__123Graph_ACHART_12" localSheetId="6" hidden="1">#REF!</definedName>
    <definedName name="_8__123Graph_ACHART_12" hidden="1">#REF!</definedName>
    <definedName name="_8__123Graph_ACHART_16" localSheetId="6" hidden="1">#REF!</definedName>
    <definedName name="_8__123Graph_ACHART_16" hidden="1">#REF!</definedName>
    <definedName name="_8__123Graph_BCHART_2" localSheetId="6" hidden="1">#REF!</definedName>
    <definedName name="_8__123Graph_BCHART_2" hidden="1">#REF!</definedName>
    <definedName name="_80__123Graph_XCHART_2" localSheetId="6" hidden="1">#REF!</definedName>
    <definedName name="_80__123Graph_XCHART_2" hidden="1">#REF!</definedName>
    <definedName name="_82__123Graph_XCHART_3" localSheetId="6" hidden="1">#REF!</definedName>
    <definedName name="_82__123Graph_XCHART_3" hidden="1">#REF!</definedName>
    <definedName name="_84__123Graph_XCHART_4" localSheetId="6" hidden="1">#REF!</definedName>
    <definedName name="_84__123Graph_XCHART_4" hidden="1">#REF!</definedName>
    <definedName name="_86__123Graph_XCHART_5" localSheetId="6" hidden="1">#REF!</definedName>
    <definedName name="_86__123Graph_XCHART_5" hidden="1">#REF!</definedName>
    <definedName name="_88__123Graph_XCHART_6" localSheetId="6" hidden="1">#REF!</definedName>
    <definedName name="_88__123Graph_XCHART_6" hidden="1">#REF!</definedName>
    <definedName name="_9__123Graph_ACHART_2" localSheetId="6" hidden="1">#REF!</definedName>
    <definedName name="_9__123Graph_ACHART_2" hidden="1">#REF!</definedName>
    <definedName name="_9__123Graph_BCHART_5" localSheetId="6" hidden="1">#REF!</definedName>
    <definedName name="_9__123Graph_BCHART_5" hidden="1">#REF!</definedName>
    <definedName name="_90__123Graph_XCHART_7" localSheetId="6" hidden="1">#REF!</definedName>
    <definedName name="_90__123Graph_XCHART_7" hidden="1">#REF!</definedName>
    <definedName name="_92__123Graph_XCHART_8" localSheetId="6" hidden="1">#REF!</definedName>
    <definedName name="_92__123Graph_XCHART_8" hidden="1">#REF!</definedName>
    <definedName name="_94__123Graph_XCHART_9" localSheetId="6" hidden="1">#REF!</definedName>
    <definedName name="_94__123Graph_XCHART_9" hidden="1">#REF!</definedName>
    <definedName name="_95Workforce_Staff_and_TEC_Frame_Contractors__in_MY_and_FTE_" localSheetId="6">#REF!</definedName>
    <definedName name="_95Workforce_Staff_and_TEC_Frame_Contractors__in_MY_and_FTE_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CAC645" localSheetId="6">#REF!</definedName>
    <definedName name="_CAC645">#REF!</definedName>
    <definedName name="_CAC788" localSheetId="6">#REF!</definedName>
    <definedName name="_CAC788">#REF!</definedName>
    <definedName name="_CAC789" localSheetId="6">#REF!</definedName>
    <definedName name="_CAC789">#REF!</definedName>
    <definedName name="_cat1">[2]RATE!#REF!</definedName>
    <definedName name="_cat2">[2]RATE!#REF!</definedName>
    <definedName name="_cat3">[2]RATE!#REF!</definedName>
    <definedName name="_cat4">[2]RATE!#REF!</definedName>
    <definedName name="_cat5">[2]RATE!#REF!</definedName>
    <definedName name="_DAT1">'[3]G43 ExCo'!#REF!</definedName>
    <definedName name="_DAT1b">'[4]G43 ExCo'!#REF!</definedName>
    <definedName name="_DAT6">'[3]G43 ExCo'!#REF!</definedName>
    <definedName name="_DATz">'[5]G43 ExCo'!#REF!</definedName>
    <definedName name="_DFL1">[2]RATE!#REF!</definedName>
    <definedName name="_DFL2">[2]RATE!#REF!</definedName>
    <definedName name="_DFL3">[2]RATE!#REF!</definedName>
    <definedName name="_Fill" hidden="1">#REF!</definedName>
    <definedName name="_xlnm._FilterDatabase" localSheetId="7" hidden="1">'5- RAM'!$A$4:$AN$92</definedName>
    <definedName name="_xlnm._FilterDatabase" localSheetId="5" hidden="1">'GR&amp;A'!$A$5:$R$350</definedName>
    <definedName name="_xlnm._FilterDatabase" hidden="1">#REF!</definedName>
    <definedName name="_Key1" localSheetId="6" hidden="1">#REF!</definedName>
    <definedName name="_Key1" hidden="1">#REF!</definedName>
    <definedName name="_Key2" localSheetId="6" hidden="1">#REF!</definedName>
    <definedName name="_Key2" hidden="1">#REF!</definedName>
    <definedName name="_LLL3" localSheetId="6" hidden="1">#REF!</definedName>
    <definedName name="_LLL3" hidden="1">#REF!</definedName>
    <definedName name="_loh1">[2]RATE!#REF!</definedName>
    <definedName name="_loh2">[2]RATE!#REF!</definedName>
    <definedName name="_loh3">[2]RATE!#REF!</definedName>
    <definedName name="_LOT2" localSheetId="6">#REF!</definedName>
    <definedName name="_LOT2">#REF!</definedName>
    <definedName name="_LOT3" localSheetId="6">#REF!</definedName>
    <definedName name="_LOT3">#REF!</definedName>
    <definedName name="_LOT4" localSheetId="6">#REF!</definedName>
    <definedName name="_LOT4">#REF!</definedName>
    <definedName name="_OEC1">[2]RATE!#REF!</definedName>
    <definedName name="_OEC2">[2]RATE!#REF!</definedName>
    <definedName name="_OEC3">[2]RATE!#REF!</definedName>
    <definedName name="_Order1" hidden="1">255</definedName>
    <definedName name="_Order2" hidden="1">255</definedName>
    <definedName name="_PAG8" localSheetId="6">#REF!</definedName>
    <definedName name="_PAG8">#REF!</definedName>
    <definedName name="_Parse_Out" localSheetId="6" hidden="1">#REF!</definedName>
    <definedName name="_Parse_Out" hidden="1">#REF!</definedName>
    <definedName name="_PG1" localSheetId="6">#REF!</definedName>
    <definedName name="_PG1">#REF!</definedName>
    <definedName name="_PG7" localSheetId="6">#REF!</definedName>
    <definedName name="_PG7">#REF!</definedName>
    <definedName name="_PG8" localSheetId="6">#REF!</definedName>
    <definedName name="_PG8">#REF!</definedName>
    <definedName name="_Sort" localSheetId="6" hidden="1">#REF!</definedName>
    <definedName name="_Sort" hidden="1">#REF!</definedName>
    <definedName name="_sys.CPPAM" localSheetId="6" hidden="1">#REF!</definedName>
    <definedName name="_sys.CPPAM" hidden="1">#REF!</definedName>
    <definedName name="_sys.CPPCES" localSheetId="6" hidden="1">#REF!</definedName>
    <definedName name="_sys.CPPCES" hidden="1">#REF!</definedName>
    <definedName name="_sys.CPPMO" localSheetId="6" hidden="1">#REF!</definedName>
    <definedName name="_sys.CPPMO" hidden="1">#REF!</definedName>
    <definedName name="_sys.CPPTOT" localSheetId="6" hidden="1">#REF!</definedName>
    <definedName name="_sys.CPPTOT" hidden="1">#REF!</definedName>
    <definedName name="_sys.Liste_pos" localSheetId="6" hidden="1">#REF!</definedName>
    <definedName name="_sys.Liste_pos" hidden="1">#REF!</definedName>
    <definedName name="_sys.MàJ.F_about" hidden="1">"00:00:00"</definedName>
    <definedName name="_sys.MàJ.F_appros" hidden="1">"27/01/2005 18:56:23"</definedName>
    <definedName name="_sys.MàJ.F_charges" hidden="1">"27/01/2005 18:56:23"</definedName>
    <definedName name="_sys.MàJ.F_charges_dir" hidden="1">"03/09/2012 15:33:28"</definedName>
    <definedName name="_sys.MàJ.F_charges_WBS" hidden="1">"03/09/2012 15:33:28"</definedName>
    <definedName name="_sys.MàJ.F_dépenses" hidden="1">"03/09/2012 15:33:28"</definedName>
    <definedName name="_sys.MàJ.F_devis" hidden="1">"03/09/2012 16:24:51"</definedName>
    <definedName name="_sys.MàJ.F_diffusion" hidden="1">"00:00:00"</definedName>
    <definedName name="_sys.MàJ.F_Fournisseurs" hidden="1">"00:00:00"</definedName>
    <definedName name="_sys.MàJ.F_help" hidden="1">"00:00:00"</definedName>
    <definedName name="_sys.MàJ.F_infos" hidden="1">"00:00:00"</definedName>
    <definedName name="_sys.MàJ.F_options" hidden="1">"00:00:00"</definedName>
    <definedName name="_sys.MàJ.F_planning" hidden="1">"03/09/2012 15:33:29"</definedName>
    <definedName name="_sys.MàJ.F_présentation" hidden="1">"27/01/2005 18:56:21"</definedName>
    <definedName name="_sys.MàJ.F_synt_lot" hidden="1">"03/09/2012 15:33:27"</definedName>
    <definedName name="_sys.MàJ.F_synt_nat" hidden="1">"03/09/2012 15:33:27"</definedName>
    <definedName name="_sys.MàJ.F_taux" hidden="1">"00:00:00"</definedName>
    <definedName name="_sys.MàJ.F_WBS" hidden="1">"07/06/2012 10:46:06"</definedName>
    <definedName name="_sys.MàJ.G_ch_wbs" hidden="1">"03/09/2012 15:33:28"</definedName>
    <definedName name="_sys.MàJ.G_dépenses" hidden="1">"03/09/2012 15:33:28"</definedName>
    <definedName name="_sys.MàJ.G_synthèses" hidden="1">"03/09/2012 15:33:27"</definedName>
    <definedName name="_sys.PVCES" localSheetId="6" hidden="1">#REF!</definedName>
    <definedName name="_sys.PVCES" hidden="1">#REF!</definedName>
    <definedName name="_sys.TC.Appros" localSheetId="6" hidden="1">#REF!</definedName>
    <definedName name="_sys.TC.Appros" hidden="1">#REF!</definedName>
    <definedName name="_sys.TC.C_Appros" localSheetId="6" hidden="1">#REF!</definedName>
    <definedName name="_sys.TC.C_Appros" hidden="1">#REF!</definedName>
    <definedName name="_sys.TC.C_CE" localSheetId="6" hidden="1">#REF!</definedName>
    <definedName name="_sys.TC.C_CE" hidden="1">#REF!</definedName>
    <definedName name="_sys.TC.C_Durées" localSheetId="6" hidden="1">#REF!</definedName>
    <definedName name="_sys.TC.C_Durées" hidden="1">#REF!</definedName>
    <definedName name="_sys.TC.C_Lois_App" localSheetId="6" hidden="1">#REF!</definedName>
    <definedName name="_sys.TC.C_Lois_App" hidden="1">#REF!</definedName>
    <definedName name="_sys.TC.C_Lois_MO" localSheetId="6" hidden="1">#REF!</definedName>
    <definedName name="_sys.TC.C_Lois_MO" hidden="1">#REF!</definedName>
    <definedName name="_sys.TC.C_ME" localSheetId="6" hidden="1">#REF!</definedName>
    <definedName name="_sys.TC.C_ME" hidden="1">#REF!</definedName>
    <definedName name="_sys.TC.C_MO" localSheetId="6" hidden="1">#REF!</definedName>
    <definedName name="_sys.TC.C_MO" hidden="1">#REF!</definedName>
    <definedName name="_sys.TC.C_MO1" localSheetId="6" hidden="1">#REF!</definedName>
    <definedName name="_sys.TC.C_MO1" hidden="1">#REF!</definedName>
    <definedName name="_sys.TC.C_Monnaies" localSheetId="6" hidden="1">#REF!</definedName>
    <definedName name="_sys.TC.C_Monnaies" hidden="1">#REF!</definedName>
    <definedName name="_sys.TC.C_UO" localSheetId="6" hidden="1">#REF!</definedName>
    <definedName name="_sys.TC.C_UO" hidden="1">#REF!</definedName>
    <definedName name="_sys.TC.CE" localSheetId="6" hidden="1">#REF!</definedName>
    <definedName name="_sys.TC.CE" hidden="1">#REF!</definedName>
    <definedName name="_sys.TC.Durées" localSheetId="6" hidden="1">#REF!</definedName>
    <definedName name="_sys.TC.Durées" hidden="1">#REF!</definedName>
    <definedName name="_sys.TC.Lois_App" localSheetId="6" hidden="1">#REF!</definedName>
    <definedName name="_sys.TC.Lois_App" hidden="1">#REF!</definedName>
    <definedName name="_sys.TC.Lois_MO" localSheetId="6" hidden="1">#REF!</definedName>
    <definedName name="_sys.TC.Lois_MO" hidden="1">#REF!</definedName>
    <definedName name="_sys.TC.ME" localSheetId="6" hidden="1">#REF!</definedName>
    <definedName name="_sys.TC.ME" hidden="1">#REF!</definedName>
    <definedName name="_sys.TC.MO" localSheetId="6" hidden="1">#REF!</definedName>
    <definedName name="_sys.TC.MO" hidden="1">#REF!</definedName>
    <definedName name="_sys.TC.Monnaies" localSheetId="6" hidden="1">#REF!</definedName>
    <definedName name="_sys.TC.Monnaies" hidden="1">#REF!</definedName>
    <definedName name="_sys.TC.UO" localSheetId="6" hidden="1">#REF!</definedName>
    <definedName name="_sys.TC.UO" hidden="1">#REF!</definedName>
    <definedName name="_Table1_In1" hidden="1">#REF!</definedName>
    <definedName name="_Table2_In1" hidden="1">#REF!</definedName>
    <definedName name="_Table2_In2" hidden="1">#REF!</definedName>
    <definedName name="_Table2_In3" hidden="1">#REF!</definedName>
    <definedName name="_Table2_In4" hidden="1">#REF!</definedName>
    <definedName name="_WC34" localSheetId="6">#REF!</definedName>
    <definedName name="_WC34">#REF!</definedName>
    <definedName name="_Yr2000" localSheetId="6">#REF!</definedName>
    <definedName name="_Yr2000">#REF!</definedName>
    <definedName name="_Yr2001" localSheetId="6">#REF!</definedName>
    <definedName name="_Yr2001">#REF!</definedName>
    <definedName name="_Yr2003" localSheetId="6">#REF!</definedName>
    <definedName name="_Yr2003">#REF!</definedName>
    <definedName name="_Yr2004" localSheetId="6">#REF!</definedName>
    <definedName name="_Yr2004">#REF!</definedName>
    <definedName name="_Yr92" localSheetId="6">#REF!</definedName>
    <definedName name="_Yr92">#REF!</definedName>
    <definedName name="_Yr93" localSheetId="6">#REF!</definedName>
    <definedName name="_Yr93">#REF!</definedName>
    <definedName name="_Yr94" localSheetId="6">#REF!</definedName>
    <definedName name="_Yr94">#REF!</definedName>
    <definedName name="_Yr95" localSheetId="6">#REF!</definedName>
    <definedName name="_Yr95">#REF!</definedName>
    <definedName name="_Yr96" localSheetId="6">#REF!</definedName>
    <definedName name="_Yr96">#REF!</definedName>
    <definedName name="_Yr97" localSheetId="6">#REF!</definedName>
    <definedName name="_Yr97">#REF!</definedName>
    <definedName name="_Yr98" localSheetId="6">#REF!</definedName>
    <definedName name="_Yr98">#REF!</definedName>
    <definedName name="_Yr99" localSheetId="6">#REF!</definedName>
    <definedName name="_Yr99">#REF!</definedName>
    <definedName name="a" localSheetId="6">#REF!</definedName>
    <definedName name="a">#REF!</definedName>
    <definedName name="aa" localSheetId="6" hidden="1">{#N/A,#N/A,TRUE,"Report"}</definedName>
    <definedName name="aa" localSheetId="8" hidden="1">{#N/A,#N/A,TRUE,"Report"}</definedName>
    <definedName name="aa" localSheetId="7" hidden="1">{#N/A,#N/A,TRUE,"Report"}</definedName>
    <definedName name="aa" hidden="1">{#N/A,#N/A,TRUE,"Report"}</definedName>
    <definedName name="aaa" localSheetId="6" hidden="1">{#N/A,#N/A,TRUE,"Report"}</definedName>
    <definedName name="aaa" hidden="1">{#N/A,#N/A,TRUE,"Report"}</definedName>
    <definedName name="AAAAA">[6]Sommaire!$A$3:$A$293</definedName>
    <definedName name="Abatament_Cost_Percentage">'[7]by Grp for 0 1'!$L$8</definedName>
    <definedName name="AccDaysOfCredit">'[8]TPCM Main'!#REF!</definedName>
    <definedName name="AccessDatabase" hidden="1">"S:\Federa\Ramp-up\daily report\Daily report 2503.mdb"</definedName>
    <definedName name="AccPayTerms">'[8]TPCM Main'!#REF!</definedName>
    <definedName name="ACwvu.CapersView." localSheetId="6" hidden="1">#REF!</definedName>
    <definedName name="ACwvu.CapersView." hidden="1">#REF!</definedName>
    <definedName name="ACwvu.Cash._.Flows._.8._.page." localSheetId="6" hidden="1">#REF!</definedName>
    <definedName name="ACwvu.Cash._.Flows._.8._.page." hidden="1">#REF!</definedName>
    <definedName name="ACwvu.Con._.Balance._.Sheet." localSheetId="6" hidden="1">#REF!</definedName>
    <definedName name="ACwvu.Con._.Balance._.Sheet." hidden="1">#REF!</definedName>
    <definedName name="ACwvu.Con._.Balance._.Sheet._.8._.page." localSheetId="6" hidden="1">#REF!</definedName>
    <definedName name="ACwvu.Con._.Balance._.Sheet._.8._.page." hidden="1">#REF!</definedName>
    <definedName name="ACwvu.Con._.Cash._.Flows." localSheetId="6" hidden="1">#REF!</definedName>
    <definedName name="ACwvu.Con._.Cash._.Flows." hidden="1">#REF!</definedName>
    <definedName name="ACwvu.Con._.Cash._.Flows._.8._.page." localSheetId="6" hidden="1">#REF!</definedName>
    <definedName name="ACwvu.Con._.Cash._.Flows._.8._.page." hidden="1">#REF!</definedName>
    <definedName name="ACwvu.Con._.Changes._.in._.Fin._.Position." localSheetId="6" hidden="1">#REF!</definedName>
    <definedName name="ACwvu.Con._.Changes._.in._.Fin._.Position." hidden="1">#REF!</definedName>
    <definedName name="ACwvu.Con._.Retained._.Earnings." localSheetId="6" hidden="1">#REF!</definedName>
    <definedName name="ACwvu.Con._.Retained._.Earnings." hidden="1">#REF!</definedName>
    <definedName name="ACwvu.Con._.Retained._.Earnings._.8._.page." localSheetId="6" hidden="1">#REF!</definedName>
    <definedName name="ACwvu.Con._.Retained._.Earnings._.8._.page." hidden="1">#REF!</definedName>
    <definedName name="ACwvu.Con._.Statement._.of._.Earnings." localSheetId="6" hidden="1">#REF!</definedName>
    <definedName name="ACwvu.Con._.Statement._.of._.Earnings." hidden="1">#REF!</definedName>
    <definedName name="ACwvu.Con._.Statement._.of._.Income." localSheetId="6" hidden="1">#REF!</definedName>
    <definedName name="ACwvu.Con._.Statement._.of._.Income." hidden="1">#REF!</definedName>
    <definedName name="ACwvu.Con._.Stmt._.of._.Income._.8._.page." localSheetId="6" hidden="1">#REF!</definedName>
    <definedName name="ACwvu.Con._.Stmt._.of._.Income._.8._.page." hidden="1">#REF!</definedName>
    <definedName name="ACwvu.Cover._.8._.page." localSheetId="6" hidden="1">#REF!</definedName>
    <definedName name="ACwvu.Cover._.8._.page." hidden="1">#REF!</definedName>
    <definedName name="ACwvu.Cover._.Pages." localSheetId="6" hidden="1">#REF!</definedName>
    <definedName name="ACwvu.Cover._.Pages." hidden="1">#REF!</definedName>
    <definedName name="ACwvu.Japan_Capers_Ed_Pub." localSheetId="6" hidden="1">#REF!</definedName>
    <definedName name="ACwvu.Japan_Capers_Ed_Pub." hidden="1">#REF!</definedName>
    <definedName name="ACwvu.KJP_CC." localSheetId="6" hidden="1">#REF!</definedName>
    <definedName name="ACwvu.KJP_CC." hidden="1">#REF!</definedName>
    <definedName name="ACwvu.Statement._.of._.Income._.8._.page." localSheetId="6" hidden="1">#REF!</definedName>
    <definedName name="ACwvu.Statement._.of._.Income._.8._.page." hidden="1">#REF!</definedName>
    <definedName name="ACwvu.Sum._.Balance._.Sheet." localSheetId="6" hidden="1">#REF!</definedName>
    <definedName name="ACwvu.Sum._.Balance._.Sheet." hidden="1">#REF!</definedName>
    <definedName name="ACwvu.Sum._.Cash._.Flows." localSheetId="6" hidden="1">#REF!</definedName>
    <definedName name="ACwvu.Sum._.Cash._.Flows." hidden="1">#REF!</definedName>
    <definedName name="ACwvu.Sum._.Changes._.in._.Fin._.Position." localSheetId="6" hidden="1">#REF!</definedName>
    <definedName name="ACwvu.Sum._.Changes._.in._.Fin._.Position." hidden="1">#REF!</definedName>
    <definedName name="ACwvu.Sum._.Retained._.Earnings." localSheetId="6" hidden="1">#REF!</definedName>
    <definedName name="ACwvu.Sum._.Retained._.Earnings." hidden="1">#REF!</definedName>
    <definedName name="ACwvu.Sum._.Statement._.of._.Earnings." localSheetId="6" hidden="1">#REF!</definedName>
    <definedName name="ACwvu.Sum._.Statement._.of._.Earnings." hidden="1">#REF!</definedName>
    <definedName name="ACwvu.Sum._.Statement._.of._.Income." localSheetId="6" hidden="1">#REF!</definedName>
    <definedName name="ACwvu.Sum._.Statement._.of._.Income." hidden="1">#REF!</definedName>
    <definedName name="ACwvu.Sum._.Stockholders._.Equity." localSheetId="6" hidden="1">#REF!</definedName>
    <definedName name="ACwvu.Sum._.Stockholders._.Equity." hidden="1">#REF!</definedName>
    <definedName name="ad" localSheetId="6" hidden="1">{#N/A,#N/A,TRUE,"Report"}</definedName>
    <definedName name="ad" localSheetId="8" hidden="1">{#N/A,#N/A,TRUE,"Report"}</definedName>
    <definedName name="ad" localSheetId="7" hidden="1">{#N/A,#N/A,TRUE,"Report"}</definedName>
    <definedName name="ad" hidden="1">{#N/A,#N/A,TRUE,"Report"}</definedName>
    <definedName name="ada" localSheetId="6" hidden="1">{#N/A,#N/A,TRUE,"Report"}</definedName>
    <definedName name="ada" hidden="1">{#N/A,#N/A,TRUE,"Report"}</definedName>
    <definedName name="ADAE" localSheetId="6">#REF!</definedName>
    <definedName name="ADAE">#REF!</definedName>
    <definedName name="AddlPL2">#N/A</definedName>
    <definedName name="AddlPL3">#N/A</definedName>
    <definedName name="ADJUSTMENTS" localSheetId="6">#REF!</definedName>
    <definedName name="ADJUSTMENTS">#REF!</definedName>
    <definedName name="Adress" localSheetId="6">#REF!</definedName>
    <definedName name="Adress">#REF!</definedName>
    <definedName name="AeroVironment" localSheetId="6">#REF!</definedName>
    <definedName name="AeroVironment">#REF!</definedName>
    <definedName name="AIAA_WG_Categories">'[9]Weight Growth'!$E$2:$P$2</definedName>
    <definedName name="AIAA_WG_Standard">'[9]Weight Growth'!$B$3:$O$8</definedName>
    <definedName name="AITCURVE" localSheetId="6">#REF!</definedName>
    <definedName name="AITCURVE">#REF!</definedName>
    <definedName name="Alex" localSheetId="6">#REF!</definedName>
    <definedName name="Alex">#REF!</definedName>
    <definedName name="ALL" localSheetId="6">#REF!</definedName>
    <definedName name="ALL">#REF!</definedName>
    <definedName name="AmortQty" localSheetId="6">#REF!</definedName>
    <definedName name="AmortQty">#REF!</definedName>
    <definedName name="anscount" hidden="1">1</definedName>
    <definedName name="AP">[10]Sheet3!$A$1:$A$6</definedName>
    <definedName name="Applicability" localSheetId="6">[11]Lists!$O$2:$O$9</definedName>
    <definedName name="Applicability">[12]Lists!$O$2:$O$9</definedName>
    <definedName name="Applying" localSheetId="6">[11]Lists!$O$2:$P$9</definedName>
    <definedName name="Applying">[12]Lists!$O$2:$P$9</definedName>
    <definedName name="approvedByDate">'[13]General Info'!$C$13</definedName>
    <definedName name="approvedByName">'[13]General Info'!$C$14</definedName>
    <definedName name="Area001" localSheetId="6">'[14]Risk Matrix - Automatic (Old)'!$A$7</definedName>
    <definedName name="Area001" localSheetId="7">'[15]Risk Matrix - Automatic (Old)'!$A$7</definedName>
    <definedName name="Area001">'[15]Risk Matrix - Automatic (Old)'!$A$7</definedName>
    <definedName name="Area002" localSheetId="6">'[14]Risk Matrix - Automatic (Old)'!$P$7</definedName>
    <definedName name="Area002" localSheetId="7">'[15]Risk Matrix - Automatic (Old)'!$P$7</definedName>
    <definedName name="Area002">'[15]Risk Matrix - Automatic (Old)'!$P$7</definedName>
    <definedName name="Area003" localSheetId="6">'[14]Risk Matrix - Automatic (Old)'!$A$11</definedName>
    <definedName name="Area003" localSheetId="7">'[15]Risk Matrix - Automatic (Old)'!$A$11</definedName>
    <definedName name="Area003">'[15]Risk Matrix - Automatic (Old)'!$A$11</definedName>
    <definedName name="Area004" localSheetId="6">'[14]Risk Matrix - Automatic (Old)'!$P$11</definedName>
    <definedName name="Area004" localSheetId="7">'[15]Risk Matrix - Automatic (Old)'!$P$11</definedName>
    <definedName name="Area004">'[15]Risk Matrix - Automatic (Old)'!$P$11</definedName>
    <definedName name="Area005" localSheetId="6">'[14]Risk Matrix - Automatic (Old)'!$A$15</definedName>
    <definedName name="Area005" localSheetId="7">'[15]Risk Matrix - Automatic (Old)'!$A$15</definedName>
    <definedName name="Area005">'[15]Risk Matrix - Automatic (Old)'!$A$15</definedName>
    <definedName name="Area006" localSheetId="6">'[14]Risk Matrix - Automatic (Old)'!$P$15</definedName>
    <definedName name="Area006" localSheetId="7">'[15]Risk Matrix - Automatic (Old)'!$P$15</definedName>
    <definedName name="Area006">'[15]Risk Matrix - Automatic (Old)'!$P$15</definedName>
    <definedName name="Area007" localSheetId="6">'[14]Risk Matrix - Automatic (Old)'!$A$19</definedName>
    <definedName name="Area007" localSheetId="7">'[15]Risk Matrix - Automatic (Old)'!$A$19</definedName>
    <definedName name="Area007">'[15]Risk Matrix - Automatic (Old)'!$A$19</definedName>
    <definedName name="Area008" localSheetId="6">'[14]Risk Matrix - Automatic (Old)'!$P$19</definedName>
    <definedName name="Area008" localSheetId="7">'[15]Risk Matrix - Automatic (Old)'!$P$19</definedName>
    <definedName name="Area008">'[15]Risk Matrix - Automatic (Old)'!$P$19</definedName>
    <definedName name="Area009" localSheetId="6">'[14]Risk Matrix - Automatic (Old)'!$A$23</definedName>
    <definedName name="Area009" localSheetId="7">'[15]Risk Matrix - Automatic (Old)'!$A$23</definedName>
    <definedName name="Area009">'[15]Risk Matrix - Automatic (Old)'!$A$23</definedName>
    <definedName name="Area01" localSheetId="7">'[16]Risk Matrix - Automatic (Old)'!$A$7</definedName>
    <definedName name="Area01">'[17]Risk Matrix - Automatic'!$A$7</definedName>
    <definedName name="Area010" localSheetId="6">'[14]Risk Matrix - Automatic (Old)'!$P$23</definedName>
    <definedName name="Area010" localSheetId="7">'[15]Risk Matrix - Automatic (Old)'!$P$23</definedName>
    <definedName name="Area010">'[15]Risk Matrix - Automatic (Old)'!$P$23</definedName>
    <definedName name="Area011" localSheetId="6">'[14]Risk Matrix - Automatic (Old)'!$A$27</definedName>
    <definedName name="Area011" localSheetId="7">'[15]Risk Matrix - Automatic (Old)'!$A$27</definedName>
    <definedName name="Area011">'[15]Risk Matrix - Automatic (Old)'!$A$27</definedName>
    <definedName name="Area012" localSheetId="6">'[14]Risk Matrix - Automatic (Old)'!$P$27</definedName>
    <definedName name="Area012" localSheetId="7">'[15]Risk Matrix - Automatic (Old)'!$P$27</definedName>
    <definedName name="Area012">'[15]Risk Matrix - Automatic (Old)'!$P$27</definedName>
    <definedName name="Area013" localSheetId="6">'[14]Risk Matrix - Automatic (Old)'!$A$31</definedName>
    <definedName name="Area013" localSheetId="7">'[15]Risk Matrix - Automatic (Old)'!$A$31</definedName>
    <definedName name="Area013">'[15]Risk Matrix - Automatic (Old)'!$A$31</definedName>
    <definedName name="Area014" localSheetId="6">'[14]Risk Matrix - Automatic (Old)'!$P$31</definedName>
    <definedName name="Area014" localSheetId="7">'[15]Risk Matrix - Automatic (Old)'!$P$31</definedName>
    <definedName name="Area014">'[15]Risk Matrix - Automatic (Old)'!$P$31</definedName>
    <definedName name="Area015" localSheetId="6">'[14]Risk Matrix - Automatic (Old)'!$A$35</definedName>
    <definedName name="Area015" localSheetId="7">'[15]Risk Matrix - Automatic (Old)'!$A$35</definedName>
    <definedName name="Area015">'[15]Risk Matrix - Automatic (Old)'!$A$35</definedName>
    <definedName name="Area016" localSheetId="6">'[14]Risk Matrix - Automatic (Old)'!$P$35</definedName>
    <definedName name="Area016" localSheetId="7">'[15]Risk Matrix - Automatic (Old)'!$P$35</definedName>
    <definedName name="Area016">'[15]Risk Matrix - Automatic (Old)'!$P$35</definedName>
    <definedName name="Area017" localSheetId="6">'[14]Risk Matrix - Automatic (Old)'!$A$39</definedName>
    <definedName name="Area017" localSheetId="7">'[15]Risk Matrix - Automatic (Old)'!$A$39</definedName>
    <definedName name="Area017">'[15]Risk Matrix - Automatic (Old)'!$A$39</definedName>
    <definedName name="Area018" localSheetId="6">'[14]Risk Matrix - Automatic (Old)'!$P$39</definedName>
    <definedName name="Area018" localSheetId="7">'[15]Risk Matrix - Automatic (Old)'!$P$39</definedName>
    <definedName name="Area018">'[15]Risk Matrix - Automatic (Old)'!$P$39</definedName>
    <definedName name="Area019" localSheetId="6">'[14]Risk Matrix - Automatic (Old)'!$A$43</definedName>
    <definedName name="Area019" localSheetId="7">'[15]Risk Matrix - Automatic (Old)'!$A$43</definedName>
    <definedName name="Area019">'[15]Risk Matrix - Automatic (Old)'!$A$43</definedName>
    <definedName name="Area02" localSheetId="7">'[16]Risk Matrix - Automatic (Old)'!$P$7</definedName>
    <definedName name="Area02">'[17]Risk Matrix - Automatic'!$P$7</definedName>
    <definedName name="Area020" localSheetId="6">'[14]Risk Matrix - Automatic (Old)'!$P$43</definedName>
    <definedName name="Area020" localSheetId="7">'[15]Risk Matrix - Automatic (Old)'!$P$43</definedName>
    <definedName name="Area020">'[15]Risk Matrix - Automatic (Old)'!$P$43</definedName>
    <definedName name="Area021" localSheetId="6">'[14]Risk Matrix - Automatic (Old)'!$A$47</definedName>
    <definedName name="Area021" localSheetId="7">'[15]Risk Matrix - Automatic (Old)'!$A$47</definedName>
    <definedName name="Area021">'[15]Risk Matrix - Automatic (Old)'!$A$47</definedName>
    <definedName name="Area022" localSheetId="6">'[14]Risk Matrix - Automatic (Old)'!$P$47</definedName>
    <definedName name="Area022" localSheetId="7">'[15]Risk Matrix - Automatic (Old)'!$P$47</definedName>
    <definedName name="Area022">'[15]Risk Matrix - Automatic (Old)'!$P$47</definedName>
    <definedName name="Area023" localSheetId="6">'[14]Risk Matrix - Automatic (Old)'!$A$51</definedName>
    <definedName name="Area023" localSheetId="7">'[15]Risk Matrix - Automatic (Old)'!$A$51</definedName>
    <definedName name="Area023">'[15]Risk Matrix - Automatic (Old)'!$A$51</definedName>
    <definedName name="Area024" localSheetId="6">'[14]Risk Matrix - Automatic (Old)'!$P$51</definedName>
    <definedName name="Area024" localSheetId="7">'[15]Risk Matrix - Automatic (Old)'!$P$51</definedName>
    <definedName name="Area024">'[15]Risk Matrix - Automatic (Old)'!$P$51</definedName>
    <definedName name="Area025" localSheetId="6">'[14]Risk Matrix - Automatic (Old)'!$A$55</definedName>
    <definedName name="Area025" localSheetId="7">'[15]Risk Matrix - Automatic (Old)'!$A$55</definedName>
    <definedName name="Area025">'[15]Risk Matrix - Automatic (Old)'!$A$55</definedName>
    <definedName name="Area026" localSheetId="6">'[14]Risk Matrix - Automatic (Old)'!$P$55</definedName>
    <definedName name="Area026" localSheetId="7">'[15]Risk Matrix - Automatic (Old)'!$P$55</definedName>
    <definedName name="Area026">'[15]Risk Matrix - Automatic (Old)'!$P$55</definedName>
    <definedName name="Area027" localSheetId="6">'[14]Risk Matrix - Automatic (Old)'!$A$59</definedName>
    <definedName name="Area027" localSheetId="7">'[15]Risk Matrix - Automatic (Old)'!$A$59</definedName>
    <definedName name="Area027">'[15]Risk Matrix - Automatic (Old)'!$A$59</definedName>
    <definedName name="Area028" localSheetId="6">'[14]Risk Matrix - Automatic (Old)'!$P$59</definedName>
    <definedName name="Area028" localSheetId="7">'[15]Risk Matrix - Automatic (Old)'!$P$59</definedName>
    <definedName name="Area028">'[15]Risk Matrix - Automatic (Old)'!$P$59</definedName>
    <definedName name="Area029" localSheetId="6">'[14]Risk Matrix - Automatic (Old)'!$A$63</definedName>
    <definedName name="Area029" localSheetId="7">'[15]Risk Matrix - Automatic (Old)'!$A$63</definedName>
    <definedName name="Area029">'[15]Risk Matrix - Automatic (Old)'!$A$63</definedName>
    <definedName name="Area03" localSheetId="7">'[16]Risk Matrix - Automatic (Old)'!$A$11</definedName>
    <definedName name="Area03">'[17]Risk Matrix - Automatic'!$A$11</definedName>
    <definedName name="Area030" localSheetId="6">'[14]Risk Matrix - Automatic (Old)'!$P$63</definedName>
    <definedName name="Area030" localSheetId="7">'[15]Risk Matrix - Automatic (Old)'!$P$63</definedName>
    <definedName name="Area030">'[15]Risk Matrix - Automatic (Old)'!$P$63</definedName>
    <definedName name="Area031" localSheetId="6">'[14]Risk Matrix - Automatic (Old)'!$A$67</definedName>
    <definedName name="Area031" localSheetId="7">'[15]Risk Matrix - Automatic (Old)'!$A$67</definedName>
    <definedName name="Area031">'[15]Risk Matrix - Automatic (Old)'!$A$67</definedName>
    <definedName name="Area032" localSheetId="6">'[14]Risk Matrix - Automatic (Old)'!$P$67</definedName>
    <definedName name="Area032" localSheetId="7">'[15]Risk Matrix - Automatic (Old)'!$P$67</definedName>
    <definedName name="Area032">'[15]Risk Matrix - Automatic (Old)'!$P$67</definedName>
    <definedName name="Area033" localSheetId="6">'[14]Risk Matrix - Automatic (Old)'!$A$71</definedName>
    <definedName name="Area033" localSheetId="7">'[15]Risk Matrix - Automatic (Old)'!$A$71</definedName>
    <definedName name="Area033">'[15]Risk Matrix - Automatic (Old)'!$A$71</definedName>
    <definedName name="Area034" localSheetId="6">'[14]Risk Matrix - Automatic (Old)'!$P$71</definedName>
    <definedName name="Area034" localSheetId="7">'[15]Risk Matrix - Automatic (Old)'!$P$71</definedName>
    <definedName name="Area034">'[15]Risk Matrix - Automatic (Old)'!$P$71</definedName>
    <definedName name="Area035" localSheetId="6">'[14]Risk Matrix - Automatic (Old)'!$A$75</definedName>
    <definedName name="Area035" localSheetId="7">'[15]Risk Matrix - Automatic (Old)'!$A$75</definedName>
    <definedName name="Area035">'[15]Risk Matrix - Automatic (Old)'!$A$75</definedName>
    <definedName name="Area036" localSheetId="6">'[14]Risk Matrix - Automatic (Old)'!$P$75</definedName>
    <definedName name="Area036" localSheetId="7">'[15]Risk Matrix - Automatic (Old)'!$P$75</definedName>
    <definedName name="Area036">'[15]Risk Matrix - Automatic (Old)'!$P$75</definedName>
    <definedName name="Area037" localSheetId="6">'[14]Risk Matrix - Automatic (Old)'!$A$79</definedName>
    <definedName name="Area037" localSheetId="7">'[15]Risk Matrix - Automatic (Old)'!$A$79</definedName>
    <definedName name="Area037">'[15]Risk Matrix - Automatic (Old)'!$A$79</definedName>
    <definedName name="Area038" localSheetId="6">'[14]Risk Matrix - Automatic (Old)'!$P$79</definedName>
    <definedName name="Area038" localSheetId="7">'[15]Risk Matrix - Automatic (Old)'!$P$79</definedName>
    <definedName name="Area038">'[15]Risk Matrix - Automatic (Old)'!$P$79</definedName>
    <definedName name="Area039" localSheetId="6">'[14]Risk Matrix - Automatic (Old)'!$A$83</definedName>
    <definedName name="Area039" localSheetId="7">'[15]Risk Matrix - Automatic (Old)'!$A$83</definedName>
    <definedName name="Area039">'[15]Risk Matrix - Automatic (Old)'!$A$83</definedName>
    <definedName name="Area04" localSheetId="7">'[16]Risk Matrix - Automatic (Old)'!$P$11</definedName>
    <definedName name="Area04">'[17]Risk Matrix - Automatic'!$P$11</definedName>
    <definedName name="Area040" localSheetId="6">'[14]Risk Matrix - Automatic (Old)'!$P$83</definedName>
    <definedName name="Area040" localSheetId="7">'[15]Risk Matrix - Automatic (Old)'!$P$83</definedName>
    <definedName name="Area040">'[15]Risk Matrix - Automatic (Old)'!$P$83</definedName>
    <definedName name="Area05" localSheetId="7">'[16]Risk Matrix - Automatic (Old)'!$A$15</definedName>
    <definedName name="Area05">'[17]Risk Matrix - Automatic'!$A$15</definedName>
    <definedName name="Area06" localSheetId="7">'[16]Risk Matrix - Automatic (Old)'!$P$15</definedName>
    <definedName name="Area06">'[17]Risk Matrix - Automatic'!$P$15</definedName>
    <definedName name="Area07" localSheetId="7">'[16]Risk Matrix - Automatic (Old)'!$A$19</definedName>
    <definedName name="Area07">'[17]Risk Matrix - Automatic'!$A$19</definedName>
    <definedName name="Area08" localSheetId="7">'[16]Risk Matrix - Automatic (Old)'!$P$19</definedName>
    <definedName name="Area08">'[17]Risk Matrix - Automatic'!$P$19</definedName>
    <definedName name="Area09" localSheetId="7">'[16]Risk Matrix - Automatic (Old)'!$A$23</definedName>
    <definedName name="Area09">'[17]Risk Matrix - Automatic'!$A$23</definedName>
    <definedName name="Area10" localSheetId="7">'[16]Risk Matrix - Automatic (Old)'!$P$23</definedName>
    <definedName name="Area10">'[17]Risk Matrix - Automatic'!$P$23</definedName>
    <definedName name="Area11" localSheetId="7">'[16]Risk Matrix - Automatic (Old)'!$A$27</definedName>
    <definedName name="Area11">'[17]Risk Matrix - Automatic'!$A$27</definedName>
    <definedName name="Area12" localSheetId="7">'[16]Risk Matrix - Automatic (Old)'!$P$27</definedName>
    <definedName name="Area12">'[17]Risk Matrix - Automatic'!$P$27</definedName>
    <definedName name="Area13" localSheetId="7">'[16]Risk Matrix - Automatic (Old)'!$A$31</definedName>
    <definedName name="Area13">'[17]Risk Matrix - Automatic'!$A$31</definedName>
    <definedName name="Area14" localSheetId="7">'[16]Risk Matrix - Automatic (Old)'!$P$31</definedName>
    <definedName name="Area14">'[17]Risk Matrix - Automatic'!$P$31</definedName>
    <definedName name="Area15" localSheetId="7">'[16]Risk Matrix - Automatic (Old)'!$A$35</definedName>
    <definedName name="Area15">'[17]Risk Matrix - Automatic'!$A$35</definedName>
    <definedName name="Area16" localSheetId="7">'[16]Risk Matrix - Automatic (Old)'!$P$35</definedName>
    <definedName name="Area16">'[17]Risk Matrix - Automatic'!$P$35</definedName>
    <definedName name="Area17" localSheetId="7">'[16]Risk Matrix - Automatic (Old)'!$A$39</definedName>
    <definedName name="Area17">'[17]Risk Matrix - Automatic'!$A$39</definedName>
    <definedName name="Area18" localSheetId="7">'[16]Risk Matrix - Automatic (Old)'!$P$39</definedName>
    <definedName name="Area18">'[17]Risk Matrix - Automatic'!$P$39</definedName>
    <definedName name="Area19" localSheetId="7">'[16]Risk Matrix - Automatic (Old)'!$A$43</definedName>
    <definedName name="Area19">'[17]Risk Matrix - Automatic'!$A$43</definedName>
    <definedName name="Area20" localSheetId="7">'[16]Risk Matrix - Automatic (Old)'!$P$43</definedName>
    <definedName name="Area20">'[17]Risk Matrix - Automatic'!$P$43</definedName>
    <definedName name="Area21" localSheetId="7">'[16]Risk Matrix - Automatic (Old)'!$A$47</definedName>
    <definedName name="Area21">'[17]Risk Matrix - Automatic'!$A$47</definedName>
    <definedName name="Area22" localSheetId="7">'[16]Risk Matrix - Automatic (Old)'!$P$47</definedName>
    <definedName name="Area22">'[17]Risk Matrix - Automatic'!$P$47</definedName>
    <definedName name="Area23" localSheetId="7">'[16]Risk Matrix - Automatic (Old)'!$A$51</definedName>
    <definedName name="Area23">'[17]Risk Matrix - Automatic'!$A$51</definedName>
    <definedName name="Area24" localSheetId="7">'[16]Risk Matrix - Automatic (Old)'!$P$51</definedName>
    <definedName name="Area24">'[17]Risk Matrix - Automatic'!$P$51</definedName>
    <definedName name="Area25" localSheetId="7">'[16]Risk Matrix - Automatic (Old)'!$A$55</definedName>
    <definedName name="Area25">'[17]Risk Matrix - Automatic'!$A$55</definedName>
    <definedName name="Area26" localSheetId="7">'[16]Risk Matrix - Automatic (Old)'!$P$55</definedName>
    <definedName name="Area26">'[17]Risk Matrix - Automatic'!$P$55</definedName>
    <definedName name="Area27" localSheetId="7">'[16]Risk Matrix - Automatic (Old)'!$A$59</definedName>
    <definedName name="Area27">'[17]Risk Matrix - Automatic'!$A$59</definedName>
    <definedName name="Area28" localSheetId="7">'[16]Risk Matrix - Automatic (Old)'!$P$59</definedName>
    <definedName name="Area28">'[17]Risk Matrix - Automatic'!$P$59</definedName>
    <definedName name="Area29" localSheetId="7">'[16]Risk Matrix - Automatic (Old)'!$A$63</definedName>
    <definedName name="Area29">'[17]Risk Matrix - Automatic'!$A$63</definedName>
    <definedName name="Area30" localSheetId="7">'[16]Risk Matrix - Automatic (Old)'!$P$63</definedName>
    <definedName name="Area30">'[17]Risk Matrix - Automatic'!$P$63</definedName>
    <definedName name="Area31" localSheetId="7">'[16]Risk Matrix - Automatic (Old)'!$A$67</definedName>
    <definedName name="Area31">'[17]Risk Matrix - Automatic'!$A$67</definedName>
    <definedName name="Area32" localSheetId="7">'[16]Risk Matrix - Automatic (Old)'!$P$67</definedName>
    <definedName name="Area32">'[17]Risk Matrix - Automatic'!$P$67</definedName>
    <definedName name="Area33" localSheetId="7">'[16]Risk Matrix - Automatic (Old)'!$A$71</definedName>
    <definedName name="Area33">'[17]Risk Matrix - Automatic'!$A$71</definedName>
    <definedName name="Area34" localSheetId="7">'[16]Risk Matrix - Automatic (Old)'!$P$71</definedName>
    <definedName name="Area34">'[17]Risk Matrix - Automatic'!$P$71</definedName>
    <definedName name="Area35" localSheetId="7">'[16]Risk Matrix - Automatic (Old)'!$A$75</definedName>
    <definedName name="Area35">'[17]Risk Matrix - Automatic'!$A$75</definedName>
    <definedName name="Area36" localSheetId="7">'[16]Risk Matrix - Automatic (Old)'!$P$75</definedName>
    <definedName name="Area36">'[17]Risk Matrix - Automatic'!$P$75</definedName>
    <definedName name="Area37" localSheetId="7">'[16]Risk Matrix - Automatic (Old)'!$A$79</definedName>
    <definedName name="Area37">'[17]Risk Matrix - Automatic'!$A$79</definedName>
    <definedName name="Area38" localSheetId="7">'[16]Risk Matrix - Automatic (Old)'!$P$79</definedName>
    <definedName name="Area38">'[17]Risk Matrix - Automatic'!$P$79</definedName>
    <definedName name="Area39" localSheetId="7">'[16]Risk Matrix - Automatic (Old)'!$A$83</definedName>
    <definedName name="Area39">'[17]Risk Matrix - Automatic'!$A$83</definedName>
    <definedName name="Area40" localSheetId="7">'[16]Risk Matrix - Automatic (Old)'!$P$83</definedName>
    <definedName name="Area40">'[17]Risk Matrix - Automatic'!$P$83</definedName>
    <definedName name="asd" localSheetId="6" hidden="1">#REF!</definedName>
    <definedName name="asd" hidden="1">#REF!</definedName>
    <definedName name="asdasdasdsd" localSheetId="6">#REF!</definedName>
    <definedName name="asdasdasdsd">#REF!</definedName>
    <definedName name="asdfa" localSheetId="6">#REF!</definedName>
    <definedName name="asdfa">#REF!</definedName>
    <definedName name="asdfasdf" localSheetId="6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asdfasdf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asssa" localSheetId="6">#REF!</definedName>
    <definedName name="asssa">#REF!</definedName>
    <definedName name="ATPDate">[9]Globals!$D$10</definedName>
    <definedName name="AuthorityFY1718">'[18]Cost per FY'!$E$16</definedName>
    <definedName name="AuthorityFY1819">'[18]Cost per FY'!$F$16</definedName>
    <definedName name="AuthorityFY1920">'[18]Cost per FY'!$G$16</definedName>
    <definedName name="AuthorityFY2021">'[18]Cost per FY'!$H$16</definedName>
    <definedName name="AuthorityFY2122">'[18]Cost per FY'!$I$16</definedName>
    <definedName name="AuthorityPhase0">'[18]Cost per Phase'!$C$17</definedName>
    <definedName name="AuthorityPhaseA">'[18]Cost per Phase'!$D$17</definedName>
    <definedName name="AuthorityPhaseBC">'[18]Cost per Phase'!$E$17</definedName>
    <definedName name="AuthorityPhaseD">'[18]Cost per Phase'!$F$17</definedName>
    <definedName name="AuthorityPhaseE">'[18]Cost per Phase'!$G$17</definedName>
    <definedName name="Autorités2" localSheetId="6">#REF!</definedName>
    <definedName name="Autorités2">#REF!</definedName>
    <definedName name="Avg_Salary" localSheetId="6">#REF!</definedName>
    <definedName name="Avg_Salary">#REF!</definedName>
    <definedName name="Avionics">'[19]MSP input'!#REF!</definedName>
    <definedName name="avrate" localSheetId="6">#REF!</definedName>
    <definedName name="avrate">#REF!</definedName>
    <definedName name="AWBS" localSheetId="6">#REF!</definedName>
    <definedName name="AWBS">#REF!</definedName>
    <definedName name="b" localSheetId="6" hidden="1">#REF!</definedName>
    <definedName name="b" hidden="1">#REF!</definedName>
    <definedName name="B00H" localSheetId="6">#REF!</definedName>
    <definedName name="B00H">#REF!</definedName>
    <definedName name="B00J" localSheetId="6">#REF!</definedName>
    <definedName name="B00J">#REF!</definedName>
    <definedName name="Baan_Std" localSheetId="6">#REF!</definedName>
    <definedName name="Baan_Std">#REF!</definedName>
    <definedName name="babu" localSheetId="6" hidden="1">{#N/A,#N/A,TRUE,"Report"}</definedName>
    <definedName name="babu" hidden="1">{#N/A,#N/A,TRUE,"Report"}</definedName>
    <definedName name="base" localSheetId="6">#REF!</definedName>
    <definedName name="base">#REF!</definedName>
    <definedName name="Base_Data_Input_Page" localSheetId="6">#REF!</definedName>
    <definedName name="Base_Data_Input_Page">#REF!</definedName>
    <definedName name="baseline_CAD" localSheetId="6">#REF!</definedName>
    <definedName name="baseline_CAD">#REF!</definedName>
    <definedName name="baseline_flying_hrs" localSheetId="6">#REF!</definedName>
    <definedName name="baseline_flying_hrs">#REF!</definedName>
    <definedName name="basis" localSheetId="7">[20]Selections!$A$12:$A$14</definedName>
    <definedName name="basis">[21]Selections!$A$12:$A$14</definedName>
    <definedName name="bbbbbbbbbbbbbbbbbbbb">[22]CORPFUNDS!#REF!</definedName>
    <definedName name="Betty" localSheetId="6">#REF!</definedName>
    <definedName name="Betty">#REF!</definedName>
    <definedName name="BI_4" localSheetId="6">#REF!</definedName>
    <definedName name="BI_4">#REF!</definedName>
    <definedName name="Bill" localSheetId="6">#REF!</definedName>
    <definedName name="Bill">#REF!</definedName>
    <definedName name="Boards" localSheetId="6">#REF!</definedName>
    <definedName name="Boards">#REF!</definedName>
    <definedName name="BOMCriticalChangesForPivotUpdate" localSheetId="6">#REF!,#REF!</definedName>
    <definedName name="BOMCriticalChangesForPivotUpdate">#REF!,#REF!</definedName>
    <definedName name="BOND" localSheetId="6">#REF!</definedName>
    <definedName name="BOND">#REF!</definedName>
    <definedName name="branch" localSheetId="6">#REF!</definedName>
    <definedName name="branch">#REF!</definedName>
    <definedName name="Breaks" localSheetId="6">#REF!</definedName>
    <definedName name="Breaks">#REF!</definedName>
    <definedName name="briefings" localSheetId="6">#REF!</definedName>
    <definedName name="briefings">#REF!</definedName>
    <definedName name="BUD" localSheetId="6">#REF!</definedName>
    <definedName name="BUD">#REF!</definedName>
    <definedName name="budget" localSheetId="6">#REF!</definedName>
    <definedName name="budget">#REF!</definedName>
    <definedName name="BudgetPhaseA">'[18]Cost per Phase'!$D$13</definedName>
    <definedName name="BudgetPhaseBC">'[18]Cost per Phase'!$E$13</definedName>
    <definedName name="BudgetPhaseD">'[18]Cost per Phase'!$F$13</definedName>
    <definedName name="BudgetPhaseE">'[18]Cost per Phase'!$G$13</definedName>
    <definedName name="Bus" localSheetId="6">#REF!</definedName>
    <definedName name="Bus">#REF!</definedName>
    <definedName name="bushmen_admin">[23]Récupération!$M$100</definedName>
    <definedName name="bushmen_easy">[23]Récupération!$I$100</definedName>
    <definedName name="bushmen_far">[23]Récupération!$I$101</definedName>
    <definedName name="bushmen_rate">[23]Récupération!$M$98</definedName>
    <definedName name="bushmen_travelrate">[23]Récupération!$M$99</definedName>
    <definedName name="BWBS" localSheetId="6">#REF!</definedName>
    <definedName name="BWBS">#REF!</definedName>
    <definedName name="by">[9]Globals!$D$6</definedName>
    <definedName name="BYLabel">[9]Globals!$E$6</definedName>
    <definedName name="C_2_MSL" localSheetId="6">#REF!</definedName>
    <definedName name="C_2_MSL">#REF!</definedName>
    <definedName name="C_2_MSL_External" localSheetId="6">#REF!</definedName>
    <definedName name="C_2_MSL_External">#REF!</definedName>
    <definedName name="C_3_MSL" localSheetId="6">#REF!</definedName>
    <definedName name="C_3_MSL">#REF!</definedName>
    <definedName name="C_3_MSL_External" localSheetId="6">#REF!</definedName>
    <definedName name="C_3_MSL_External">#REF!</definedName>
    <definedName name="C_4_MSL" localSheetId="6">#REF!</definedName>
    <definedName name="C_4_MSL">#REF!</definedName>
    <definedName name="C_4_MSL_External" localSheetId="6">#REF!</definedName>
    <definedName name="C_4_MSL_External">#REF!</definedName>
    <definedName name="C_5_MSL" localSheetId="6">#REF!</definedName>
    <definedName name="C_5_MSL">#REF!</definedName>
    <definedName name="C_5_MSL_External" localSheetId="6">#REF!</definedName>
    <definedName name="C_5_MSL_External">#REF!</definedName>
    <definedName name="C_6_MSL" localSheetId="6">#REF!</definedName>
    <definedName name="C_6_MSL">#REF!</definedName>
    <definedName name="C_6_MSL_External" localSheetId="6">#REF!</definedName>
    <definedName name="C_6_MSL_External">#REF!</definedName>
    <definedName name="C_7_MSL" localSheetId="6">#REF!</definedName>
    <definedName name="C_7_MSL">#REF!</definedName>
    <definedName name="C_7_MSL_External" localSheetId="6">#REF!</definedName>
    <definedName name="C_7_MSL_External">#REF!</definedName>
    <definedName name="C_Prod" localSheetId="6">#REF!</definedName>
    <definedName name="C_Prod">#REF!</definedName>
    <definedName name="CA_EOY_Dev" localSheetId="6">OFFSET(#REF!,0,COUNT(#REF!),1,1)</definedName>
    <definedName name="CA_EOY_Dev">OFFSET(#REF!,0,COUNT(#REF!),1,1)</definedName>
    <definedName name="CA_Monthly_Dev" localSheetId="6">OFFSET(#REF!,0,COUNT(#REF!),1,1)</definedName>
    <definedName name="CA_Monthly_Dev">OFFSET(#REF!,0,COUNT(#REF!),1,1)</definedName>
    <definedName name="calendar_grid" localSheetId="6">#REF!</definedName>
    <definedName name="calendar_grid">#REF!</definedName>
    <definedName name="CamerasUCON67">'[19]MSP input'!#REF!</definedName>
    <definedName name="CamxSens67">'[19]MSP input'!#REF!</definedName>
    <definedName name="canada_lunch" localSheetId="6">'[24]O&amp;M Expenses'!$J$25</definedName>
    <definedName name="canada_lunch">'[25]O&amp;M Expenses'!$J$25</definedName>
    <definedName name="canada_perdiem" localSheetId="6">'[24]O&amp;M Expenses'!$J$26</definedName>
    <definedName name="canada_perdiem">'[25]O&amp;M Expenses'!$J$26</definedName>
    <definedName name="CapCo_Phase1">ROUND('[26]Cost of Capital'!$E$29,4)</definedName>
    <definedName name="CapCo_Phase2">ROUND('[26]Cost of Capital'!$I$29,4)</definedName>
    <definedName name="CapCo_Phase3">ROUND('[26]Cost of Capital'!$M$29,4)</definedName>
    <definedName name="CapCo_Phase4">ROUND('[26]Cost of Capital'!$Q$29,4)</definedName>
    <definedName name="Carlos" localSheetId="6">#REF!</definedName>
    <definedName name="Carlos">#REF!</definedName>
    <definedName name="Catalog_Price" localSheetId="6">#REF!</definedName>
    <definedName name="Catalog_Price">#REF!</definedName>
    <definedName name="CATEGORIES">'[27]STRATEGIC CATEGORIES'!$A$1:$C$13</definedName>
    <definedName name="Category" localSheetId="6">#REF!</definedName>
    <definedName name="Category">#REF!</definedName>
    <definedName name="CC_LRU_TP" localSheetId="6">#REF!</definedName>
    <definedName name="CC_LRU_TP">#REF!</definedName>
    <definedName name="CC_Mod_TP" localSheetId="6">#REF!</definedName>
    <definedName name="CC_Mod_TP">#REF!</definedName>
    <definedName name="CCG" localSheetId="6">#REF!</definedName>
    <definedName name="CCG">#REF!</definedName>
    <definedName name="CDM" localSheetId="6">#REF!</definedName>
    <definedName name="CDM">#REF!</definedName>
    <definedName name="CDR" localSheetId="6">#REF!</definedName>
    <definedName name="CDR">#REF!</definedName>
    <definedName name="CEGNAME">[28]LISTS!$H$1:$H$3</definedName>
    <definedName name="CENAME">[28]LISTS!$F$2:$G$350</definedName>
    <definedName name="CFResult" localSheetId="6">#REF!</definedName>
    <definedName name="CFResult">#REF!</definedName>
    <definedName name="CFS" localSheetId="6">#REF!</definedName>
    <definedName name="CFS">#REF!</definedName>
    <definedName name="Charger" localSheetId="6">#REF!</definedName>
    <definedName name="Charger">#REF!</definedName>
    <definedName name="CI_GL_Description">[29]Codes!$P$6:$P$31</definedName>
    <definedName name="CLAIM" localSheetId="6">#REF!</definedName>
    <definedName name="CLAIM">#REF!</definedName>
    <definedName name="Class" localSheetId="6">[30]References!$C$4:$C$33</definedName>
    <definedName name="Class">[31]References!$C$4:$C$33</definedName>
    <definedName name="Classifications">'[18]Rates-OK'!$A$2:$A$185</definedName>
    <definedName name="ClearanceProcessing">#N/A</definedName>
    <definedName name="ClearedStaff">#N/A</definedName>
    <definedName name="CMData" localSheetId="6">#REF!</definedName>
    <definedName name="CMData">#REF!</definedName>
    <definedName name="CMDataSum" localSheetId="6">#REF!</definedName>
    <definedName name="CMDataSum">#REF!</definedName>
    <definedName name="code" localSheetId="6">#REF!</definedName>
    <definedName name="code">#REF!</definedName>
    <definedName name="Col_Adj">'[9]Method Library'!$K$1</definedName>
    <definedName name="Col_BY">'[9]Method Library'!$I$1</definedName>
    <definedName name="Col_CERForm">'[9]Method Library'!$N$1</definedName>
    <definedName name="Col_DepVar">'[9]Method Library'!$M$1</definedName>
    <definedName name="Col_IV1">'[9]Method Library'!$C$1</definedName>
    <definedName name="Col_IV2">'[9]Method Library'!$D$1</definedName>
    <definedName name="Col_IV3">'[9]Method Library'!$E$1</definedName>
    <definedName name="Col_IV4">'[9]Method Library'!$F$1</definedName>
    <definedName name="Col_LC">'[9]Method Library'!$J$1</definedName>
    <definedName name="Col_NRPair">'[9]Method Library'!$L$1</definedName>
    <definedName name="Color" localSheetId="6">#REF!</definedName>
    <definedName name="Color">#REF!</definedName>
    <definedName name="COM" localSheetId="6">#REF!</definedName>
    <definedName name="COM">#REF!</definedName>
    <definedName name="Commision" localSheetId="6">#REF!</definedName>
    <definedName name="Commision">#REF!</definedName>
    <definedName name="Comp_Dwnld_Nbrs" localSheetId="6">OFFSET(#REF!,0,0,#REF!,1)</definedName>
    <definedName name="Comp_Dwnld_Nbrs">OFFSET(#REF!,0,0,#REF!,1)</definedName>
    <definedName name="Compensation_Revenue" localSheetId="6">#REF!</definedName>
    <definedName name="Compensation_Revenue">#REF!</definedName>
    <definedName name="CompleteTime" localSheetId="6">#REF!</definedName>
    <definedName name="CompleteTime">#REF!</definedName>
    <definedName name="completion" localSheetId="6">#REF!</definedName>
    <definedName name="completion">#REF!</definedName>
    <definedName name="complexity" localSheetId="6">#REF!</definedName>
    <definedName name="complexity">#REF!</definedName>
    <definedName name="CON" localSheetId="6">#REF!</definedName>
    <definedName name="CON">#REF!</definedName>
    <definedName name="considerations" localSheetId="6">#REF!</definedName>
    <definedName name="considerations">#REF!</definedName>
    <definedName name="CONT">'[32]3b-classifcation rates'!#REF!</definedName>
    <definedName name="contract_months_rem" localSheetId="6">#REF!</definedName>
    <definedName name="contract_months_rem">#REF!</definedName>
    <definedName name="contract_mths" localSheetId="6">#REF!</definedName>
    <definedName name="contract_mths">#REF!</definedName>
    <definedName name="CONTRACT_VAL" localSheetId="6">'[33]MDA Quantitative Risk Analysis'!$H$2</definedName>
    <definedName name="CONTRACT_VAL">'[34]MDA Quantitative Risk Analysis'!$H$2</definedName>
    <definedName name="ContractStartDate" localSheetId="6">#REF!</definedName>
    <definedName name="ContractStartDate">#REF!</definedName>
    <definedName name="ContractType">#N/A</definedName>
    <definedName name="ContractTypeforMatCon">#N/A</definedName>
    <definedName name="ContRates">'[32]3b-classifcation rates'!#REF!</definedName>
    <definedName name="Conversion" localSheetId="6">#REF!</definedName>
    <definedName name="Conversion">#REF!</definedName>
    <definedName name="Correction_Implemented" localSheetId="6">#REF!</definedName>
    <definedName name="Correction_Implemented">#REF!</definedName>
    <definedName name="CoS_Operative_Risk_Phase_1">'[26]Parameter Input Costs of Sales'!#REF!</definedName>
    <definedName name="CoS_Operative_Risk_Phase_2">'[26]Parameter Input Costs of Sales'!#REF!</definedName>
    <definedName name="CoS_Operative_Risk_Phase_3">'[26]Parameter Input Costs of Sales'!#REF!</definedName>
    <definedName name="cost_by_task" localSheetId="6">#REF!</definedName>
    <definedName name="cost_by_task">#REF!</definedName>
    <definedName name="Cost_of_Vacancy_of_Sales_and_Service_Employees" localSheetId="6">#REF!</definedName>
    <definedName name="Cost_of_Vacancy_of_Sales_and_Service_Employees">#REF!</definedName>
    <definedName name="Cost_per_Pass_CCMEO" localSheetId="6">#REF!</definedName>
    <definedName name="Cost_per_Pass_CCMEO">#REF!</definedName>
    <definedName name="Cost_per_Pass_MDA" localSheetId="6">#REF!</definedName>
    <definedName name="Cost_per_Pass_MDA">#REF!</definedName>
    <definedName name="Cost_per_Pass_NGT" localSheetId="6">#REF!</definedName>
    <definedName name="Cost_per_Pass_NGT">#REF!</definedName>
    <definedName name="costing_bid" localSheetId="6">#REF!</definedName>
    <definedName name="costing_bid">#REF!</definedName>
    <definedName name="Costing_Phases" localSheetId="8">'[35]2 - Phasing Nomenclature'!$F$13:$F$26</definedName>
    <definedName name="Costing_Phases">'2 - Phasing Nomenclature'!$F$13:$F$26</definedName>
    <definedName name="Costing_Phases_PM" localSheetId="8">'[35]2 - Phasing Nomenclature'!$I$13:$I$25</definedName>
    <definedName name="Costing_Phases_PM">'2 - Phasing Nomenclature'!$I$13:$I$25</definedName>
    <definedName name="costsum" localSheetId="6">#REF!</definedName>
    <definedName name="costsum">#REF!</definedName>
    <definedName name="CoT_admin">[23]Récupération!$M$101</definedName>
    <definedName name="country">'[36]General Info'!#REF!</definedName>
    <definedName name="COVER" localSheetId="6">#REF!</definedName>
    <definedName name="COVER">#REF!</definedName>
    <definedName name="CP2_CRYPO_BUILD" localSheetId="6">#REF!</definedName>
    <definedName name="CP2_CRYPO_BUILD">#REF!</definedName>
    <definedName name="CP2_CRYPO_DESIGN" localSheetId="6">#REF!</definedName>
    <definedName name="CP2_CRYPO_DESIGN">#REF!</definedName>
    <definedName name="CP2_GS_LABOUR_RATIO" localSheetId="6">#REF!</definedName>
    <definedName name="CP2_GS_LABOUR_RATIO">#REF!</definedName>
    <definedName name="CP2_GS_PE_RATIO" localSheetId="6">#REF!</definedName>
    <definedName name="CP2_GS_PE_RATIO">#REF!</definedName>
    <definedName name="CP2_INFLATION_YEARS" localSheetId="6">#REF!</definedName>
    <definedName name="CP2_INFLATION_YEARS">#REF!</definedName>
    <definedName name="CP2_LAUNCH_RATIO" localSheetId="6">#REF!</definedName>
    <definedName name="CP2_LAUNCH_RATIO">#REF!</definedName>
    <definedName name="CP2_MAW_LABOUR_COST_RATIO" localSheetId="6">#REF!</definedName>
    <definedName name="CP2_MAW_LABOUR_COST_RATIO">#REF!</definedName>
    <definedName name="CP2_MAW_NL_COST_RATIO" localSheetId="6">#REF!</definedName>
    <definedName name="CP2_MAW_NL_COST_RATIO">#REF!</definedName>
    <definedName name="CP2_MDA_M_COST_RATIO" localSheetId="6">#REF!</definedName>
    <definedName name="CP2_MDA_M_COST_RATIO">#REF!</definedName>
    <definedName name="CP2_MISSION_TEAM_LABOUR_RATIO" localSheetId="6">#REF!</definedName>
    <definedName name="CP2_MISSION_TEAM_LABOUR_RATIO">#REF!</definedName>
    <definedName name="CP2_MISSION_TEAM_TRAVEL_RATIO" localSheetId="6">#REF!</definedName>
    <definedName name="CP2_MISSION_TEAM_TRAVEL_RATIO">#REF!</definedName>
    <definedName name="CP2_ROM_PERCENTAGE" localSheetId="6">#REF!</definedName>
    <definedName name="CP2_ROM_PERCENTAGE">#REF!</definedName>
    <definedName name="CPRChanges">#N/A</definedName>
    <definedName name="CR">'[32]3b-classifcation rates'!#REF!</definedName>
    <definedName name="Criticallity" localSheetId="6">#REF!</definedName>
    <definedName name="Criticallity">#REF!</definedName>
    <definedName name="CSA_monthlySal" localSheetId="6">'[37]8b-Risk Table'!$J$56</definedName>
    <definedName name="CSA_monthlySal">'[38]8b-Risk Table'!$J$56</definedName>
    <definedName name="CSA_monthlySal_phaseC" localSheetId="6">'[37]8b-Risk Table'!$E$56</definedName>
    <definedName name="CSA_monthlySal_phaseC">'[38]8b-Risk Table'!$E$56</definedName>
    <definedName name="CSA_monthlySal_phaseD1" localSheetId="6">'[37]8b-Risk Table'!$F$56</definedName>
    <definedName name="CSA_monthlySal_phaseD1">'[38]8b-Risk Table'!$F$56</definedName>
    <definedName name="csim" localSheetId="6">#REF!</definedName>
    <definedName name="csim">#REF!</definedName>
    <definedName name="CUROUT" localSheetId="6">#REF!</definedName>
    <definedName name="CUROUT">#REF!</definedName>
    <definedName name="currency">[13]Listings!$S$2</definedName>
    <definedName name="Currency_Lookup" localSheetId="6">#REF!</definedName>
    <definedName name="Currency_Lookup">#REF!</definedName>
    <definedName name="Currency_LookupDLF" localSheetId="6">#REF!</definedName>
    <definedName name="Currency_LookupDLF">#REF!</definedName>
    <definedName name="currencyFactorToShow">[13]Listings!$C$4</definedName>
    <definedName name="currencyRiskPerc">'[26]Parameter Input Op Ex'!#REF!</definedName>
    <definedName name="CurrList" localSheetId="6">#REF!</definedName>
    <definedName name="CurrList">#REF!</definedName>
    <definedName name="Customer" comment="Select Customer" localSheetId="6">#REF!</definedName>
    <definedName name="Customer" comment="Select Customer">#REF!</definedName>
    <definedName name="Customer_Premium" localSheetId="6">#REF!</definedName>
    <definedName name="Customer_Premium">#REF!</definedName>
    <definedName name="Customer_Premium_COTS" localSheetId="6">#REF!</definedName>
    <definedName name="Customer_Premium_COTS">#REF!</definedName>
    <definedName name="Customer_Type" localSheetId="6">#REF!</definedName>
    <definedName name="Customer_Type">#REF!</definedName>
    <definedName name="customerName">'[13]General Info'!$C$2</definedName>
    <definedName name="CWBS" localSheetId="6">#REF!</definedName>
    <definedName name="CWBS">#REF!</definedName>
    <definedName name="Cwvu.CapersView." localSheetId="6" hidden="1">#REF!</definedName>
    <definedName name="Cwvu.CapersView." hidden="1">#REF!</definedName>
    <definedName name="Cwvu.Cover._.Pages." localSheetId="6" hidden="1">#REF!,#REF!</definedName>
    <definedName name="Cwvu.Cover._.Pages." hidden="1">#REF!,#REF!</definedName>
    <definedName name="Cwvu.Japan_Capers_Ed_Pub." localSheetId="6" hidden="1">#REF!</definedName>
    <definedName name="Cwvu.Japan_Capers_Ed_Pub." hidden="1">#REF!</definedName>
    <definedName name="Cwvu.KJP_CC." localSheetId="6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DA_HR" localSheetId="6">#REF!</definedName>
    <definedName name="DA_HR">#REF!</definedName>
    <definedName name="dad" localSheetId="6">#REF!</definedName>
    <definedName name="dad">#REF!</definedName>
    <definedName name="data" localSheetId="6">#REF!</definedName>
    <definedName name="data">#REF!</definedName>
    <definedName name="DATA1" localSheetId="6">#REF!</definedName>
    <definedName name="DATA1">#REF!</definedName>
    <definedName name="DATA10" localSheetId="6">#REF!</definedName>
    <definedName name="DATA10">#REF!</definedName>
    <definedName name="DATA11" localSheetId="6">#REF!</definedName>
    <definedName name="DATA11">#REF!</definedName>
    <definedName name="DATA12" localSheetId="6">#REF!</definedName>
    <definedName name="DATA12">#REF!</definedName>
    <definedName name="DATA13" localSheetId="6">#REF!</definedName>
    <definedName name="DATA13">#REF!</definedName>
    <definedName name="DATA14" localSheetId="6">#REF!</definedName>
    <definedName name="DATA14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 localSheetId="6">#REF!</definedName>
    <definedName name="DATA19">#REF!</definedName>
    <definedName name="DATA2" localSheetId="6">#REF!</definedName>
    <definedName name="DATA2">#REF!</definedName>
    <definedName name="DATA20" localSheetId="6">#REF!</definedName>
    <definedName name="DATA20">#REF!</definedName>
    <definedName name="DATA21" localSheetId="6">#REF!</definedName>
    <definedName name="DATA21">#REF!</definedName>
    <definedName name="DATA22" localSheetId="6">#REF!</definedName>
    <definedName name="DATA22">#REF!</definedName>
    <definedName name="DATA23" localSheetId="6">#REF!</definedName>
    <definedName name="DATA23">#REF!</definedName>
    <definedName name="DATA24" localSheetId="6">#REF!</definedName>
    <definedName name="DATA24">#REF!</definedName>
    <definedName name="DATA25" localSheetId="6">#REF!</definedName>
    <definedName name="DATA25">#REF!</definedName>
    <definedName name="DATA26" localSheetId="6">#REF!</definedName>
    <definedName name="DATA26">#REF!</definedName>
    <definedName name="DATA27" localSheetId="6">#REF!</definedName>
    <definedName name="DATA27">#REF!</definedName>
    <definedName name="DATA28" localSheetId="6">#REF!</definedName>
    <definedName name="DATA28">#REF!</definedName>
    <definedName name="DATA29" localSheetId="6">#REF!</definedName>
    <definedName name="DATA29">#REF!</definedName>
    <definedName name="DATA3" localSheetId="6">#REF!</definedName>
    <definedName name="DATA3">#REF!</definedName>
    <definedName name="DATA30" localSheetId="6">#REF!</definedName>
    <definedName name="DATA30">#REF!</definedName>
    <definedName name="DATA31" localSheetId="6">#REF!</definedName>
    <definedName name="DATA31">#REF!</definedName>
    <definedName name="DATA32" localSheetId="6">#REF!</definedName>
    <definedName name="DATA32">#REF!</definedName>
    <definedName name="DATA33" localSheetId="6">#REF!</definedName>
    <definedName name="DATA33">#REF!</definedName>
    <definedName name="DATA34" localSheetId="6">#REF!</definedName>
    <definedName name="DATA34">#REF!</definedName>
    <definedName name="DATA35" localSheetId="6">#REF!</definedName>
    <definedName name="DATA35">#REF!</definedName>
    <definedName name="DATA36" localSheetId="6">#REF!</definedName>
    <definedName name="DATA36">#REF!</definedName>
    <definedName name="DATA37" localSheetId="6">#REF!</definedName>
    <definedName name="DATA37">#REF!</definedName>
    <definedName name="DATA38" localSheetId="6">#REF!</definedName>
    <definedName name="DATA38">#REF!</definedName>
    <definedName name="DATA39" localSheetId="6">#REF!</definedName>
    <definedName name="DATA39">#REF!</definedName>
    <definedName name="DATA4" localSheetId="6">#REF!</definedName>
    <definedName name="DATA4">#REF!</definedName>
    <definedName name="DATA40" localSheetId="6">#REF!</definedName>
    <definedName name="DATA40">#REF!</definedName>
    <definedName name="DATA41" localSheetId="6">#REF!</definedName>
    <definedName name="DATA41">#REF!</definedName>
    <definedName name="DATA42" localSheetId="6">#REF!</definedName>
    <definedName name="DATA42">#REF!</definedName>
    <definedName name="DATA43" localSheetId="6">#REF!</definedName>
    <definedName name="DATA43">#REF!</definedName>
    <definedName name="DATA44" localSheetId="6">#REF!</definedName>
    <definedName name="DATA44">#REF!</definedName>
    <definedName name="DATA45" localSheetId="6">#REF!</definedName>
    <definedName name="DATA45">#REF!</definedName>
    <definedName name="DATA46" localSheetId="6">#REF!</definedName>
    <definedName name="DATA46">#REF!</definedName>
    <definedName name="DATA47" localSheetId="6">#REF!</definedName>
    <definedName name="DATA47">#REF!</definedName>
    <definedName name="DATA48" localSheetId="6">#REF!</definedName>
    <definedName name="DATA48">#REF!</definedName>
    <definedName name="DATA49" localSheetId="6">#REF!</definedName>
    <definedName name="DATA49">#REF!</definedName>
    <definedName name="DATA5" localSheetId="6">#REF!</definedName>
    <definedName name="DATA5">#REF!</definedName>
    <definedName name="DATA50" localSheetId="6">#REF!</definedName>
    <definedName name="DATA50">#REF!</definedName>
    <definedName name="DATA51" localSheetId="6">#REF!</definedName>
    <definedName name="DATA51">#REF!</definedName>
    <definedName name="DATA52" localSheetId="6">#REF!</definedName>
    <definedName name="DATA52">#REF!</definedName>
    <definedName name="DATA53" localSheetId="6">#REF!</definedName>
    <definedName name="DATA53">#REF!</definedName>
    <definedName name="DATA54" localSheetId="6">#REF!</definedName>
    <definedName name="DATA54">#REF!</definedName>
    <definedName name="DATA55" localSheetId="6">#REF!</definedName>
    <definedName name="DATA55">#REF!</definedName>
    <definedName name="DATA56" localSheetId="6">#REF!</definedName>
    <definedName name="DATA56">#REF!</definedName>
    <definedName name="DATA6" localSheetId="6">#REF!</definedName>
    <definedName name="DATA6">#REF!</definedName>
    <definedName name="DATA7" localSheetId="6">#REF!</definedName>
    <definedName name="DATA7">#REF!</definedName>
    <definedName name="DATA8" localSheetId="6">#REF!</definedName>
    <definedName name="DATA8">#REF!</definedName>
    <definedName name="DATA9" localSheetId="6">#REF!</definedName>
    <definedName name="DATA9">#REF!</definedName>
    <definedName name="_xlnm.Database" localSheetId="6">#REF!</definedName>
    <definedName name="_xlnm.Database">#REF!</definedName>
    <definedName name="datac">'[2]INPUT - Buried'!#REF!</definedName>
    <definedName name="DATE" localSheetId="6">#REF!</definedName>
    <definedName name="DATE">#REF!</definedName>
    <definedName name="Dave" localSheetId="6">#REF!</definedName>
    <definedName name="Dave">#REF!</definedName>
    <definedName name="DayCost" localSheetId="6">#REF!</definedName>
    <definedName name="DayCost">#REF!</definedName>
    <definedName name="daygrid" localSheetId="6">'4-PM''s sched Scenarios'!days+'4-PM''s sched Scenarios'!weeks*7</definedName>
    <definedName name="daygrid">days+weeks*7</definedName>
    <definedName name="daypattern" localSheetId="6">{1,1,2,2,3,3,4,4,5,5,6,6,7}</definedName>
    <definedName name="daypattern">{1,1,2,2,3,3,4,4,5,5,6,6,7}</definedName>
    <definedName name="days" localSheetId="6">{0,1,2,3,4,5,6}</definedName>
    <definedName name="days">{0,1,2,3,4,5,6}</definedName>
    <definedName name="DayToStart" localSheetId="6">#REF!</definedName>
    <definedName name="DayToStart">#REF!</definedName>
    <definedName name="DB" localSheetId="6">#REF!</definedName>
    <definedName name="DB">#REF!</definedName>
    <definedName name="DCC_Specialist" localSheetId="6">#REF!</definedName>
    <definedName name="DCC_Specialist">#REF!</definedName>
    <definedName name="DCSTrips">#N/A</definedName>
    <definedName name="Default_Pct_Warranty" localSheetId="6">#REF!</definedName>
    <definedName name="Default_Pct_Warranty">#REF!</definedName>
    <definedName name="Default_Warranty" localSheetId="6">#REF!</definedName>
    <definedName name="Default_Warranty">#REF!</definedName>
    <definedName name="DefinitionRiskMultiplier">[39]DataRefTables!$G$13</definedName>
    <definedName name="Delay_list" localSheetId="6">#REF!</definedName>
    <definedName name="Delay_list">#REF!</definedName>
    <definedName name="dem" localSheetId="6">#REF!</definedName>
    <definedName name="dem">#REF!</definedName>
    <definedName name="Department">[40]Orglist_long!$A$1:$A$124</definedName>
    <definedName name="Dept_pool" localSheetId="6">#REF!</definedName>
    <definedName name="Dept_pool">#REF!</definedName>
    <definedName name="Dept3" localSheetId="6">#REF!</definedName>
    <definedName name="Dept3">#REF!</definedName>
    <definedName name="Description_SST_Eng_Dev">[29]Codes!$E$28:$E$46</definedName>
    <definedName name="DesignLife">[9]Globals!$D$14</definedName>
    <definedName name="Dest16a" localSheetId="6">#REF!</definedName>
    <definedName name="Dest16a">#REF!</definedName>
    <definedName name="Dest17a" localSheetId="6">#REF!</definedName>
    <definedName name="Dest17a">#REF!</definedName>
    <definedName name="Dest18a" localSheetId="6">#REF!</definedName>
    <definedName name="Dest18a">#REF!</definedName>
    <definedName name="Dest21a" localSheetId="6">#REF!</definedName>
    <definedName name="Dest21a">#REF!</definedName>
    <definedName name="Dest22a" localSheetId="6">#REF!</definedName>
    <definedName name="Dest22a">#REF!</definedName>
    <definedName name="Dest23a" localSheetId="6">#REF!</definedName>
    <definedName name="Dest23a">#REF!</definedName>
    <definedName name="Dest24a" localSheetId="6">#REF!</definedName>
    <definedName name="Dest24a">#REF!</definedName>
    <definedName name="Dest25a" localSheetId="6">#REF!</definedName>
    <definedName name="Dest25a">#REF!</definedName>
    <definedName name="Dest26a" localSheetId="6">#REF!</definedName>
    <definedName name="Dest26a">#REF!</definedName>
    <definedName name="Dest27a" localSheetId="6">#REF!</definedName>
    <definedName name="Dest27a">#REF!</definedName>
    <definedName name="DESTINATION" localSheetId="6">#REF!</definedName>
    <definedName name="DESTINATION">#REF!</definedName>
    <definedName name="Destinations" localSheetId="6">[11]Lists!$A$1:$A$8</definedName>
    <definedName name="Destinations">[12]Lists!$A$1:$A$8</definedName>
    <definedName name="DetailedReqsRiskMultiplier">[39]DataRefTables!$G$12</definedName>
    <definedName name="dfdsf" localSheetId="6">#REF!</definedName>
    <definedName name="dfdsf">#REF!</definedName>
    <definedName name="DFED" localSheetId="6">#REF!</definedName>
    <definedName name="DFED">#REF!</definedName>
    <definedName name="dfg">'[4]G43 ExCo'!#REF!</definedName>
    <definedName name="DFGED" localSheetId="6">#REF!</definedName>
    <definedName name="DFGED">#REF!</definedName>
    <definedName name="dfgsd" localSheetId="6">#REF!</definedName>
    <definedName name="dfgsd">#REF!</definedName>
    <definedName name="dflred" localSheetId="6">#REF!</definedName>
    <definedName name="dflred">#REF!</definedName>
    <definedName name="dfsd" localSheetId="6">#REF!</definedName>
    <definedName name="dfsd">#REF!</definedName>
    <definedName name="dfsdf" localSheetId="6">#REF!</definedName>
    <definedName name="dfsdf">#REF!</definedName>
    <definedName name="dfsgdf" localSheetId="6">#REF!</definedName>
    <definedName name="dfsgdf">#REF!</definedName>
    <definedName name="DGA">[2]RATE!#REF!</definedName>
    <definedName name="DIPP" localSheetId="6">#REF!</definedName>
    <definedName name="DIPP">#REF!</definedName>
    <definedName name="DIR">[28]LISTS!$J$1:$J$6</definedName>
    <definedName name="Direct_labor" localSheetId="6">#REF!</definedName>
    <definedName name="Direct_labor">#REF!</definedName>
    <definedName name="Direct_Savings_from_ASP_strategy" localSheetId="6">#REF!</definedName>
    <definedName name="Direct_Savings_from_ASP_strategy">#REF!</definedName>
    <definedName name="direction">[41]Validation!$A$2:$A$7</definedName>
    <definedName name="director" localSheetId="6">#REF!</definedName>
    <definedName name="director">#REF!</definedName>
    <definedName name="DISALLOW" localSheetId="6">#REF!</definedName>
    <definedName name="DISALLOW">#REF!</definedName>
    <definedName name="disc_yr1">'[36]General Info'!#REF!</definedName>
    <definedName name="disc_yr2">'[36]General Info'!#REF!</definedName>
    <definedName name="disc_yr3">'[36]General Info'!#REF!</definedName>
    <definedName name="Discipline" localSheetId="6">#REF!</definedName>
    <definedName name="Discipline">#REF!</definedName>
    <definedName name="Discount_Curve" localSheetId="6">#REF!</definedName>
    <definedName name="Discount_Curve">#REF!</definedName>
    <definedName name="Div_Mgmt" localSheetId="6">#REF!</definedName>
    <definedName name="Div_Mgmt">#REF!</definedName>
    <definedName name="Division" localSheetId="6">#REF!</definedName>
    <definedName name="Division">#REF!</definedName>
    <definedName name="DivSupCells" localSheetId="6">#REF!,#REF!,#REF!,#REF!,#REF!,#REF!,#REF!,#REF!</definedName>
    <definedName name="DivSupCells">#REF!,#REF!,#REF!,#REF!,#REF!,#REF!,#REF!,#REF!</definedName>
    <definedName name="dl" localSheetId="6">#REF!</definedName>
    <definedName name="dl">#REF!</definedName>
    <definedName name="DO" localSheetId="6">#REF!</definedName>
    <definedName name="DO">#REF!</definedName>
    <definedName name="Do_you_wish_to_include_timeliness_and_adequacy_calculation?" localSheetId="6">#REF!</definedName>
    <definedName name="Do_you_wish_to_include_timeliness_and_adequacy_calculation?">#REF!</definedName>
    <definedName name="DOH">[2]RATE!#REF!</definedName>
    <definedName name="Dollar_in_thousands" localSheetId="6">#REF!</definedName>
    <definedName name="Dollar_in_thousands">#REF!</definedName>
    <definedName name="DOTOLOAD" localSheetId="6">#REF!</definedName>
    <definedName name="DOTOLOAD">#REF!</definedName>
    <definedName name="DOVAR_Shift_CAD" localSheetId="6">#REF!</definedName>
    <definedName name="DOVAR_Shift_CAD">#REF!</definedName>
    <definedName name="DR_HR" localSheetId="6">#REF!</definedName>
    <definedName name="DR_HR">#REF!</definedName>
    <definedName name="DRange" comment="Dynamic WBS Element List for Labor Entries" localSheetId="6">#REF!:INDEX(#REF!,COUNTIF(#REF!,"?*"))</definedName>
    <definedName name="DRange" comment="Dynamic WBS Element List for Labor Entries">#REF!:INDEX(#REF!,COUNTIF(#REF!,"?*"))</definedName>
    <definedName name="DRange2" comment="Dynamic WBS Element List for Warranty Entries" localSheetId="6">#REF!:INDEX(#REF!,COUNTIF(#REF!,"?*"))</definedName>
    <definedName name="DRange2" comment="Dynamic WBS Element List for Warranty Entries">#REF!:INDEX(#REF!,COUNTIF(#REF!,"?*"))</definedName>
    <definedName name="DRange3" comment="Dynamic Labor Category List for Labor Entries" localSheetId="6">#REF!:INDEX(#REF!,COUNTIF(#REF!,"?*"))</definedName>
    <definedName name="DRange3" comment="Dynamic Labor Category List for Labor Entries">#REF!:INDEX(#REF!,COUNTIF(#REF!,"?*"))</definedName>
    <definedName name="DRange4" comment="Dynamic Destination List for Travel Entries" localSheetId="6">#REF!:INDEX(#REF!,COUNTIF(#REF!,"?*"))</definedName>
    <definedName name="DRange4" comment="Dynamic Destination List for Travel Entries">#REF!:INDEX(#REF!,COUNTIF(#REF!,"?*"))</definedName>
    <definedName name="DRT" localSheetId="6">#REF!</definedName>
    <definedName name="DRT">#REF!</definedName>
    <definedName name="DS_Delivery_Date">[9]Globals!$D$11</definedName>
    <definedName name="DurationMonths">#N/A</definedName>
    <definedName name="duree_campagne">'[23]Planning Campagne 2018'!$BB$31</definedName>
    <definedName name="DWBS" localSheetId="6">#REF!</definedName>
    <definedName name="DWBS">#REF!</definedName>
    <definedName name="EBP">'[42]Som secteur'!#REF!</definedName>
    <definedName name="EBP_1">'[43]Som secteur'!#REF!</definedName>
    <definedName name="EBP17_18">'[44]2a-Ground Rule &amp; Costing Assump'!$D$40</definedName>
    <definedName name="EC" localSheetId="6">#REF!</definedName>
    <definedName name="EC">#REF!</definedName>
    <definedName name="EEEx610">'[19]MSP input'!#REF!</definedName>
    <definedName name="Efficiency_Range" localSheetId="6">#REF!</definedName>
    <definedName name="Efficiency_Range">#REF!</definedName>
    <definedName name="emanuela" localSheetId="6">#REF!</definedName>
    <definedName name="emanuela">#REF!</definedName>
    <definedName name="emc_formulas" localSheetId="6">#REF!</definedName>
    <definedName name="emc_formulas">#REF!</definedName>
    <definedName name="Employee_List" localSheetId="6">#REF!</definedName>
    <definedName name="Employee_List">#REF!</definedName>
    <definedName name="EmployeeBenefitPlan" localSheetId="6">#REF!</definedName>
    <definedName name="EmployeeBenefitPlan">#REF!</definedName>
    <definedName name="endOfLifeTreatmentPerc">'[8]TPCM Main'!#REF!</definedName>
    <definedName name="ENG" localSheetId="6">#REF!</definedName>
    <definedName name="ENG">#REF!</definedName>
    <definedName name="Eng_3" localSheetId="6">#REF!</definedName>
    <definedName name="Eng_3">#REF!</definedName>
    <definedName name="Eng_4" localSheetId="6">#REF!</definedName>
    <definedName name="Eng_4">#REF!</definedName>
    <definedName name="Eng_5" localSheetId="6">#REF!</definedName>
    <definedName name="Eng_5">#REF!</definedName>
    <definedName name="Eng_6" localSheetId="6">#REF!</definedName>
    <definedName name="Eng_6">#REF!</definedName>
    <definedName name="ENG_HR" localSheetId="6">#REF!</definedName>
    <definedName name="ENG_HR">#REF!</definedName>
    <definedName name="Eng_OH" localSheetId="6">#REF!</definedName>
    <definedName name="Eng_OH">#REF!</definedName>
    <definedName name="ENGG" localSheetId="6">#REF!</definedName>
    <definedName name="ENGG">#REF!</definedName>
    <definedName name="Engineer" localSheetId="6">#REF!</definedName>
    <definedName name="Engineer">#REF!</definedName>
    <definedName name="ENGRCURVE" localSheetId="6">#REF!</definedName>
    <definedName name="ENGRCURVE">#REF!</definedName>
    <definedName name="Enter_number" localSheetId="6">#REF!</definedName>
    <definedName name="Enter_number">#REF!</definedName>
    <definedName name="EnterpriseScopeList">[9]Globals!$C$18:$D$24</definedName>
    <definedName name="EOH_FY08" localSheetId="6">#REF!</definedName>
    <definedName name="EOH_FY08">#REF!</definedName>
    <definedName name="EOH_FY09" localSheetId="6">#REF!</definedName>
    <definedName name="EOH_FY09">#REF!</definedName>
    <definedName name="EOH_FY10" localSheetId="6">#REF!</definedName>
    <definedName name="EOH_FY10">#REF!</definedName>
    <definedName name="EOH_FY11" localSheetId="6">#REF!</definedName>
    <definedName name="EOH_FY11">#REF!</definedName>
    <definedName name="EP_Known_Departures_CY" localSheetId="6">#REF!</definedName>
    <definedName name="EP_Known_Departures_CY">#REF!</definedName>
    <definedName name="EqpCals">#N/A</definedName>
    <definedName name="Equipment" localSheetId="6">#REF!</definedName>
    <definedName name="Equipment">#REF!</definedName>
    <definedName name="Eric" localSheetId="6">#REF!</definedName>
    <definedName name="Eric">#REF!</definedName>
    <definedName name="esc">[2]RATE!#REF!</definedName>
    <definedName name="Escal" localSheetId="6">#REF!</definedName>
    <definedName name="Escal">#REF!</definedName>
    <definedName name="escalation" localSheetId="6">#REF!</definedName>
    <definedName name="escalation">#REF!</definedName>
    <definedName name="ESM" localSheetId="6">#REF!</definedName>
    <definedName name="ESM">#REF!</definedName>
    <definedName name="ESS_TP" localSheetId="6">#REF!</definedName>
    <definedName name="ESS_TP">#REF!</definedName>
    <definedName name="ESTEC_perdiem" localSheetId="6">'[24]O&amp;M Expenses'!$J$29</definedName>
    <definedName name="ESTEC_perdiem">'[25]O&amp;M Expenses'!$J$29</definedName>
    <definedName name="ESTIMATES_9495" localSheetId="6">#REF!</definedName>
    <definedName name="ESTIMATES_9495">#REF!</definedName>
    <definedName name="ESTIMATES_9596" localSheetId="6">#REF!</definedName>
    <definedName name="ESTIMATES_9596">#REF!</definedName>
    <definedName name="EU_to_F_Equiv">[9]Globals!$D$34</definedName>
    <definedName name="EURCAD">[45]LISTS!$AD$3</definedName>
    <definedName name="EURO">[23]Travel!$Q$4</definedName>
    <definedName name="Euro_rate" localSheetId="6">#REF!</definedName>
    <definedName name="Euro_rate">#REF!</definedName>
    <definedName name="EURO_TO_CAD" localSheetId="6">#REF!</definedName>
    <definedName name="EURO_TO_CAD">#REF!</definedName>
    <definedName name="EWBS" localSheetId="6">#REF!</definedName>
    <definedName name="EWBS">#REF!</definedName>
    <definedName name="Excel_BuiltIn_Print_Area_0" localSheetId="6">#REF!</definedName>
    <definedName name="Excel_BuiltIn_Print_Area_0">#REF!</definedName>
    <definedName name="exch">[2]RATE!#REF!</definedName>
    <definedName name="EXCHANGE" localSheetId="6">#REF!</definedName>
    <definedName name="EXCHANGE">#REF!</definedName>
    <definedName name="exchange_rate">'[36]General Info'!#REF!</definedName>
    <definedName name="exchangeRate">'[13]Parameter Input Sales'!$E$6</definedName>
    <definedName name="ExCoreManagement" localSheetId="6">#REF!</definedName>
    <definedName name="ExCoreManagement">#REF!</definedName>
    <definedName name="Experience" localSheetId="6">#REF!</definedName>
    <definedName name="Experience">#REF!</definedName>
    <definedName name="export" localSheetId="6">#REF!</definedName>
    <definedName name="export">#REF!</definedName>
    <definedName name="export_" localSheetId="6">#REF!</definedName>
    <definedName name="export_">#REF!</definedName>
    <definedName name="export2" localSheetId="6">#REF!</definedName>
    <definedName name="export2">#REF!</definedName>
    <definedName name="EXTERNAL_RATES" localSheetId="6">[46]Rates!$B$26:$I$31</definedName>
    <definedName name="EXTERNAL_RATES">[47]Rates!$B$26:$I$31</definedName>
    <definedName name="External_Time_to_Start__Total" localSheetId="6">#REF!</definedName>
    <definedName name="External_Time_to_Start__Total">#REF!</definedName>
    <definedName name="ExternalLabourInflation" localSheetId="6">#REF!</definedName>
    <definedName name="ExternalLabourInflation">#REF!</definedName>
    <definedName name="EXTRA_SATELLITE_MDA_M_FACTOR" localSheetId="6">#REF!</definedName>
    <definedName name="EXTRA_SATELLITE_MDA_M_FACTOR">#REF!</definedName>
    <definedName name="f" localSheetId="6">#REF!</definedName>
    <definedName name="f">#REF!</definedName>
    <definedName name="FA">'[48]Table FA'!$A$1:$H$125</definedName>
    <definedName name="FAC" localSheetId="6">#REF!</definedName>
    <definedName name="FAC">#REF!</definedName>
    <definedName name="Facil_Equip" localSheetId="6">#REF!</definedName>
    <definedName name="Facil_Equip">#REF!</definedName>
    <definedName name="FAIT_" localSheetId="6">#REF!</definedName>
    <definedName name="FAIT_">#REF!</definedName>
    <definedName name="FAT" localSheetId="6">#REF!</definedName>
    <definedName name="FAT">#REF!</definedName>
    <definedName name="fdgdf" localSheetId="6">#REF!</definedName>
    <definedName name="fdgdf">#REF!</definedName>
    <definedName name="fdgsdgsdfgdf">'[4]G43 ExCo'!#REF!</definedName>
    <definedName name="fdsfsdfdsf" localSheetId="6" hidden="1">#REF!</definedName>
    <definedName name="fdsfsdfdsf" hidden="1">#REF!</definedName>
    <definedName name="febtotal" localSheetId="6">#REF!</definedName>
    <definedName name="febtotal">#REF!</definedName>
    <definedName name="FEDD" localSheetId="6">#REF!</definedName>
    <definedName name="FEDD">#REF!</definedName>
    <definedName name="fee" localSheetId="6">#REF!</definedName>
    <definedName name="fee">#REF!</definedName>
    <definedName name="Fee_FY08" localSheetId="6">#REF!</definedName>
    <definedName name="Fee_FY08">#REF!</definedName>
    <definedName name="Fee_FY09" localSheetId="6">#REF!</definedName>
    <definedName name="Fee_FY09">#REF!</definedName>
    <definedName name="Fee_FY10" localSheetId="6">#REF!</definedName>
    <definedName name="Fee_FY10">#REF!</definedName>
    <definedName name="Fee_FY11" localSheetId="6">#REF!</definedName>
    <definedName name="Fee_FY11">#REF!</definedName>
    <definedName name="FeeList">[9]Globals!$C$28:$C$31</definedName>
    <definedName name="FeeTable">[9]Globals!$C$28:$D$31</definedName>
    <definedName name="Ferie" localSheetId="6">#REF!</definedName>
    <definedName name="Ferie">#REF!</definedName>
    <definedName name="ff">'[4]G43 ExCo'!#REF!</definedName>
    <definedName name="FFF" localSheetId="6">#REF!</definedName>
    <definedName name="FFF">#REF!</definedName>
    <definedName name="FFFF" localSheetId="6">#REF!</definedName>
    <definedName name="FFFF">#REF!</definedName>
    <definedName name="fffff" localSheetId="6">#REF!</definedName>
    <definedName name="fffff">#REF!</definedName>
    <definedName name="fffffffffffffffffffff" localSheetId="6">#REF!</definedName>
    <definedName name="fffffffffffffffffffff">#REF!</definedName>
    <definedName name="FFSDS" localSheetId="6">#REF!</definedName>
    <definedName name="FFSDS">#REF!</definedName>
    <definedName name="fgfg" localSheetId="6">#REF!</definedName>
    <definedName name="fgfg">#REF!</definedName>
    <definedName name="FGG" localSheetId="6">#REF!</definedName>
    <definedName name="FGG">#REF!</definedName>
    <definedName name="FGMBG" localSheetId="6">#REF!</definedName>
    <definedName name="FGMBG">#REF!</definedName>
    <definedName name="fgsdf">[49]Sheet1!#REF!</definedName>
    <definedName name="fgsf" localSheetId="6">#REF!</definedName>
    <definedName name="fgsf">#REF!</definedName>
    <definedName name="FinCap" localSheetId="6">#REF!</definedName>
    <definedName name="FinCap">#REF!</definedName>
    <definedName name="FiscalYear" localSheetId="6">#REF!</definedName>
    <definedName name="FiscalYear">#REF!</definedName>
    <definedName name="FLATCURVE" localSheetId="6">#REF!</definedName>
    <definedName name="FLATCURVE">#REF!</definedName>
    <definedName name="FlightCost" localSheetId="6">#REF!</definedName>
    <definedName name="FlightCost">#REF!</definedName>
    <definedName name="flt_hrs" localSheetId="6">#REF!</definedName>
    <definedName name="flt_hrs">#REF!</definedName>
    <definedName name="Fond">[50]LISTS!$C$2:$C$42</definedName>
    <definedName name="FORECAST" localSheetId="6">#REF!</definedName>
    <definedName name="FORECAST">#REF!</definedName>
    <definedName name="forecast774" localSheetId="6">#REF!</definedName>
    <definedName name="forecast774">#REF!</definedName>
    <definedName name="Format" localSheetId="6">#REF!</definedName>
    <definedName name="Format">#REF!</definedName>
    <definedName name="FormColumn">COLUMN('[9]Method Library'!$N$3)-COLUMN('[9]Method Library'!$B$3)+1</definedName>
    <definedName name="FR" localSheetId="6">#REF!</definedName>
    <definedName name="FR">#REF!</definedName>
    <definedName name="FRACAS" localSheetId="6">#REF!</definedName>
    <definedName name="FRACAS">#REF!</definedName>
    <definedName name="Fred" localSheetId="6">#REF!</definedName>
    <definedName name="Fred">#REF!</definedName>
    <definedName name="Freight" localSheetId="6">#REF!</definedName>
    <definedName name="Freight">#REF!</definedName>
    <definedName name="FreightInPercent" localSheetId="6">#REF!</definedName>
    <definedName name="FreightInPercent">#REF!</definedName>
    <definedName name="Frequency" localSheetId="6">#REF!</definedName>
    <definedName name="Frequency">#REF!</definedName>
    <definedName name="fringe" localSheetId="6">#REF!</definedName>
    <definedName name="fringe">#REF!</definedName>
    <definedName name="FROM" localSheetId="6">#REF!</definedName>
    <definedName name="FROM">#REF!</definedName>
    <definedName name="FSVCS" localSheetId="6">#REF!</definedName>
    <definedName name="FSVCS">#REF!</definedName>
    <definedName name="FTE_hours" localSheetId="6">#REF!</definedName>
    <definedName name="FTE_hours">#REF!</definedName>
    <definedName name="FTE_hoursDLF" localSheetId="6">#REF!</definedName>
    <definedName name="FTE_hoursDLF">#REF!</definedName>
    <definedName name="FUND">[51]Sheet2!$C$1:$C$15</definedName>
    <definedName name="FX__risk" localSheetId="6">[46]Main!#REF!</definedName>
    <definedName name="FX__risk">[47]Main!#REF!</definedName>
    <definedName name="FX_EXPOSURE" localSheetId="6">'[33]MDA Quantitative Risk Analysis'!$H$6</definedName>
    <definedName name="FX_EXPOSURE">'[34]MDA Quantitative Risk Analysis'!$H$6</definedName>
    <definedName name="FXAUD" localSheetId="6">#REF!</definedName>
    <definedName name="FXAUD">#REF!</definedName>
    <definedName name="FXEuro" localSheetId="6">#REF!</definedName>
    <definedName name="FXEuro">#REF!</definedName>
    <definedName name="FXUS" localSheetId="6">#REF!</definedName>
    <definedName name="FXUS">#REF!</definedName>
    <definedName name="fxus_y4" localSheetId="6">#REF!</definedName>
    <definedName name="fxus_y4">#REF!</definedName>
    <definedName name="fxus_y5" localSheetId="6">#REF!</definedName>
    <definedName name="fxus_y5">#REF!</definedName>
    <definedName name="FY08GA___0" localSheetId="6">#REF!</definedName>
    <definedName name="FY08GA___0">#REF!</definedName>
    <definedName name="FY08LABOR" localSheetId="6">#REF!</definedName>
    <definedName name="FY08LABOR">#REF!</definedName>
    <definedName name="FY08LABOR___0" localSheetId="6">#REF!</definedName>
    <definedName name="FY08LABOR___0">#REF!</definedName>
    <definedName name="FY08MB___0" localSheetId="6">#REF!</definedName>
    <definedName name="FY08MB___0">#REF!</definedName>
    <definedName name="FY08MFG" localSheetId="6">#REF!</definedName>
    <definedName name="FY08MFG">#REF!</definedName>
    <definedName name="FY08MFG___0" localSheetId="6">#REF!</definedName>
    <definedName name="FY08MFG___0">#REF!</definedName>
    <definedName name="FY08MLBR" localSheetId="6">#REF!</definedName>
    <definedName name="FY08MLBR">#REF!</definedName>
    <definedName name="FY08MLBR___0" localSheetId="6">#REF!</definedName>
    <definedName name="FY08MLBR___0">#REF!</definedName>
    <definedName name="FY08OH" localSheetId="6">#REF!</definedName>
    <definedName name="FY08OH">#REF!</definedName>
    <definedName name="FY08OH___0" localSheetId="6">#REF!</definedName>
    <definedName name="FY08OH___0">#REF!</definedName>
    <definedName name="FY09FEE___0" localSheetId="6">#REF!</definedName>
    <definedName name="FY09FEE___0">#REF!</definedName>
    <definedName name="FY09GA___0" localSheetId="6">#REF!</definedName>
    <definedName name="FY09GA___0">#REF!</definedName>
    <definedName name="FY09LABOR" localSheetId="6">#REF!</definedName>
    <definedName name="FY09LABOR">#REF!</definedName>
    <definedName name="FY09LABOR___0" localSheetId="6">#REF!</definedName>
    <definedName name="FY09LABOR___0">#REF!</definedName>
    <definedName name="FY09MB___0" localSheetId="6">#REF!</definedName>
    <definedName name="FY09MB___0">#REF!</definedName>
    <definedName name="FY09MFG" localSheetId="6">#REF!</definedName>
    <definedName name="FY09MFG">#REF!</definedName>
    <definedName name="FY09MFG___0" localSheetId="6">#REF!</definedName>
    <definedName name="FY09MFG___0">#REF!</definedName>
    <definedName name="FY09MLBR" localSheetId="6">#REF!</definedName>
    <definedName name="FY09MLBR">#REF!</definedName>
    <definedName name="FY09MLBR___0" localSheetId="6">#REF!</definedName>
    <definedName name="FY09MLBR___0">#REF!</definedName>
    <definedName name="FY09OH" localSheetId="6">#REF!</definedName>
    <definedName name="FY09OH">#REF!</definedName>
    <definedName name="FY09OH___0" localSheetId="6">#REF!</definedName>
    <definedName name="FY09OH___0">#REF!</definedName>
    <definedName name="FY10FEE___0" localSheetId="6">#REF!</definedName>
    <definedName name="FY10FEE___0">#REF!</definedName>
    <definedName name="FY10GA___0" localSheetId="6">#REF!</definedName>
    <definedName name="FY10GA___0">#REF!</definedName>
    <definedName name="FY10LABOR" localSheetId="6">#REF!</definedName>
    <definedName name="FY10LABOR">#REF!</definedName>
    <definedName name="FY10LABOR___0" localSheetId="6">#REF!</definedName>
    <definedName name="FY10LABOR___0">#REF!</definedName>
    <definedName name="FY10MB___0" localSheetId="6">#REF!</definedName>
    <definedName name="FY10MB___0">#REF!</definedName>
    <definedName name="FY10MFG" localSheetId="6">#REF!</definedName>
    <definedName name="FY10MFG">#REF!</definedName>
    <definedName name="FY10MFG___0" localSheetId="6">#REF!</definedName>
    <definedName name="FY10MFG___0">#REF!</definedName>
    <definedName name="FY10MLBR" localSheetId="6">#REF!</definedName>
    <definedName name="FY10MLBR">#REF!</definedName>
    <definedName name="FY10MLBR___0" localSheetId="6">#REF!</definedName>
    <definedName name="FY10MLBR___0">#REF!</definedName>
    <definedName name="FY10OH" localSheetId="6">#REF!</definedName>
    <definedName name="FY10OH">#REF!</definedName>
    <definedName name="FY10OH___0" localSheetId="6">#REF!</definedName>
    <definedName name="FY10OH___0">#REF!</definedName>
    <definedName name="FY11FEE___0" localSheetId="6">#REF!</definedName>
    <definedName name="FY11FEE___0">#REF!</definedName>
    <definedName name="FY11GA___0" localSheetId="6">#REF!</definedName>
    <definedName name="FY11GA___0">#REF!</definedName>
    <definedName name="FY11LABOR" localSheetId="6">#REF!</definedName>
    <definedName name="FY11LABOR">#REF!</definedName>
    <definedName name="FY11LABOR___0" localSheetId="6">#REF!</definedName>
    <definedName name="FY11LABOR___0">#REF!</definedName>
    <definedName name="FY11MB___0" localSheetId="6">#REF!</definedName>
    <definedName name="FY11MB___0">#REF!</definedName>
    <definedName name="FY11MFG" localSheetId="6">#REF!</definedName>
    <definedName name="FY11MFG">#REF!</definedName>
    <definedName name="FY11MFG___0" localSheetId="6">#REF!</definedName>
    <definedName name="FY11MFG___0">#REF!</definedName>
    <definedName name="FY11MLBR" localSheetId="6">#REF!</definedName>
    <definedName name="FY11MLBR">#REF!</definedName>
    <definedName name="FY11MLBR___0" localSheetId="6">#REF!</definedName>
    <definedName name="FY11MLBR___0">#REF!</definedName>
    <definedName name="FY11OH" localSheetId="6">#REF!</definedName>
    <definedName name="FY11OH">#REF!</definedName>
    <definedName name="FY11OH___0" localSheetId="6">#REF!</definedName>
    <definedName name="FY11OH___0">#REF!</definedName>
    <definedName name="FYDP">[9]Globals!$D$13</definedName>
    <definedName name="FYs" localSheetId="6">[11]Lists!$D$12:$H$47</definedName>
    <definedName name="FYs">[12]Lists!$D$12:$H$47</definedName>
    <definedName name="G_A" localSheetId="6">#REF!</definedName>
    <definedName name="G_A">#REF!</definedName>
    <definedName name="g_and_a" localSheetId="6">#REF!</definedName>
    <definedName name="g_and_a">#REF!</definedName>
    <definedName name="ga">[2]RATE!#REF!</definedName>
    <definedName name="GANDA" localSheetId="6">#REF!</definedName>
    <definedName name="GANDA">#REF!</definedName>
    <definedName name="GandA_FY08" localSheetId="6">#REF!</definedName>
    <definedName name="GandA_FY08">#REF!</definedName>
    <definedName name="GandA_FY09" localSheetId="6">#REF!</definedName>
    <definedName name="GandA_FY09">#REF!</definedName>
    <definedName name="GandA_FY10" localSheetId="6">#REF!</definedName>
    <definedName name="GandA_FY10">#REF!</definedName>
    <definedName name="GandA_FY11" localSheetId="6">#REF!</definedName>
    <definedName name="GandA_FY11">#REF!</definedName>
    <definedName name="GatewayIntegeration">'[19]MSP input'!#REF!</definedName>
    <definedName name="GBPCAD">[45]LISTS!$AD$5</definedName>
    <definedName name="GBPtoCDN" localSheetId="6">#REF!</definedName>
    <definedName name="GBPtoCDN">#REF!</definedName>
    <definedName name="gdfgd" localSheetId="6">#REF!</definedName>
    <definedName name="gdfgd">#REF!</definedName>
    <definedName name="gdfgfd" localSheetId="6">#REF!</definedName>
    <definedName name="gdfgfd">#REF!</definedName>
    <definedName name="GENSERAIS">#N/A</definedName>
    <definedName name="GENSERAISNew">#N/A</definedName>
    <definedName name="GENSERComms">#N/A</definedName>
    <definedName name="GENSERDocs">#N/A</definedName>
    <definedName name="GENSERMeets">#N/A</definedName>
    <definedName name="GFED" localSheetId="6">#REF!</definedName>
    <definedName name="GFED">#REF!</definedName>
    <definedName name="GFEItems">#N/A</definedName>
    <definedName name="gfhd">'[4]G43 ExCo'!#REF!</definedName>
    <definedName name="ggggggggggggggggggggggggggggggggg">'[52]#REF'!#REF!</definedName>
    <definedName name="GI_Shift_CAD" localSheetId="6">#REF!</definedName>
    <definedName name="GI_Shift_CAD">#REF!</definedName>
    <definedName name="gikn" localSheetId="6">#REF!</definedName>
    <definedName name="gikn">#REF!</definedName>
    <definedName name="Global_MassUnit">[9]Globals!$D$8</definedName>
    <definedName name="globaltable" localSheetId="6">#REF!</definedName>
    <definedName name="globaltable">#REF!</definedName>
    <definedName name="GnA" localSheetId="6">#REF!</definedName>
    <definedName name="GnA">#REF!</definedName>
    <definedName name="governance" localSheetId="6">#REF!</definedName>
    <definedName name="governance">#REF!</definedName>
    <definedName name="GovtFee" localSheetId="6">#REF!</definedName>
    <definedName name="GovtFee">#REF!</definedName>
    <definedName name="GR">[53]GR!$A$12:$A$195</definedName>
    <definedName name="GR_LVL" localSheetId="6">[11]Lists!$B$12:$B$37</definedName>
    <definedName name="GR_LVL">[12]Lists!$B$12:$B$37</definedName>
    <definedName name="Grading_Factors">[54]Lists!$C$3:$C$7</definedName>
    <definedName name="Graph_Budget" localSheetId="6">OFFSET('[9]Budget Graph - HAWCSAT'!$D$26,,'[9]Budget Graph - HAWCSAT'!$C$3-InitialYear,,'[9]Budget Graph - HAWCSAT'!$C$4-'[9]Budget Graph - HAWCSAT'!$C$3+1)</definedName>
    <definedName name="Graph_Budget">OFFSET('[9]Budget Graph - HAWCSAT'!$D$26,,'[9]Budget Graph - HAWCSAT'!$C$3-InitialYear,,'[9]Budget Graph - HAWCSAT'!$C$4-'[9]Budget Graph - HAWCSAT'!$C$3+1)</definedName>
    <definedName name="Graph_ESE" localSheetId="6">OFFSET('[9]Budget Graph - HAWCSAT'!$D$36,,'[9]Budget Graph - HAWCSAT'!$C$3-InitialYear,,'[9]Budget Graph - HAWCSAT'!$C$4-'[9]Budget Graph - HAWCSAT'!$C$3+1)</definedName>
    <definedName name="Graph_ESE">OFFSET('[9]Budget Graph - HAWCSAT'!$D$36,,'[9]Budget Graph - HAWCSAT'!$C$3-InitialYear,,'[9]Budget Graph - HAWCSAT'!$C$4-'[9]Budget Graph - HAWCSAT'!$C$3+1)</definedName>
    <definedName name="Graph_Launch" localSheetId="6">OFFSET('[9]Budget Graph - HAWCSAT'!$D$35,,'[9]Budget Graph - HAWCSAT'!$C$3-InitialYear,,'[9]Budget Graph - HAWCSAT'!$C$4-'[9]Budget Graph - HAWCSAT'!$C$3+1)</definedName>
    <definedName name="Graph_Launch">OFFSET('[9]Budget Graph - HAWCSAT'!$D$35,,'[9]Budget Graph - HAWCSAT'!$C$3-InitialYear,,'[9]Budget Graph - HAWCSAT'!$C$4-'[9]Budget Graph - HAWCSAT'!$C$3+1)</definedName>
    <definedName name="Graph_OGCs" localSheetId="6">OFFSET('[9]Budget Graph - HAWCSAT'!$D$31,,'[9]Budget Graph - HAWCSAT'!$C$3-InitialYear,,'[9]Budget Graph - HAWCSAT'!$C$4-'[9]Budget Graph - HAWCSAT'!$C$3+1)</definedName>
    <definedName name="Graph_OGCs">OFFSET('[9]Budget Graph - HAWCSAT'!$D$31,,'[9]Budget Graph - HAWCSAT'!$C$3-InitialYear,,'[9]Budget Graph - HAWCSAT'!$C$4-'[9]Budget Graph - HAWCSAT'!$C$3+1)</definedName>
    <definedName name="Graph_OM" localSheetId="6">OFFSET('[9]Budget Graph - HAWCSAT'!$D$34,,'[9]Budget Graph - HAWCSAT'!$C$3-InitialYear,,'[9]Budget Graph - HAWCSAT'!$C$4-'[9]Budget Graph - HAWCSAT'!$C$3+1)</definedName>
    <definedName name="Graph_OM">OFFSET('[9]Budget Graph - HAWCSAT'!$D$34,,'[9]Budget Graph - HAWCSAT'!$C$3-InitialYear,,'[9]Budget Graph - HAWCSAT'!$C$4-'[9]Budget Graph - HAWCSAT'!$C$3+1)</definedName>
    <definedName name="Graph_PreAcq" localSheetId="6">OFFSET('[9]Budget Graph - HAWCSAT'!$D$30,,'[9]Budget Graph - HAWCSAT'!$C$3-InitialYear,,'[9]Budget Graph - HAWCSAT'!$C$4-'[9]Budget Graph - HAWCSAT'!$C$3+1)</definedName>
    <definedName name="Graph_PreAcq">OFFSET('[9]Budget Graph - HAWCSAT'!$D$30,,'[9]Budget Graph - HAWCSAT'!$C$3-InitialYear,,'[9]Budget Graph - HAWCSAT'!$C$4-'[9]Budget Graph - HAWCSAT'!$C$3+1)</definedName>
    <definedName name="Graph_Space" localSheetId="6">OFFSET('[9]Budget Graph - HAWCSAT'!$D$29,,'[9]Budget Graph - HAWCSAT'!$C$3-InitialYear,,'[9]Budget Graph - HAWCSAT'!$C$4-'[9]Budget Graph - HAWCSAT'!$C$3+1)</definedName>
    <definedName name="Graph_Space">OFFSET('[9]Budget Graph - HAWCSAT'!$D$29,,'[9]Budget Graph - HAWCSAT'!$C$3-InitialYear,,'[9]Budget Graph - HAWCSAT'!$C$4-'[9]Budget Graph - HAWCSAT'!$C$3+1)</definedName>
    <definedName name="Graph_Years" localSheetId="6">OFFSET('[9]Budget Graph - HAWCSAT'!$D$25,,'[9]Budget Graph - HAWCSAT'!$C$3-InitialYear,,'[9]Budget Graph - HAWCSAT'!$C$4-'[9]Budget Graph - HAWCSAT'!$C$3+1)</definedName>
    <definedName name="Graph_Years">OFFSET('[9]Budget Graph - HAWCSAT'!$D$25,,'[9]Budget Graph - HAWCSAT'!$C$3-InitialYear,,'[9]Budget Graph - HAWCSAT'!$C$4-'[9]Budget Graph - HAWCSAT'!$C$3+1)</definedName>
    <definedName name="groundSegmentInputsx7">'[19]MSP input'!#REF!</definedName>
    <definedName name="GroundSegmentPMOhrs">'[19]MSP input'!#REF!</definedName>
    <definedName name="Group" localSheetId="6">#REF!</definedName>
    <definedName name="Group">#REF!</definedName>
    <definedName name="Groupedsenario" localSheetId="6">#REF!</definedName>
    <definedName name="Groupedsenario">#REF!</definedName>
    <definedName name="GS_SUSENG">'[45]Sust. Eng'!$Q$10</definedName>
    <definedName name="GSExATLOxinputs896411">'[19]MSP input'!#REF!</definedName>
    <definedName name="Guan" localSheetId="6">#REF!</definedName>
    <definedName name="Guan">#REF!</definedName>
    <definedName name="h" localSheetId="6">#REF!</definedName>
    <definedName name="h">#REF!</definedName>
    <definedName name="Header" localSheetId="6">#REF!</definedName>
    <definedName name="Header">#REF!</definedName>
    <definedName name="help" localSheetId="6">#REF!</definedName>
    <definedName name="help">#REF!</definedName>
    <definedName name="hhjhh" localSheetId="6" hidden="1">#REF!</definedName>
    <definedName name="hhjhh" hidden="1">#REF!</definedName>
    <definedName name="Holiday" localSheetId="6">#REF!</definedName>
    <definedName name="Holiday">#REF!</definedName>
    <definedName name="HOLIDAYS" localSheetId="6">[11]Lists!$A$12:$A$44</definedName>
    <definedName name="HOLIDAYS">[12]Lists!$A$12:$A$44</definedName>
    <definedName name="Hours" localSheetId="6">#REF!</definedName>
    <definedName name="Hours">#REF!</definedName>
    <definedName name="hrs_mm" localSheetId="6">#REF!</definedName>
    <definedName name="hrs_mm">#REF!</definedName>
    <definedName name="HTML_CodePage" hidden="1">1252</definedName>
    <definedName name="HTML_Description" hidden="1">""</definedName>
    <definedName name="HTML_Email" hidden="1">"jpm@mda.ca"</definedName>
    <definedName name="HTML_Header" hidden="1">"Equipment"</definedName>
    <definedName name="HTML_LastUpdate" hidden="1">"18/09/97"</definedName>
    <definedName name="HTML_LineAfter" hidden="1">FALSE</definedName>
    <definedName name="HTML_LineBefore" hidden="1">TRUE</definedName>
    <definedName name="HTML_Name" hidden="1">"John McArdle"</definedName>
    <definedName name="HTML_OBDlg2" hidden="1">TRUE</definedName>
    <definedName name="HTML_OBDlg4" hidden="1">TRUE</definedName>
    <definedName name="HTML_OS" hidden="1">0</definedName>
    <definedName name="HTML_PathFile" hidden="1">"E:\Projects\2855-WWW\Equipment.htm"</definedName>
    <definedName name="HTML_Title" hidden="1">"Nonlabour"</definedName>
    <definedName name="Human_Capital_Income_Statement" localSheetId="6">#REF!</definedName>
    <definedName name="Human_Capital_Income_Statement">#REF!</definedName>
    <definedName name="Human_Capital_Return_On_Investment" localSheetId="6">#REF!</definedName>
    <definedName name="Human_Capital_Return_On_Investment">#REF!</definedName>
    <definedName name="HV" localSheetId="6">#REF!</definedName>
    <definedName name="HV">#REF!</definedName>
    <definedName name="HVM" localSheetId="6">#REF!</definedName>
    <definedName name="HVM">#REF!</definedName>
    <definedName name="hwWarrantyPerc">'[8]TPCM Main'!#REF!</definedName>
    <definedName name="I" localSheetId="6">#REF!</definedName>
    <definedName name="I">#REF!</definedName>
    <definedName name="IAI_CV" localSheetId="6">#REF!</definedName>
    <definedName name="IAI_CV">#REF!</definedName>
    <definedName name="IF">[55]LISTS!$B$2:$B$5</definedName>
    <definedName name="IFR">[51]Sheet2!$B$1:$B$6</definedName>
    <definedName name="IGL" localSheetId="6">#REF!</definedName>
    <definedName name="IGL">#REF!</definedName>
    <definedName name="IIRB">'[56]Plan d''appro'!$BB$1:$BB$6</definedName>
    <definedName name="ILC_Date">[9]Globals!$D$12</definedName>
    <definedName name="ils" localSheetId="6">#REF!</definedName>
    <definedName name="ils">#REF!</definedName>
    <definedName name="ILS_BM" localSheetId="6">#REF!</definedName>
    <definedName name="ILS_BM">#REF!</definedName>
    <definedName name="ILS_CEO" localSheetId="6">#REF!</definedName>
    <definedName name="ILS_CEO">#REF!</definedName>
    <definedName name="ILS_IBM" localSheetId="6">#REF!</definedName>
    <definedName name="ILS_IBM">#REF!</definedName>
    <definedName name="ILS_QA" localSheetId="6">#REF!</definedName>
    <definedName name="ILS_QA">#REF!</definedName>
    <definedName name="ILS_SA_DM" localSheetId="6">#REF!</definedName>
    <definedName name="ILS_SA_DM">#REF!</definedName>
    <definedName name="ILS_SD_APP_1" localSheetId="6">#REF!</definedName>
    <definedName name="ILS_SD_APP_1">#REF!</definedName>
    <definedName name="ILS_SD_APP_2" localSheetId="6">#REF!</definedName>
    <definedName name="ILS_SD_APP_2">#REF!</definedName>
    <definedName name="ILS_SD_CS" localSheetId="6">#REF!</definedName>
    <definedName name="ILS_SD_CS">#REF!</definedName>
    <definedName name="ILS_SD_WFR" localSheetId="6">#REF!</definedName>
    <definedName name="ILS_SD_WFR">#REF!</definedName>
    <definedName name="ILS_TM" localSheetId="6">#REF!</definedName>
    <definedName name="ILS_TM">#REF!</definedName>
    <definedName name="ILS_TR" localSheetId="6">#REF!</definedName>
    <definedName name="ILS_TR">#REF!</definedName>
    <definedName name="imp" localSheetId="6">#REF!</definedName>
    <definedName name="imp">#REF!</definedName>
    <definedName name="ImplementationRiskMultiplier">[39]DataRefTables!$G$14</definedName>
    <definedName name="in_flt">'[57]PhE Worksheet'!$B$13</definedName>
    <definedName name="Inclusion" localSheetId="6">#REF!</definedName>
    <definedName name="Inclusion">#REF!</definedName>
    <definedName name="Index" localSheetId="6">#REF!</definedName>
    <definedName name="Index">#REF!</definedName>
    <definedName name="INDICATORS">[56]Sheet1!$B$2:$B$22</definedName>
    <definedName name="INF" localSheetId="6">#REF!</definedName>
    <definedName name="INF">#REF!</definedName>
    <definedName name="infl">'[58]Tableau final'!$Q$4</definedName>
    <definedName name="INFLATION" localSheetId="6">'[33]MDA Quantitative Risk Analysis'!$H$7</definedName>
    <definedName name="INFLATION">'[34]MDA Quantitative Risk Analysis'!$H$7</definedName>
    <definedName name="InflationList">[9]Inflation!$A$5:$A$10</definedName>
    <definedName name="InflSelection">[9]Globals!$D$7</definedName>
    <definedName name="InflTable">[9]Inflation!$C$4:$F$75</definedName>
    <definedName name="Infra" localSheetId="6">#REF!</definedName>
    <definedName name="Infra">#REF!</definedName>
    <definedName name="InitialYear">[9]Phasing!$B$3</definedName>
    <definedName name="Input_range">#N/A</definedName>
    <definedName name="Input_range2" localSheetId="6">OFFSET(#REF!,0,0,COUNTA(#REF!),1)</definedName>
    <definedName name="Input_range2">OFFSET(#REF!,0,0,COUNTA(#REF!),1)</definedName>
    <definedName name="INSTANCE" localSheetId="6">#REF!</definedName>
    <definedName name="INSTANCE">#REF!</definedName>
    <definedName name="Intangible_Benefits_Summary" localSheetId="6">#REF!</definedName>
    <definedName name="Intangible_Benefits_Summary">#REF!</definedName>
    <definedName name="Intermediate_car">[23]Travel!$P$9</definedName>
    <definedName name="InternalLabourInflation" localSheetId="6">#REF!</definedName>
    <definedName name="InternalLabourInflation">#REF!</definedName>
    <definedName name="INV" localSheetId="6">#REF!</definedName>
    <definedName name="INV">#REF!</definedName>
    <definedName name="Inventory" localSheetId="6">#REF!</definedName>
    <definedName name="Inventory">#REF!</definedName>
    <definedName name="Involvment" localSheetId="6">#REF!</definedName>
    <definedName name="Involvment">#REF!</definedName>
    <definedName name="InvOnCPFF">#N/A</definedName>
    <definedName name="IP" localSheetId="6">#REF!</definedName>
    <definedName name="IP">#REF!</definedName>
    <definedName name="IPP" localSheetId="6">#REF!</definedName>
    <definedName name="IPP">#REF!</definedName>
    <definedName name="IS" localSheetId="6">[11]Lists!$V$2:$V$18</definedName>
    <definedName name="IS">[12]Lists!$V$2:$V$18</definedName>
    <definedName name="ISG" localSheetId="6">#REF!</definedName>
    <definedName name="ISG">#REF!</definedName>
    <definedName name="IsSAP">#N/A</definedName>
    <definedName name="IT">[55]LISTS!$C$2:$C$8</definedName>
    <definedName name="IT_HR" localSheetId="6">#REF!</definedName>
    <definedName name="IT_HR">#REF!</definedName>
    <definedName name="Italy_perdiem" localSheetId="6">'[24]O&amp;M Expenses'!$J$28</definedName>
    <definedName name="Italy_perdiem">'[25]O&amp;M Expenses'!$J$28</definedName>
    <definedName name="ITAR" localSheetId="6">#REF!</definedName>
    <definedName name="ITAR">#REF!</definedName>
    <definedName name="ITT_no" localSheetId="6">#REF!</definedName>
    <definedName name="ITT_no">#REF!</definedName>
    <definedName name="iweayfgfjk" localSheetId="6">#REF!</definedName>
    <definedName name="iweayfgfjk">#REF!</definedName>
    <definedName name="Jason" localSheetId="6">#REF!</definedName>
    <definedName name="Jason">#REF!</definedName>
    <definedName name="Jenny" localSheetId="6">#REF!</definedName>
    <definedName name="Jenny">#REF!</definedName>
    <definedName name="Jim" localSheetId="6">#REF!</definedName>
    <definedName name="Jim">#REF!</definedName>
    <definedName name="JJJJJ">[59]CORPFUNDS!#REF!</definedName>
    <definedName name="jkjij" localSheetId="6" hidden="1">#REF!</definedName>
    <definedName name="jkjij" hidden="1">#REF!</definedName>
    <definedName name="June" localSheetId="6">#REF!</definedName>
    <definedName name="June">#REF!</definedName>
    <definedName name="K" localSheetId="6">#REF!</definedName>
    <definedName name="K">#REF!</definedName>
    <definedName name="KAM_NAME">'[36]General Info'!#REF!</definedName>
    <definedName name="kfkdkjd">[22]CORPFUNDS!#REF!</definedName>
    <definedName name="kk" localSheetId="6" hidden="1">#REF!</definedName>
    <definedName name="kk" hidden="1">#REF!</definedName>
    <definedName name="KO" localSheetId="6">#REF!</definedName>
    <definedName name="KO">#REF!</definedName>
    <definedName name="L_ACTIVITY">[45]!ACTIVITY[Activity]</definedName>
    <definedName name="L_Antenna">'[45]TT&amp;C'!$C$7:$C$9</definedName>
    <definedName name="L_AUC">[45]!AUC[List des AUC]</definedName>
    <definedName name="L_CLASSIFICATION">[45]!CLASSIFICATION[Classification]</definedName>
    <definedName name="L_COST_CENTER">[45]!COST_CENTER[Cost Centers]</definedName>
    <definedName name="L_COST_CENTERS" localSheetId="6">#REF!</definedName>
    <definedName name="L_COST_CENTERS">#REF!</definedName>
    <definedName name="L_costcenter" localSheetId="6">#REF!</definedName>
    <definedName name="L_costcenter">#REF!</definedName>
    <definedName name="L_FUN_GROUP">[45]!FUN_GROUP[Functional Group]</definedName>
    <definedName name="L_FUND">[45]!FUND[Fund]</definedName>
    <definedName name="L_FY">'[45]Investment Listing DB'!$Z$4:$AI$4</definedName>
    <definedName name="L_GS_SUSTENG">[45]!T_GS_SUSTENG[OPTION]</definedName>
    <definedName name="L_INCLUSIONS">[45]!Table16[INCLUSIONS]</definedName>
    <definedName name="L_LABEL">[45]!GROUPING_LABEL[Grouping Label]</definedName>
    <definedName name="L_MISSION">[45]!MISSION[Mission]</definedName>
    <definedName name="L_MOU" localSheetId="6">#REF!</definedName>
    <definedName name="L_MOU">#REF!</definedName>
    <definedName name="L_PROJECT">[45]!MISSION[Project]</definedName>
    <definedName name="L_RESPONSIBLE">[45]!RESPONSIBLE[Responsible]</definedName>
    <definedName name="L_RO">[45]!RO[Reporting Object]</definedName>
    <definedName name="L_SAP_Contract_MOU" localSheetId="6">#REF!</definedName>
    <definedName name="L_SAP_Contract_MOU">#REF!</definedName>
    <definedName name="L_SCENARIOS">[45]!Table16[[#Headers],[OPTION 1]:[OPTION 3C]]</definedName>
    <definedName name="L_VPSC_Labels" localSheetId="6">#REF!</definedName>
    <definedName name="L_VPSC_Labels">#REF!</definedName>
    <definedName name="L_YESNO">[45]!YES_NO[YES_NO]</definedName>
    <definedName name="L7CONT" localSheetId="6">#REF!</definedName>
    <definedName name="L7CONT">#REF!</definedName>
    <definedName name="L7OPP" localSheetId="6">#REF!</definedName>
    <definedName name="L7OPP">#REF!</definedName>
    <definedName name="L7RISK" localSheetId="6">#REF!</definedName>
    <definedName name="L7RISK">#REF!</definedName>
    <definedName name="lab" localSheetId="6">#REF!</definedName>
    <definedName name="lab">#REF!</definedName>
    <definedName name="LAB_GA" localSheetId="6">#REF!</definedName>
    <definedName name="LAB_GA">#REF!</definedName>
    <definedName name="Lab_included" localSheetId="6">#REF!</definedName>
    <definedName name="Lab_included">#REF!</definedName>
    <definedName name="labesc" localSheetId="6">#REF!</definedName>
    <definedName name="labesc">#REF!</definedName>
    <definedName name="labmix" localSheetId="6">#REF!</definedName>
    <definedName name="labmix">#REF!</definedName>
    <definedName name="labor" localSheetId="6">#REF!</definedName>
    <definedName name="labor">#REF!</definedName>
    <definedName name="Labor_121" localSheetId="6">#REF!</definedName>
    <definedName name="Labor_121">#REF!</definedName>
    <definedName name="Labor_122" localSheetId="6">#REF!</definedName>
    <definedName name="Labor_122">#REF!</definedName>
    <definedName name="Labor_123" localSheetId="6">#REF!</definedName>
    <definedName name="Labor_123">#REF!</definedName>
    <definedName name="Labor_124" localSheetId="6">#REF!</definedName>
    <definedName name="Labor_124">#REF!</definedName>
    <definedName name="Labor_125" localSheetId="6">#REF!</definedName>
    <definedName name="Labor_125">#REF!</definedName>
    <definedName name="Labor_126" localSheetId="6">#REF!</definedName>
    <definedName name="Labor_126">#REF!</definedName>
    <definedName name="Labor_127" localSheetId="6">#REF!</definedName>
    <definedName name="Labor_127">#REF!</definedName>
    <definedName name="Labor_131" localSheetId="6">#REF!</definedName>
    <definedName name="Labor_131">#REF!</definedName>
    <definedName name="Labor_132" localSheetId="6">#REF!</definedName>
    <definedName name="Labor_132">#REF!</definedName>
    <definedName name="Labor_133" localSheetId="6">#REF!</definedName>
    <definedName name="Labor_133">#REF!</definedName>
    <definedName name="Labor_134" localSheetId="6">#REF!</definedName>
    <definedName name="Labor_134">#REF!</definedName>
    <definedName name="Labor_135" localSheetId="6">#REF!</definedName>
    <definedName name="Labor_135">#REF!</definedName>
    <definedName name="Labor_136" localSheetId="6">#REF!</definedName>
    <definedName name="Labor_136">#REF!</definedName>
    <definedName name="Labor_137" localSheetId="6">#REF!</definedName>
    <definedName name="Labor_137">#REF!</definedName>
    <definedName name="Labor_138" localSheetId="6">#REF!</definedName>
    <definedName name="Labor_138">#REF!</definedName>
    <definedName name="Labor_152" localSheetId="6">#REF!</definedName>
    <definedName name="Labor_152">#REF!</definedName>
    <definedName name="Labor_153" localSheetId="6">#REF!</definedName>
    <definedName name="Labor_153">#REF!</definedName>
    <definedName name="Labor_154" localSheetId="6">#REF!</definedName>
    <definedName name="Labor_154">#REF!</definedName>
    <definedName name="Labor_155" localSheetId="6">#REF!</definedName>
    <definedName name="Labor_155">#REF!</definedName>
    <definedName name="Labor_156" localSheetId="6">#REF!</definedName>
    <definedName name="Labor_156">#REF!</definedName>
    <definedName name="Labor_157" localSheetId="6">#REF!</definedName>
    <definedName name="Labor_157">#REF!</definedName>
    <definedName name="Labor_160" localSheetId="6">#REF!</definedName>
    <definedName name="Labor_160">#REF!</definedName>
    <definedName name="Labor_161" localSheetId="6">#REF!</definedName>
    <definedName name="Labor_161">#REF!</definedName>
    <definedName name="Labor_Esc" localSheetId="6">#REF!</definedName>
    <definedName name="Labor_Esc">#REF!</definedName>
    <definedName name="labor_mult" localSheetId="6">#REF!</definedName>
    <definedName name="labor_mult">#REF!</definedName>
    <definedName name="LaborCatList" localSheetId="6">#REF!</definedName>
    <definedName name="LaborCatList">#REF!</definedName>
    <definedName name="LaborOH" localSheetId="6">#REF!</definedName>
    <definedName name="LaborOH">#REF!</definedName>
    <definedName name="Labour" localSheetId="6">#REF!</definedName>
    <definedName name="Labour">#REF!</definedName>
    <definedName name="Labour_Percentage" localSheetId="6">'[33]MDA Quantitative Risk Analysis'!$H$8</definedName>
    <definedName name="Labour_Percentage">'[34]MDA Quantitative Risk Analysis'!$H$8</definedName>
    <definedName name="Labour_Rates" localSheetId="6">#REF!</definedName>
    <definedName name="Labour_Rates">#REF!</definedName>
    <definedName name="labred" localSheetId="6">#REF!</definedName>
    <definedName name="labred">#REF!</definedName>
    <definedName name="Large_pick_up">[23]Travel!$P$11</definedName>
    <definedName name="LastMonth_indirect_used" localSheetId="6">#REF!</definedName>
    <definedName name="LastMonth_indirect_used">#REF!</definedName>
    <definedName name="Layout" localSheetId="6">#REF!</definedName>
    <definedName name="Layout">#REF!</definedName>
    <definedName name="LEGISLATIF" localSheetId="6">#REF!</definedName>
    <definedName name="LEGISLATIF">#REF!</definedName>
    <definedName name="Les" localSheetId="6">#REF!</definedName>
    <definedName name="Les">#REF!</definedName>
    <definedName name="Level">'[60]RAM, Contracts &amp; G&amp;C'!$F$3:$F$8</definedName>
    <definedName name="LevelAndSalary">'[60]RAM, Contracts &amp; G&amp;C'!$F$2:$G$8</definedName>
    <definedName name="Lidar">'[19]MSP input'!#REF!</definedName>
    <definedName name="LineItems">#N/A</definedName>
    <definedName name="ll" localSheetId="6" hidden="1">{#N/A,#N/A,TRUE,"Report"}</definedName>
    <definedName name="ll" localSheetId="8" hidden="1">{#N/A,#N/A,TRUE,"Report"}</definedName>
    <definedName name="ll" localSheetId="7" hidden="1">{#N/A,#N/A,TRUE,"Report"}</definedName>
    <definedName name="ll" hidden="1">{#N/A,#N/A,TRUE,"Report"}</definedName>
    <definedName name="Logistic_Super" localSheetId="6">#REF!</definedName>
    <definedName name="Logistic_Super">#REF!</definedName>
    <definedName name="Lot_Size" localSheetId="6">#REF!</definedName>
    <definedName name="Lot_Size">#REF!</definedName>
    <definedName name="LotSizeTable" localSheetId="6">#REF!</definedName>
    <definedName name="LotSizeTable">#REF!</definedName>
    <definedName name="LPI_G" localSheetId="6">#REF!</definedName>
    <definedName name="LPI_G">#REF!</definedName>
    <definedName name="LV">[55]LISTS!$D$2:$D$6</definedName>
    <definedName name="LVL">[51]Sheet2!$A$1:$A$3</definedName>
    <definedName name="LVM" localSheetId="6">#REF!</definedName>
    <definedName name="LVM">#REF!</definedName>
    <definedName name="M">[61]Matches!$A$2:$A$298</definedName>
    <definedName name="MA">'[48]Table Matchs'!$A$1:$I$381</definedName>
    <definedName name="maj">[2]RATE!#REF!</definedName>
    <definedName name="MAPPING">[27]MAPPING!$A$1:$E$244</definedName>
    <definedName name="Mar_neg" localSheetId="6">#REF!</definedName>
    <definedName name="Mar_neg">#REF!</definedName>
    <definedName name="MARY" localSheetId="6">#REF!</definedName>
    <definedName name="MARY">#REF!</definedName>
    <definedName name="mat" localSheetId="6">#REF!</definedName>
    <definedName name="mat">#REF!</definedName>
    <definedName name="Mat_OH" localSheetId="6">#REF!</definedName>
    <definedName name="Mat_OH">#REF!</definedName>
    <definedName name="MATCH">'[62]Table Match'!$A$2:$A$74</definedName>
    <definedName name="MATCHES">[63]Matches!$A$2:$F$298</definedName>
    <definedName name="MATCHS">[64]Matchs!$A$1:$Z$385</definedName>
    <definedName name="Material_Cost" localSheetId="6">#REF!</definedName>
    <definedName name="Material_Cost">#REF!</definedName>
    <definedName name="materialHandlingPerc">'[8]TPCM Main'!#REF!</definedName>
    <definedName name="matl" localSheetId="6">#REF!</definedName>
    <definedName name="matl">#REF!</definedName>
    <definedName name="MATLCURVE" localSheetId="6">#REF!</definedName>
    <definedName name="MATLCURVE">#REF!</definedName>
    <definedName name="MATLFY07" localSheetId="6">#REF!</definedName>
    <definedName name="MATLFY07">#REF!</definedName>
    <definedName name="matrice" localSheetId="6">#REF!</definedName>
    <definedName name="matrice">#REF!</definedName>
    <definedName name="matriceinverse" localSheetId="6">#REF!</definedName>
    <definedName name="matriceinverse">#REF!</definedName>
    <definedName name="MB_FY08" localSheetId="6">#REF!</definedName>
    <definedName name="MB_FY08">#REF!</definedName>
    <definedName name="MB_FY09" localSheetId="6">#REF!</definedName>
    <definedName name="MB_FY09">#REF!</definedName>
    <definedName name="MB_FY10" localSheetId="6">#REF!</definedName>
    <definedName name="MB_FY10">#REF!</definedName>
    <definedName name="MB_FY11" localSheetId="6">#REF!</definedName>
    <definedName name="MB_FY11">#REF!</definedName>
    <definedName name="MCOMP" localSheetId="6">#REF!</definedName>
    <definedName name="MCOMP">#REF!</definedName>
    <definedName name="MDA_CV" localSheetId="6">#REF!</definedName>
    <definedName name="MDA_CV">#REF!</definedName>
    <definedName name="MDA_M_FOREIGN_CONTENT" localSheetId="6">#REF!</definedName>
    <definedName name="MDA_M_FOREIGN_CONTENT">#REF!</definedName>
    <definedName name="MDA_M_ROM" localSheetId="6">[65]Main!#REF!</definedName>
    <definedName name="MDA_M_ROM">[66]Main!#REF!</definedName>
    <definedName name="MDA_Main_Prefix" localSheetId="6">[67]data!$A$2:$E$47</definedName>
    <definedName name="MDA_Main_Prefix">[68]data!$A$2:$E$47</definedName>
    <definedName name="Media" localSheetId="6">#REF!</definedName>
    <definedName name="Media">#REF!</definedName>
    <definedName name="meeting" localSheetId="6">#REF!</definedName>
    <definedName name="meeting">#REF!</definedName>
    <definedName name="meeting2" localSheetId="6">#REF!</definedName>
    <definedName name="meeting2">#REF!</definedName>
    <definedName name="MeetingTB" localSheetId="6">#REF!</definedName>
    <definedName name="MeetingTB">#REF!</definedName>
    <definedName name="MethodSelection">'[9]Model Structure'!$B$4:$B$8</definedName>
    <definedName name="MFG" localSheetId="6">#REF!</definedName>
    <definedName name="MFG">#REF!</definedName>
    <definedName name="Mfg_OH" localSheetId="6">#REF!</definedName>
    <definedName name="Mfg_OH">#REF!</definedName>
    <definedName name="Mfg_Supplies" localSheetId="6">#REF!</definedName>
    <definedName name="Mfg_Supplies">#REF!</definedName>
    <definedName name="mhx">[2]RATE!#REF!</definedName>
    <definedName name="mino">'[69]CSU Workspace'!#REF!</definedName>
    <definedName name="minor" localSheetId="6">#REF!</definedName>
    <definedName name="minor">#REF!</definedName>
    <definedName name="MiscPartsValue">#N/A</definedName>
    <definedName name="Mission" localSheetId="6">#REF!</definedName>
    <definedName name="Mission">#REF!</definedName>
    <definedName name="MM">[70]Matches!$A$2:$A$71</definedName>
    <definedName name="MM_Label" localSheetId="6">#REF!</definedName>
    <definedName name="MM_Label">#REF!</definedName>
    <definedName name="MMEALS" localSheetId="6">#REF!</definedName>
    <definedName name="MMEALS">#REF!</definedName>
    <definedName name="mmhx">[2]RATE!#REF!</definedName>
    <definedName name="MMISC" localSheetId="6">#REF!</definedName>
    <definedName name="MMISC">#REF!</definedName>
    <definedName name="MMMMM">'[71]#REF'!#REF!</definedName>
    <definedName name="MOH_FY08" localSheetId="6">#REF!</definedName>
    <definedName name="MOH_FY08">#REF!</definedName>
    <definedName name="MOH_FY09" localSheetId="6">#REF!</definedName>
    <definedName name="MOH_FY09">#REF!</definedName>
    <definedName name="MOH_FY10" localSheetId="6">#REF!</definedName>
    <definedName name="MOH_FY10">#REF!</definedName>
    <definedName name="MOH_FY11" localSheetId="6">#REF!</definedName>
    <definedName name="MOH_FY11">#REF!</definedName>
    <definedName name="MONTHLYCOMPUTING" localSheetId="6">#REF!</definedName>
    <definedName name="MONTHLYCOMPUTING">#REF!</definedName>
    <definedName name="months" localSheetId="6">#REF!</definedName>
    <definedName name="months">#REF!</definedName>
    <definedName name="monthscal" localSheetId="6">{"January","February","March","April","May","June","July","August","September","October","November","December"}</definedName>
    <definedName name="monthscal">{"January","February","March","April","May","June","July","August","September","October","November","December"}</definedName>
    <definedName name="MONTHSREMAIN" localSheetId="6">#REF!</definedName>
    <definedName name="MONTHSREMAIN">#REF!</definedName>
    <definedName name="Monthtodisplaynum" localSheetId="6">MATCH([72]Calendar!MonthToDisplay,'4-PM''s sched Scenarios'!monthscal,0)</definedName>
    <definedName name="Monthtodisplaynum">MATCH([72]Calendar!MonthToDisplay,monthscal,0)</definedName>
    <definedName name="More60507" localSheetId="6">#REF!</definedName>
    <definedName name="More60507">#REF!</definedName>
    <definedName name="MorelandProd" localSheetId="6">#REF!</definedName>
    <definedName name="MorelandProd">#REF!</definedName>
    <definedName name="MP_GA">70%</definedName>
    <definedName name="MPROD" localSheetId="6">#REF!</definedName>
    <definedName name="MPROD">#REF!</definedName>
    <definedName name="mr" localSheetId="6">#REF!</definedName>
    <definedName name="mr">#REF!</definedName>
    <definedName name="MT_L" localSheetId="6">#REF!</definedName>
    <definedName name="MT_L">#REF!</definedName>
    <definedName name="MX" localSheetId="6">#REF!</definedName>
    <definedName name="MX">#REF!</definedName>
    <definedName name="name">[73]Employees!$A$1:$D$570</definedName>
    <definedName name="National_currency" localSheetId="6">#REF!</definedName>
    <definedName name="National_currency">#REF!</definedName>
    <definedName name="NewBM">'[57]PhE Worksheet'!$B$5</definedName>
    <definedName name="NewCL">'[57]PhE Worksheet'!$B$1</definedName>
    <definedName name="NewModified" localSheetId="6">#REF!</definedName>
    <definedName name="NewModified">#REF!</definedName>
    <definedName name="NGC" localSheetId="6">#REF!</definedName>
    <definedName name="NGC">#REF!</definedName>
    <definedName name="No_dep_staff" localSheetId="6">#REF!</definedName>
    <definedName name="No_dep_staff">#REF!</definedName>
    <definedName name="No_of_hours" localSheetId="6">#REF!</definedName>
    <definedName name="No_of_hours">#REF!</definedName>
    <definedName name="NonInventory" localSheetId="6">#REF!</definedName>
    <definedName name="NonInventory">#REF!</definedName>
    <definedName name="Note_1___The_name_of_the_project." localSheetId="6">#REF!</definedName>
    <definedName name="Note_1___The_name_of_the_project.">#REF!</definedName>
    <definedName name="Note_2___The_description_must_justify_the_vote_requested__i.e._the_color_of_the_money___the_objectifs_of_the_project_and_what_is_the_value_added_for_the_CSA." localSheetId="6">#REF!</definedName>
    <definedName name="Note_2___The_description_must_justify_the_vote_requested__i.e._the_color_of_the_money___the_objectifs_of_the_project_and_what_is_the_value_added_for_the_CSA.">#REF!</definedName>
    <definedName name="Note_3___If_the_project_requests_a_milti_year_funding__explains_the_details_of_funding_in_the_column__comments" localSheetId="6">#REF!</definedName>
    <definedName name="Note_3___If_the_project_requests_a_milti_year_funding__explains_the_details_of_funding_in_the_column__comments">#REF!</definedName>
    <definedName name="Note_3___Specify_the_latest_date_approval_that_the_project_could_be_realized_by_using_the_funds_available_in_2008_2009._After_that_date__the_project_could_not_be_realized_in_2008_2009_or_it_will_required_funds_after_2008_09." localSheetId="6">#REF!</definedName>
    <definedName name="Note_3___Specify_the_latest_date_approval_that_the_project_could_be_realized_by_using_the_funds_available_in_2008_2009._After_that_date__the_project_could_not_be_realized_in_2008_2009_or_it_will_required_funds_after_2008_09.">#REF!</definedName>
    <definedName name="NRCERList">'[9]Method Library'!$B$4:$B$27</definedName>
    <definedName name="NRCERTable">'[9]Method Library'!$B$4:$P$27</definedName>
    <definedName name="NRE_Bill_Rate" localSheetId="6">#REF!</definedName>
    <definedName name="NRE_Bill_Rate">#REF!</definedName>
    <definedName name="NRE_Markup" localSheetId="6">#REF!</definedName>
    <definedName name="NRE_Markup">#REF!</definedName>
    <definedName name="NRSSCERList">'[9]Method Library'!$B$89:$B$139</definedName>
    <definedName name="NRSSCERTable">'[9]Method Library'!$B$89:$P$139</definedName>
    <definedName name="num_lic" localSheetId="6">#REF!</definedName>
    <definedName name="num_lic">#REF!</definedName>
    <definedName name="NumberKits">#N/A</definedName>
    <definedName name="NumberSystems">#N/A</definedName>
    <definedName name="ocd" localSheetId="6">#REF!</definedName>
    <definedName name="ocd">#REF!</definedName>
    <definedName name="ODCTypeList" localSheetId="6">#REF!</definedName>
    <definedName name="ODCTypeList">#REF!</definedName>
    <definedName name="OffSiteTrips">#N/A</definedName>
    <definedName name="OGA">[2]RATE!#REF!</definedName>
    <definedName name="OH" localSheetId="6">#REF!</definedName>
    <definedName name="OH">#REF!</definedName>
    <definedName name="OLD_DFO" localSheetId="6">#REF!</definedName>
    <definedName name="OLD_DFO">#REF!</definedName>
    <definedName name="ONOFF" localSheetId="6">#REF!</definedName>
    <definedName name="ONOFF">#REF!</definedName>
    <definedName name="OnSiteTests">#N/A</definedName>
    <definedName name="OOH">[2]RATE!#REF!</definedName>
    <definedName name="OOOOOO">'[71]#REF'!#REF!</definedName>
    <definedName name="Op_Salary">0.1</definedName>
    <definedName name="Operating_Expense_Factor" localSheetId="6">#REF!</definedName>
    <definedName name="Operating_Expense_Factor">#REF!</definedName>
    <definedName name="OPSdatax10">'[19]MSP input'!#REF!</definedName>
    <definedName name="ORG">[51]Sheet2!$D$1:$D$13</definedName>
    <definedName name="Other_Matl" localSheetId="6">#REF!</definedName>
    <definedName name="Other_Matl">#REF!</definedName>
    <definedName name="Other_Mfg" localSheetId="6">#REF!</definedName>
    <definedName name="Other_Mfg">#REF!</definedName>
    <definedName name="OTP" localSheetId="6">#REF!</definedName>
    <definedName name="OTP">#REF!</definedName>
    <definedName name="output" localSheetId="6">#REF!</definedName>
    <definedName name="output">#REF!</definedName>
    <definedName name="Output645" localSheetId="6">#REF!</definedName>
    <definedName name="Output645">#REF!</definedName>
    <definedName name="Output788" localSheetId="6">#REF!</definedName>
    <definedName name="Output788">#REF!</definedName>
    <definedName name="Output789" localSheetId="6">#REF!</definedName>
    <definedName name="Output789">#REF!</definedName>
    <definedName name="OUTPUTS">[56]Sheet1!$A$2:$A$8</definedName>
    <definedName name="OVERALLSTATUS" localSheetId="6">#REF!</definedName>
    <definedName name="OVERALLSTATUS">#REF!</definedName>
    <definedName name="overhead" localSheetId="6">#REF!</definedName>
    <definedName name="overhead">#REF!</definedName>
    <definedName name="overwrite" localSheetId="6">#REF!</definedName>
    <definedName name="overwrite">#REF!</definedName>
    <definedName name="p">'[74]G43 ExCo'!#REF!</definedName>
    <definedName name="PA_EOY_Dev" localSheetId="6">OFFSET(#REF!,0,COUNT(#REF!),1,1)</definedName>
    <definedName name="PA_EOY_Dev">OFFSET(#REF!,0,COUNT(#REF!),1,1)</definedName>
    <definedName name="PA_Monthly_Dev" localSheetId="6">OFFSET(#REF!,0,COUNT(#REF!),1,1)</definedName>
    <definedName name="PA_Monthly_Dev">OFFSET(#REF!,0,COUNT(#REF!),1,1)</definedName>
    <definedName name="Page_Break" localSheetId="6">#REF!</definedName>
    <definedName name="Page_Break">#REF!</definedName>
    <definedName name="PAGE1" localSheetId="6">#REF!</definedName>
    <definedName name="PAGE1">#REF!</definedName>
    <definedName name="PAGE2" localSheetId="6">#REF!</definedName>
    <definedName name="PAGE2">#REF!</definedName>
    <definedName name="PAGE3" localSheetId="6">#REF!</definedName>
    <definedName name="PAGE3">#REF!</definedName>
    <definedName name="PAGE4" localSheetId="6">#REF!</definedName>
    <definedName name="PAGE4">#REF!</definedName>
    <definedName name="PAGE5" localSheetId="6">#REF!</definedName>
    <definedName name="PAGE5">#REF!</definedName>
    <definedName name="PAGE6" localSheetId="6">#REF!</definedName>
    <definedName name="PAGE6">#REF!</definedName>
    <definedName name="PAGE7" localSheetId="6">#REF!</definedName>
    <definedName name="PAGE7">#REF!</definedName>
    <definedName name="PAGE8" localSheetId="6">#REF!</definedName>
    <definedName name="PAGE8">#REF!</definedName>
    <definedName name="PAGEL" localSheetId="6">#REF!</definedName>
    <definedName name="PAGEL">#REF!</definedName>
    <definedName name="Pal_Workbook_GUID" hidden="1">"DDU6JHEEEPBIP8EAN2S92ZB6"</definedName>
    <definedName name="part" localSheetId="6" hidden="1">#REF!</definedName>
    <definedName name="part" hidden="1">#REF!</definedName>
    <definedName name="PartInStockRoom">#N/A</definedName>
    <definedName name="Pct_Rev" localSheetId="6">#REF!</definedName>
    <definedName name="Pct_Rev">#REF!</definedName>
    <definedName name="PDR" localSheetId="6">#REF!</definedName>
    <definedName name="PDR">#REF!</definedName>
    <definedName name="PeopleName" localSheetId="6">#REF!</definedName>
    <definedName name="PeopleName">#REF!</definedName>
    <definedName name="Per_diem_Canada">[23]Travel!$N$4</definedName>
    <definedName name="Per_diem_France">[23]Travel!$N$5</definedName>
    <definedName name="percent" localSheetId="6">#REF!</definedName>
    <definedName name="percent">#REF!</definedName>
    <definedName name="PERIOD" localSheetId="6">#REF!</definedName>
    <definedName name="PERIOD">#REF!</definedName>
    <definedName name="PH">[51]Sheet2!$E$1:$E$15</definedName>
    <definedName name="Ph_B" localSheetId="6">'[33]MDA Quantitative Risk Analysis'!$H$3</definedName>
    <definedName name="Ph_B">'[34]MDA Quantitative Risk Analysis'!$H$3</definedName>
    <definedName name="Ph_B_C" localSheetId="6">'[33]MDA Quantitative Risk Analysis'!#REF!</definedName>
    <definedName name="Ph_B_C">'[34]MDA Quantitative Risk Analysis'!#REF!</definedName>
    <definedName name="Ph_C" localSheetId="6">'[33]MDA Quantitative Risk Analysis'!$H$4</definedName>
    <definedName name="Ph_C">'[34]MDA Quantitative Risk Analysis'!$H$4</definedName>
    <definedName name="Ph_D" localSheetId="6">'[33]MDA Quantitative Risk Analysis'!$H$5</definedName>
    <definedName name="Ph_D">'[34]MDA Quantitative Risk Analysis'!$H$5</definedName>
    <definedName name="PHASE_C_D_PERCENT_MAW_LABOUR" localSheetId="6">#REF!</definedName>
    <definedName name="PHASE_C_D_PERCENT_MAW_LABOUR">#REF!</definedName>
    <definedName name="Phases" localSheetId="6">[11]Lists!$U$1:$U$7</definedName>
    <definedName name="Phases">[12]Lists!$U$1:$U$7</definedName>
    <definedName name="Phasing_Height">'[9]Model Structure'!$C$19</definedName>
    <definedName name="Phil" localSheetId="6">#REF!</definedName>
    <definedName name="Phil">#REF!</definedName>
    <definedName name="pivotDataChap4.1" localSheetId="6">'[67]chap 4.1'!$B$228:$L$369</definedName>
    <definedName name="pivotDataChap4.1">'[68]chap 4.1'!$B$228:$L$369</definedName>
    <definedName name="pivotDataChap4.2" localSheetId="6">'[67]chap 4.2'!$C$233:$L$349</definedName>
    <definedName name="pivotDataChap4.2">'[68]chap 4.2'!$C$233:$L$349</definedName>
    <definedName name="pivotDataChap4.3" localSheetId="6">'[67]chap 4.3'!$C$261:$M$377</definedName>
    <definedName name="pivotDataChap4.3">'[68]chap 4.3'!$C$261:$M$377</definedName>
    <definedName name="pivotDataChap4.4" localSheetId="6">'[67]chap 4.4'!$C$215:$M$331</definedName>
    <definedName name="pivotDataChap4.4">'[68]chap 4.4'!$C$215:$M$331</definedName>
    <definedName name="pivotDataChap4.5" localSheetId="6">'[67]chap 4.5'!$C$224:$M$340</definedName>
    <definedName name="pivotDataChap4.5">'[68]chap 4.5'!$C$224:$M$340</definedName>
    <definedName name="pivotDataChap4.6" localSheetId="6">'[67]chap 4.6'!$C$228:$M$370</definedName>
    <definedName name="pivotDataChap4.6">'[68]chap 4.6'!$C$228:$M$370</definedName>
    <definedName name="pivotDataChap4.7" localSheetId="6">'[67]chap 4.7'!$C$121:$M$262</definedName>
    <definedName name="pivotDataChap4.7">'[68]chap 4.7'!$C$121:$M$262</definedName>
    <definedName name="Pla" localSheetId="6" hidden="1">#REF!</definedName>
    <definedName name="Pla" hidden="1">#REF!</definedName>
    <definedName name="plage1" localSheetId="6">#REF!</definedName>
    <definedName name="plage1">#REF!</definedName>
    <definedName name="plage2" localSheetId="6">#REF!</definedName>
    <definedName name="plage2">#REF!</definedName>
    <definedName name="Planner" localSheetId="6">#REF!</definedName>
    <definedName name="Planner">#REF!</definedName>
    <definedName name="PLD" localSheetId="6">#REF!</definedName>
    <definedName name="PLD">#REF!</definedName>
    <definedName name="PM_HR" localSheetId="6">#REF!</definedName>
    <definedName name="PM_HR">#REF!</definedName>
    <definedName name="PMO" localSheetId="6">#REF!</definedName>
    <definedName name="PMO">#REF!</definedName>
    <definedName name="PMOxSYSxPAx1to5">'[19]MSP input'!#REF!</definedName>
    <definedName name="PN">[28]LISTS!$C$1:$C$141</definedName>
    <definedName name="POH" localSheetId="6">#REF!</definedName>
    <definedName name="POH">#REF!</definedName>
    <definedName name="Policy_Headings" localSheetId="6">#REF!</definedName>
    <definedName name="Policy_Headings">#REF!</definedName>
    <definedName name="Polygraphs">#N/A</definedName>
    <definedName name="PPOINT" localSheetId="6">#REF!</definedName>
    <definedName name="PPOINT">#REF!</definedName>
    <definedName name="PPPPP" localSheetId="6">#REF!</definedName>
    <definedName name="PPPPP">#REF!</definedName>
    <definedName name="pproj">[73]RATE!$B$1</definedName>
    <definedName name="PRAT_TP" localSheetId="6">#REF!</definedName>
    <definedName name="PRAT_TP">#REF!</definedName>
    <definedName name="pre_flt">'[57]PhE Worksheet'!$B$12</definedName>
    <definedName name="preapproval" localSheetId="6">#REF!</definedName>
    <definedName name="preapproval">#REF!</definedName>
    <definedName name="Prepared_Date">'[36]General Info'!#REF!</definedName>
    <definedName name="PRG" localSheetId="6">#REF!</definedName>
    <definedName name="PRG">#REF!</definedName>
    <definedName name="Price_Model" localSheetId="6">#REF!</definedName>
    <definedName name="Price_Model">#REF!</definedName>
    <definedName name="PRIME" localSheetId="6">#REF!</definedName>
    <definedName name="PRIME">#REF!</definedName>
    <definedName name="_xlnm.Print_Area">#REF!</definedName>
    <definedName name="PRINT_AREA_MI" localSheetId="6">#REF!</definedName>
    <definedName name="PRINT_AREA_MI">#REF!</definedName>
    <definedName name="Print_Titles_MI" localSheetId="6">#REF!</definedName>
    <definedName name="Print_Titles_MI">#REF!</definedName>
    <definedName name="PRINT1" localSheetId="6">#REF!</definedName>
    <definedName name="PRINT1">#REF!</definedName>
    <definedName name="print2" localSheetId="6">#REF!</definedName>
    <definedName name="print2">#REF!</definedName>
    <definedName name="PRINT3" localSheetId="6">#REF!</definedName>
    <definedName name="PRINT3">#REF!</definedName>
    <definedName name="print4" localSheetId="6">#REF!</definedName>
    <definedName name="print4">#REF!</definedName>
    <definedName name="print5" localSheetId="6">#REF!,#REF!</definedName>
    <definedName name="print5">#REF!,#REF!</definedName>
    <definedName name="printarea" localSheetId="6">#REF!</definedName>
    <definedName name="printarea">#REF!</definedName>
    <definedName name="PrintMacro" localSheetId="6">#REF!</definedName>
    <definedName name="PrintMacro">#REF!</definedName>
    <definedName name="priority" localSheetId="6">#REF!</definedName>
    <definedName name="priority">#REF!</definedName>
    <definedName name="PRJ">[49]Sheet1!#REF!</definedName>
    <definedName name="Process" localSheetId="6">#REF!</definedName>
    <definedName name="Process">#REF!</definedName>
    <definedName name="Procurement" localSheetId="6">#REF!</definedName>
    <definedName name="Procurement">#REF!</definedName>
    <definedName name="procurementcost" localSheetId="6">#REF!</definedName>
    <definedName name="procurementcost">#REF!</definedName>
    <definedName name="PROD" localSheetId="6">#REF!</definedName>
    <definedName name="PROD">#REF!</definedName>
    <definedName name="Prod61507" localSheetId="6">#REF!</definedName>
    <definedName name="Prod61507">#REF!</definedName>
    <definedName name="Production_Mgr" localSheetId="6">#REF!</definedName>
    <definedName name="Production_Mgr">#REF!</definedName>
    <definedName name="Production_Super" localSheetId="6">#REF!</definedName>
    <definedName name="Production_Super">#REF!</definedName>
    <definedName name="PROFIT" localSheetId="6">#REF!</definedName>
    <definedName name="PROFIT">#REF!</definedName>
    <definedName name="Prog_Admin" localSheetId="6">#REF!</definedName>
    <definedName name="Prog_Admin">#REF!</definedName>
    <definedName name="Program_Mgr" localSheetId="6">#REF!</definedName>
    <definedName name="Program_Mgr">#REF!</definedName>
    <definedName name="proj">[73]RATE!$B$1</definedName>
    <definedName name="Project_Number_and_WIP" localSheetId="6">#REF!</definedName>
    <definedName name="Project_Number_and_WIP">#REF!</definedName>
    <definedName name="Prop_no" localSheetId="6">#REF!</definedName>
    <definedName name="Prop_no">#REF!</definedName>
    <definedName name="ProposalName" localSheetId="6">#REF!</definedName>
    <definedName name="ProposalName">#REF!</definedName>
    <definedName name="ProposalNumber" localSheetId="6">#REF!</definedName>
    <definedName name="ProposalNumber">#REF!</definedName>
    <definedName name="ProtoDev" localSheetId="6">#REF!</definedName>
    <definedName name="ProtoDev">#REF!</definedName>
    <definedName name="PSPC" localSheetId="6">#REF!</definedName>
    <definedName name="PSPC">#REF!</definedName>
    <definedName name="pspc2" localSheetId="6">#REF!</definedName>
    <definedName name="pspc2">#REF!</definedName>
    <definedName name="PSPCRole" localSheetId="6">#REF!</definedName>
    <definedName name="PSPCRole">#REF!</definedName>
    <definedName name="PSR">[75]Sheet1!$A$21:$K$51</definedName>
    <definedName name="Purchasing" localSheetId="6">#REF!</definedName>
    <definedName name="Purchasing">#REF!</definedName>
    <definedName name="q" localSheetId="6" hidden="1">{#N/A,#N/A,TRUE,"Report"}</definedName>
    <definedName name="q" hidden="1">{#N/A,#N/A,TRUE,"Report"}</definedName>
    <definedName name="QA_HR" localSheetId="6">#REF!</definedName>
    <definedName name="QA_HR">#REF!</definedName>
    <definedName name="QR_LRU_TP" localSheetId="6">#REF!</definedName>
    <definedName name="QR_LRU_TP">#REF!</definedName>
    <definedName name="QR_Mod_TP" localSheetId="6">#REF!</definedName>
    <definedName name="QR_Mod_TP">#REF!</definedName>
    <definedName name="Qty_yr1">'[8]INPUT Sheet'!#REF!</definedName>
    <definedName name="Qty_yr2">'[8]INPUT Sheet'!#REF!</definedName>
    <definedName name="Qty_yr3">'[8]INPUT Sheet'!#REF!</definedName>
    <definedName name="Qty_yr4">'[8]INPUT Sheet'!#REF!</definedName>
    <definedName name="Qty_yr5">'[8]INPUT Sheet'!#REF!</definedName>
    <definedName name="Quantity" localSheetId="6">#REF!</definedName>
    <definedName name="Quantity">#REF!</definedName>
    <definedName name="Quantity_Discount" localSheetId="6">#REF!</definedName>
    <definedName name="Quantity_Discount">#REF!</definedName>
    <definedName name="qwefqw" localSheetId="6">#REF!</definedName>
    <definedName name="qwefqw">#REF!</definedName>
    <definedName name="R_O" localSheetId="6">#REF!</definedName>
    <definedName name="R_O">#REF!</definedName>
    <definedName name="RAMDATA" localSheetId="6">#REF!</definedName>
    <definedName name="RAMDATA">#REF!</definedName>
    <definedName name="RAMMODELE" localSheetId="6">[11]Lists!$O$2:$P$9</definedName>
    <definedName name="RAMMODELE">[12]Lists!$O$2:$P$9</definedName>
    <definedName name="RAMSET" localSheetId="6">#REF!</definedName>
    <definedName name="RAMSET">#REF!</definedName>
    <definedName name="Range" localSheetId="6">#REF!</definedName>
    <definedName name="Range">#REF!</definedName>
    <definedName name="rank" localSheetId="6">#REF!</definedName>
    <definedName name="rank">#REF!</definedName>
    <definedName name="Rate" localSheetId="6">#REF!</definedName>
    <definedName name="Rate">#REF!</definedName>
    <definedName name="Rate_CDN_to_USD" localSheetId="6">#REF!</definedName>
    <definedName name="Rate_CDN_to_USD">#REF!</definedName>
    <definedName name="Rate_EUR_to_CDN" localSheetId="6">#REF!</definedName>
    <definedName name="Rate_EUR_to_CDN">#REF!</definedName>
    <definedName name="Rate_GandA" localSheetId="6">#REF!</definedName>
    <definedName name="Rate_GandA">#REF!</definedName>
    <definedName name="Rate_USD_to_CDN" localSheetId="6">#REF!</definedName>
    <definedName name="Rate_USD_to_CDN">#REF!</definedName>
    <definedName name="rate1" localSheetId="6">#REF!</definedName>
    <definedName name="rate1">#REF!</definedName>
    <definedName name="Rate111" localSheetId="6">#REF!</definedName>
    <definedName name="Rate111">#REF!</definedName>
    <definedName name="ratecode">'[2]Pivot-Cst - Buried'!#REF!</definedName>
    <definedName name="rates">'[76]classification rates'!$A$1:$C$186</definedName>
    <definedName name="RatesC5" localSheetId="6">#REF!</definedName>
    <definedName name="RatesC5">#REF!</definedName>
    <definedName name="RatesC6" localSheetId="6">#REF!</definedName>
    <definedName name="RatesC6">#REF!</definedName>
    <definedName name="RatesC7" localSheetId="6">#REF!</definedName>
    <definedName name="RatesC7">#REF!</definedName>
    <definedName name="RawData" localSheetId="6">#REF!</definedName>
    <definedName name="RawData">#REF!</definedName>
    <definedName name="RawHeader" localSheetId="6">#REF!</definedName>
    <definedName name="RawHeader">#REF!</definedName>
    <definedName name="RcD" localSheetId="6">#REF!</definedName>
    <definedName name="RcD">#REF!</definedName>
    <definedName name="RCM_Label" localSheetId="6">#REF!</definedName>
    <definedName name="RCM_Label">#REF!</definedName>
    <definedName name="rcpt0503" localSheetId="6">#REF!</definedName>
    <definedName name="rcpt0503">#REF!</definedName>
    <definedName name="RD_HR" localSheetId="6">#REF!</definedName>
    <definedName name="RD_HR">#REF!</definedName>
    <definedName name="RE_Discount_pct" localSheetId="6">#REF!</definedName>
    <definedName name="RE_Discount_pct">#REF!</definedName>
    <definedName name="REASSESSMENT_DATE" localSheetId="6">#REF!</definedName>
    <definedName name="REASSESSMENT_DATE">#REF!</definedName>
    <definedName name="REASSESSMENT_DATE2" localSheetId="6">#REF!</definedName>
    <definedName name="REASSESSMENT_DATE2">#REF!</definedName>
    <definedName name="RECCERList">'[9]Method Library'!$B$32:$B$84</definedName>
    <definedName name="RECCERTable">'[9]Method Library'!$B$32:$Q$84</definedName>
    <definedName name="Receipt" localSheetId="6">#REF!</definedName>
    <definedName name="Receipt">#REF!</definedName>
    <definedName name="RECSSCERList">'[9]Method Library'!$B$144:$B$194</definedName>
    <definedName name="RECSSCERTable">'[9]Method Library'!$B$144:$P$194</definedName>
    <definedName name="Reduce_Turnover_of_Top_Performers" localSheetId="6">#REF!</definedName>
    <definedName name="Reduce_Turnover_of_Top_Performers">#REF!</definedName>
    <definedName name="Reduce_Turnover_Timely_Compensation_Review_Increase_Utilization" localSheetId="6">#REF!</definedName>
    <definedName name="Reduce_Turnover_Timely_Compensation_Review_Increase_Utilization">#REF!</definedName>
    <definedName name="ref" localSheetId="7">[20]Selections!$A$16:$A$17</definedName>
    <definedName name="ref">[21]Selections!$A$16:$A$17</definedName>
    <definedName name="regression" localSheetId="6">#REF!</definedName>
    <definedName name="regression">#REF!</definedName>
    <definedName name="rem_delivery" localSheetId="6">#REF!</definedName>
    <definedName name="rem_delivery">#REF!</definedName>
    <definedName name="rem_design" localSheetId="6">#REF!</definedName>
    <definedName name="rem_design">#REF!</definedName>
    <definedName name="rem_equip" localSheetId="6">#REF!</definedName>
    <definedName name="rem_equip">#REF!</definedName>
    <definedName name="rem_moc" localSheetId="6">#REF!</definedName>
    <definedName name="rem_moc">#REF!</definedName>
    <definedName name="rem_satellite" localSheetId="6">#REF!</definedName>
    <definedName name="rem_satellite">#REF!</definedName>
    <definedName name="rem_vehicle" localSheetId="6">#REF!</definedName>
    <definedName name="rem_vehicle">#REF!</definedName>
    <definedName name="Repair_BOM" localSheetId="6">#REF!</definedName>
    <definedName name="Repair_BOM">#REF!</definedName>
    <definedName name="RepairTime" localSheetId="6">#REF!</definedName>
    <definedName name="RepairTime">#REF!</definedName>
    <definedName name="report_page_1" localSheetId="6">#REF!</definedName>
    <definedName name="report_page_1">#REF!</definedName>
    <definedName name="report_page_2" localSheetId="6">#REF!</definedName>
    <definedName name="report_page_2">#REF!</definedName>
    <definedName name="report_page_3" localSheetId="6">#REF!</definedName>
    <definedName name="report_page_3">#REF!</definedName>
    <definedName name="ReportType" localSheetId="6">#REF!</definedName>
    <definedName name="ReportType">#REF!</definedName>
    <definedName name="Req" localSheetId="6">#REF!</definedName>
    <definedName name="Req">#REF!</definedName>
    <definedName name="ReqDev" localSheetId="6">#REF!</definedName>
    <definedName name="ReqDev">#REF!</definedName>
    <definedName name="rescode">'[2]Pivot-Cst - Buried'!#REF!</definedName>
    <definedName name="resources">'[77]Resource Select'!$A$2:$F$1000</definedName>
    <definedName name="RESUME" localSheetId="6">#REF!</definedName>
    <definedName name="RESUME">#REF!</definedName>
    <definedName name="reviews" localSheetId="6">#REF!</definedName>
    <definedName name="reviews">#REF!</definedName>
    <definedName name="REVISION">"TPCM 2006_1"</definedName>
    <definedName name="RevPerPM" localSheetId="6">#REF!</definedName>
    <definedName name="RevPerPM">#REF!</definedName>
    <definedName name="RF" localSheetId="6">#REF!</definedName>
    <definedName name="RF">#REF!</definedName>
    <definedName name="RGLM" localSheetId="6">#REF!</definedName>
    <definedName name="RGLM">#REF!</definedName>
    <definedName name="risk" localSheetId="6">#REF!</definedName>
    <definedName name="risk">#REF!</definedName>
    <definedName name="risk_cat">#REF!</definedName>
    <definedName name="risk_type">#REF!</definedName>
    <definedName name="risk1" localSheetId="6">#REF!</definedName>
    <definedName name="risk1">#REF!</definedName>
    <definedName name="Risk10">[78]R10!$P$1</definedName>
    <definedName name="Risk11">[78]R11!$P$1</definedName>
    <definedName name="Risk12" localSheetId="6">#REF!</definedName>
    <definedName name="Risk12">#REF!</definedName>
    <definedName name="Risk13" localSheetId="6">#REF!</definedName>
    <definedName name="Risk13">#REF!</definedName>
    <definedName name="Risk141">[78]R12!$P$1</definedName>
    <definedName name="Risk9">[78]R9!$P$1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apital">[79]Hypothèses!$B$17</definedName>
    <definedName name="RiskCollectDistributionSamples" hidden="1">2</definedName>
    <definedName name="RiskFixedSeed" hidden="1">1</definedName>
    <definedName name="RiskFY1617">'[18]Cost per FY'!$D$15</definedName>
    <definedName name="RiskFY1718">'[18]Cost per FY'!$E$15</definedName>
    <definedName name="RiskFY1819" localSheetId="6">#REF!</definedName>
    <definedName name="RiskFY1819">#REF!</definedName>
    <definedName name="RiskFY1920" localSheetId="6">#REF!</definedName>
    <definedName name="RiskFY1920">#REF!</definedName>
    <definedName name="RiskFY2021" localSheetId="6">#REF!</definedName>
    <definedName name="RiskFY2021">#REF!</definedName>
    <definedName name="RiskFY2122" localSheetId="6">#REF!</definedName>
    <definedName name="RiskFY2122">#REF!</definedName>
    <definedName name="RiskFY2223" localSheetId="6">#REF!</definedName>
    <definedName name="RiskFY2223">#REF!</definedName>
    <definedName name="RiskFY2324">'[80]Cost per FY'!#REF!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OM">[79]Hypothèses!$B$16</definedName>
    <definedName name="RiskPauseOnError" hidden="1">FALSE</definedName>
    <definedName name="RiskPhase0" localSheetId="6">#REF!</definedName>
    <definedName name="RiskPhase0">#REF!</definedName>
    <definedName name="RiskPhaseA">'[18]Cost per Phase'!$D$16</definedName>
    <definedName name="RiskPhaseBC">'[18]Cost per Phase'!$E$16</definedName>
    <definedName name="RiskPhaseD">'[18]Cost per Phase'!$F$16</definedName>
    <definedName name="RiskPhaseE">'[18]Cost per Phase'!$G$16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Type">[13]Listings!$W$2</definedName>
    <definedName name="RiskUpdateDisplay" hidden="1">TRUE</definedName>
    <definedName name="RiskUseDifferentSeedForEachSim" hidden="1">FALSE</definedName>
    <definedName name="RiskUseFixedSeed" hidden="1">TRUE</definedName>
    <definedName name="RiskUseMultipleCPUs" hidden="1">TRUE</definedName>
    <definedName name="risque" localSheetId="6">#REF!</definedName>
    <definedName name="risque">#REF!</definedName>
    <definedName name="risque_projet">'[23]STRATO-SCIENCE 2018'!$I$42</definedName>
    <definedName name="risque_recup">'[23]STRATO-SCIENCE 2018'!#REF!</definedName>
    <definedName name="risque_salaire">'[23]STRATO-SCIENCE 2018'!$I$43</definedName>
    <definedName name="Risque10">[78]R8!$P$1</definedName>
    <definedName name="Risque2">[78]R1!$P$1</definedName>
    <definedName name="Risque6">[78]R7!$P$1</definedName>
    <definedName name="Risque8">[78]R4!$P$1</definedName>
    <definedName name="ro">[81]Sheet3!$G$26:$G$28</definedName>
    <definedName name="Role_list">[82]Lists!#REF!</definedName>
    <definedName name="roto_pa" localSheetId="6">#REF!</definedName>
    <definedName name="roto_pa">#REF!</definedName>
    <definedName name="ROUNDOFF_LEVEL" localSheetId="6">#REF!</definedName>
    <definedName name="ROUNDOFF_LEVEL">#REF!</definedName>
    <definedName name="RTASI" localSheetId="6">#REF!</definedName>
    <definedName name="RTASI">#REF!</definedName>
    <definedName name="Rwvu.CapersView." localSheetId="6" hidden="1">#REF!</definedName>
    <definedName name="Rwvu.CapersView." hidden="1">#REF!</definedName>
    <definedName name="Rwvu.Cash._.Flows._.8._.page." localSheetId="6" hidden="1">#REF!</definedName>
    <definedName name="Rwvu.Cash._.Flows._.8._.page." hidden="1">#REF!</definedName>
    <definedName name="Rwvu.Japan_Capers_Ed_Pub." localSheetId="6" hidden="1">#REF!</definedName>
    <definedName name="Rwvu.Japan_Capers_Ed_Pub." hidden="1">#REF!</definedName>
    <definedName name="Rwvu.KJP_CC." localSheetId="6" hidden="1">#REF!</definedName>
    <definedName name="Rwvu.KJP_CC." hidden="1">#REF!</definedName>
    <definedName name="Rwvu.Statement._.of._.Income._.8._.page." localSheetId="6" hidden="1">#REF!</definedName>
    <definedName name="Rwvu.Statement._.of._.Income._.8._.page." hidden="1">#REF!</definedName>
    <definedName name="SA" localSheetId="6">#REF!</definedName>
    <definedName name="SA">#REF!</definedName>
    <definedName name="SAL">'[32]3b-classifcation rates'!$A$4:$B$188</definedName>
    <definedName name="SALARIES" localSheetId="6">[11]Lists!$B$13:$C$37</definedName>
    <definedName name="SALARIES">[12]Lists!$B$13:$C$37</definedName>
    <definedName name="Salary">[83]RAM!#REF!</definedName>
    <definedName name="Salary_Ratio">0.05</definedName>
    <definedName name="Salary_risk" localSheetId="6">#REF!</definedName>
    <definedName name="Salary_risk">#REF!</definedName>
    <definedName name="SalaryRiskMultiplier">[39]DataRefTables!$F$3</definedName>
    <definedName name="sas" localSheetId="6">#REF!</definedName>
    <definedName name="sas">#REF!</definedName>
    <definedName name="SATSYS_GA" localSheetId="6">#REF!</definedName>
    <definedName name="SATSYS_GA">#REF!</definedName>
    <definedName name="SATSYS_SCALING" localSheetId="6">#REF!</definedName>
    <definedName name="SATSYS_SCALING">#REF!</definedName>
    <definedName name="SB" localSheetId="6">#REF!</definedName>
    <definedName name="SB">#REF!</definedName>
    <definedName name="sc" localSheetId="6">#REF!</definedName>
    <definedName name="sc">#REF!</definedName>
    <definedName name="SCA" localSheetId="6">#REF!</definedName>
    <definedName name="SCA">#REF!</definedName>
    <definedName name="SCENARIO">[45]Scenarios!$A$1</definedName>
    <definedName name="Schedule" localSheetId="6">[30]Lists!#REF!</definedName>
    <definedName name="Schedule">[31]Lists!#REF!</definedName>
    <definedName name="ScheduleB" localSheetId="6">[84]Schedules!$H$28:$X$30</definedName>
    <definedName name="ScheduleB">[85]Schedules!$H$28:$X$30</definedName>
    <definedName name="SCIAIS">#N/A</definedName>
    <definedName name="SCIAISNew">#N/A</definedName>
    <definedName name="SCIComms">#N/A</definedName>
    <definedName name="SCIDocs">#N/A</definedName>
    <definedName name="SCIMeets">#N/A</definedName>
    <definedName name="scrap" localSheetId="6">#REF!</definedName>
    <definedName name="scrap">#REF!</definedName>
    <definedName name="SD" localSheetId="6">#REF!</definedName>
    <definedName name="SD">#REF!</definedName>
    <definedName name="SD_HR" localSheetId="6">#REF!</definedName>
    <definedName name="SD_HR">#REF!</definedName>
    <definedName name="sddf">'[4]G43 ExCo'!#REF!</definedName>
    <definedName name="SDKCK" localSheetId="6">#REF!</definedName>
    <definedName name="SDKCK">#REF!</definedName>
    <definedName name="SE" localSheetId="6">#REF!</definedName>
    <definedName name="SE">#REF!</definedName>
    <definedName name="SE_OH" localSheetId="6">#REF!</definedName>
    <definedName name="SE_OH">#REF!</definedName>
    <definedName name="secteur" localSheetId="6">#REF!</definedName>
    <definedName name="secteur">#REF!</definedName>
    <definedName name="secteurs" localSheetId="6">#REF!</definedName>
    <definedName name="secteurs">#REF!</definedName>
    <definedName name="sectors" localSheetId="6">#REF!</definedName>
    <definedName name="sectors">#REF!</definedName>
    <definedName name="segfdfhgf" localSheetId="6" hidden="1">#REF!</definedName>
    <definedName name="segfdfhgf" hidden="1">#REF!</definedName>
    <definedName name="SEITPM_Height">'[9]Model Structure'!$C$12</definedName>
    <definedName name="SEITPMCERList">'[9]Method Library'!$B$199:$B$229</definedName>
    <definedName name="SEITPMCERTable">'[9]Method Library'!$B$199:$S$229</definedName>
    <definedName name="SEKCAD">[45]LISTS!$AD$4</definedName>
    <definedName name="Select">'[86]Resource Select'!$A$2:$A$1018</definedName>
    <definedName name="Selected" localSheetId="6">#REF!</definedName>
    <definedName name="Selected">#REF!</definedName>
    <definedName name="Selected_Quantity" localSheetId="6">#REF!</definedName>
    <definedName name="Selected_Quantity">#REF!</definedName>
    <definedName name="Selection" localSheetId="6">[11]Lists!$T$2:$T$3</definedName>
    <definedName name="Selection">[12]Lists!$T$2:$T$3</definedName>
    <definedName name="Separation_Rate" localSheetId="6">#REF!</definedName>
    <definedName name="Separation_Rate">#REF!</definedName>
    <definedName name="sfg" localSheetId="6">#REF!</definedName>
    <definedName name="sfg">#REF!</definedName>
    <definedName name="SG" localSheetId="6">#REF!</definedName>
    <definedName name="SG">#REF!</definedName>
    <definedName name="SGA" localSheetId="6">#REF!</definedName>
    <definedName name="SGA">#REF!</definedName>
    <definedName name="SH" localSheetId="6">#REF!</definedName>
    <definedName name="SH">#REF!</definedName>
    <definedName name="SHEETA" localSheetId="6">#REF!</definedName>
    <definedName name="SHEETA">#REF!</definedName>
    <definedName name="SHEETB">#N/A</definedName>
    <definedName name="SHEETC">#N/A</definedName>
    <definedName name="SHEETE1" localSheetId="6">#REF!</definedName>
    <definedName name="SHEETE1">#REF!</definedName>
    <definedName name="SHEETF1" localSheetId="6">#REF!</definedName>
    <definedName name="SHEETF1">#REF!</definedName>
    <definedName name="Shorten_Compensation_Planning_Cycle_time_for_Compensation_Group" localSheetId="6">#REF!</definedName>
    <definedName name="Shorten_Compensation_Planning_Cycle_time_for_Compensation_Group">#REF!</definedName>
    <definedName name="SI" localSheetId="6">#REF!</definedName>
    <definedName name="SI">#REF!</definedName>
    <definedName name="Sick" localSheetId="6">#REF!</definedName>
    <definedName name="Sick">#REF!</definedName>
    <definedName name="Site_Assets" localSheetId="6">#REF!</definedName>
    <definedName name="Site_Assets">#REF!</definedName>
    <definedName name="Site_capacity" localSheetId="6">#REF!</definedName>
    <definedName name="Site_capacity">#REF!</definedName>
    <definedName name="SJ_GA">62%</definedName>
    <definedName name="skill">[2]RATE!$T:$Y</definedName>
    <definedName name="skillset" localSheetId="6">#REF!</definedName>
    <definedName name="skillset">#REF!</definedName>
    <definedName name="SL" localSheetId="6">#REF!</definedName>
    <definedName name="SL">#REF!</definedName>
    <definedName name="SLAM" localSheetId="6">#REF!</definedName>
    <definedName name="SLAM">#REF!</definedName>
    <definedName name="SM" localSheetId="6">#REF!</definedName>
    <definedName name="SM">#REF!</definedName>
    <definedName name="SN" localSheetId="6">#REF!</definedName>
    <definedName name="SN">#REF!</definedName>
    <definedName name="SO" localSheetId="6">#REF!</definedName>
    <definedName name="SO">#REF!</definedName>
    <definedName name="SOF">[87]LISTS!$C$4:$C$10</definedName>
    <definedName name="SoftwareInputs12">'[19]MSP input'!#REF!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hs2" localSheetId="6" hidden="1">#REF!</definedName>
    <definedName name="solver_lhs2" hidden="1">#REF!</definedName>
    <definedName name="solver_lhs3" localSheetId="6" hidden="1">#REF!</definedName>
    <definedName name="solver_lhs3" hidden="1">#REF!</definedName>
    <definedName name="solver_lhs4" localSheetId="6" hidden="1">#REF!</definedName>
    <definedName name="solver_lhs4" hidden="1">#REF!</definedName>
    <definedName name="solver_lhs5" localSheetId="6" hidden="1">#REF!</definedName>
    <definedName name="solver_lhs5" hidden="1">#REF!</definedName>
    <definedName name="solver_opt" localSheetId="6" hidden="1">#REF!</definedName>
    <definedName name="solver_opt" hidden="1">#REF!</definedName>
    <definedName name="solver_rel1" hidden="1">1</definedName>
    <definedName name="solver_rel2" hidden="1">3</definedName>
    <definedName name="solver_rel3" hidden="1">1</definedName>
    <definedName name="solver_rel4" hidden="1">3</definedName>
    <definedName name="solver_rel5" hidden="1">1</definedName>
    <definedName name="solver_rhs1" hidden="1">13</definedName>
    <definedName name="solver_rhs2" hidden="1">-3</definedName>
    <definedName name="solver_rhs3" hidden="1">9</definedName>
    <definedName name="solver_rhs4" hidden="1">-9</definedName>
    <definedName name="solver_rhs5" hidden="1">0.001</definedName>
    <definedName name="SolverNote" localSheetId="6">'[88]FFP Data Fit'!$D$9</definedName>
    <definedName name="SolverNote">'[89]FFP Data Fit'!$D$9</definedName>
    <definedName name="source">'[90]1 - Funding Table'!$A$100:$A$101</definedName>
    <definedName name="Sources">[91]Window!$AA$2:$AA$6</definedName>
    <definedName name="sow_tasks" localSheetId="6">#REF!</definedName>
    <definedName name="sow_tasks">#REF!</definedName>
    <definedName name="SPACE_SCIENCE_TABLE" localSheetId="6">#REF!</definedName>
    <definedName name="SPACE_SCIENCE_TABLE">#REF!</definedName>
    <definedName name="Spacing_DS">'[9]Model Structure'!$C$9</definedName>
    <definedName name="Spacing_Est">'[9]Model Structure'!$C$10</definedName>
    <definedName name="Spacing_LCCE">'[9]Model Structure'!$C$13</definedName>
    <definedName name="Spacing_Phasing">'[9]Model Structure'!$C$14</definedName>
    <definedName name="Speciality" localSheetId="6">#REF!</definedName>
    <definedName name="Speciality">#REF!</definedName>
    <definedName name="SpendRateByPeriod" localSheetId="6">IF(#REF!=0,0,IF(MIN(#REF!,#REF!)-MAX(#REF!,#REF!)&gt;0,ROUNDUP(5/7*(MIN(#REF!,#REF!)-MAX(#REF!,#REF!)),0),0)*#REF!/#REF!)</definedName>
    <definedName name="SpendRateByPeriod">IF(#REF!=0,0,IF(MIN(#REF!,#REF!)-MAX(#REF!,#REF!)&gt;0,ROUNDUP(5/7*(MIN(#REF!,#REF!)-MAX(#REF!,#REF!)),0),0)*#REF!/#REF!)</definedName>
    <definedName name="SPL" localSheetId="6">#REF!</definedName>
    <definedName name="SPL">#REF!</definedName>
    <definedName name="SQ" localSheetId="6">#REF!</definedName>
    <definedName name="SQ">#REF!</definedName>
    <definedName name="SQA" localSheetId="6">#REF!</definedName>
    <definedName name="SQA">#REF!</definedName>
    <definedName name="SRPartsSetup">#N/A</definedName>
    <definedName name="SSCB" localSheetId="6">#REF!</definedName>
    <definedName name="SSCB">#REF!</definedName>
    <definedName name="SSMethod_Height">'[9]Model Structure'!$C$11</definedName>
    <definedName name="SSR" localSheetId="6">#REF!</definedName>
    <definedName name="SSR">#REF!</definedName>
    <definedName name="SSS">[6]Sommaire!$A$1:$A$35</definedName>
    <definedName name="staffnr" localSheetId="6">#REF!</definedName>
    <definedName name="staffnr">#REF!</definedName>
    <definedName name="Stakeholder_influence_interest_matrix" localSheetId="6">#REF!</definedName>
    <definedName name="Stakeholder_influence_interest_matrix">#REF!</definedName>
    <definedName name="Stakeholders" localSheetId="6">#REF!</definedName>
    <definedName name="Stakeholders">#REF!</definedName>
    <definedName name="Start10" localSheetId="6">#REF!</definedName>
    <definedName name="Start10">#REF!</definedName>
    <definedName name="Start11" localSheetId="6">#REF!</definedName>
    <definedName name="Start11">#REF!</definedName>
    <definedName name="Start12" localSheetId="6">#REF!</definedName>
    <definedName name="Start12">#REF!</definedName>
    <definedName name="Start2" localSheetId="6">#REF!</definedName>
    <definedName name="Start2">#REF!</definedName>
    <definedName name="Start27" localSheetId="6">#REF!</definedName>
    <definedName name="Start27">#REF!</definedName>
    <definedName name="Start27___36" localSheetId="6">#REF!</definedName>
    <definedName name="Start27___36">#REF!</definedName>
    <definedName name="Start27___37" localSheetId="6">#REF!</definedName>
    <definedName name="Start27___37">#REF!</definedName>
    <definedName name="Start27___38" localSheetId="6">#REF!</definedName>
    <definedName name="Start27___38">#REF!</definedName>
    <definedName name="Start27___39" localSheetId="6">#REF!</definedName>
    <definedName name="Start27___39">#REF!</definedName>
    <definedName name="Start27___40" localSheetId="6">#REF!</definedName>
    <definedName name="Start27___40">#REF!</definedName>
    <definedName name="Start27___41" localSheetId="6">#REF!</definedName>
    <definedName name="Start27___41">#REF!</definedName>
    <definedName name="Start3" localSheetId="6">#REF!</definedName>
    <definedName name="Start3">#REF!</definedName>
    <definedName name="Start4" localSheetId="6">#REF!</definedName>
    <definedName name="Start4">#REF!</definedName>
    <definedName name="Start5" localSheetId="6">#REF!</definedName>
    <definedName name="Start5">#REF!</definedName>
    <definedName name="Start55" localSheetId="6">#REF!</definedName>
    <definedName name="Start55">#REF!</definedName>
    <definedName name="Start7" localSheetId="6">#REF!</definedName>
    <definedName name="Start7">#REF!</definedName>
    <definedName name="Start8" localSheetId="6">#REF!</definedName>
    <definedName name="Start8">#REF!</definedName>
    <definedName name="Start9" localSheetId="6">#REF!</definedName>
    <definedName name="Start9">#REF!</definedName>
    <definedName name="startDate_phase1">'[13]General Info'!$C$46</definedName>
    <definedName name="startDate_phase2">'[13]General Info'!$C$47</definedName>
    <definedName name="startDate_phase3">'[13]General Info'!$C$48</definedName>
    <definedName name="startDate_phase4">'[13]General Info'!$C$49</definedName>
    <definedName name="StartTime" localSheetId="6">#REF!</definedName>
    <definedName name="StartTime">#REF!</definedName>
    <definedName name="STAT">[28]LISTS!$A$1:$B$9</definedName>
    <definedName name="Status" localSheetId="6">#REF!</definedName>
    <definedName name="Status">#REF!</definedName>
    <definedName name="StdCL">'[57]PhE Worksheet'!$B$2</definedName>
    <definedName name="STDWBS" localSheetId="6">[11]Lists!$AA$1:$AB$433</definedName>
    <definedName name="STDWBS">[12]Lists!$AA$1:$AB$433</definedName>
    <definedName name="Strategic" localSheetId="6">#REF!</definedName>
    <definedName name="Strategic">#REF!</definedName>
    <definedName name="STV" localSheetId="6">#REF!</definedName>
    <definedName name="STV">#REF!</definedName>
    <definedName name="sub_admin" localSheetId="6">#REF!</definedName>
    <definedName name="sub_admin">#REF!</definedName>
    <definedName name="SUB_GA" localSheetId="6">#REF!</definedName>
    <definedName name="SUB_GA">#REF!</definedName>
    <definedName name="SubCategory" localSheetId="6">#REF!</definedName>
    <definedName name="SubCategory">#REF!</definedName>
    <definedName name="SubName">'[69]CSU Workspace'!#REF!</definedName>
    <definedName name="SUBS">[92]VALUES!$C$17:$C$52,[92]VALUES!$A$17:$A$52</definedName>
    <definedName name="subtype" localSheetId="6">#REF!</definedName>
    <definedName name="subtype">#REF!</definedName>
    <definedName name="SUDEV">'[93]SU (DEV)'!$A$1:$D$25</definedName>
    <definedName name="SUDEVM">'[93]SU (DEV)'!$A$2:$A$25</definedName>
    <definedName name="SUM_" localSheetId="6">#REF!</definedName>
    <definedName name="SUM_">#REF!</definedName>
    <definedName name="sumcpl" localSheetId="6">#REF!</definedName>
    <definedName name="sumcpl">#REF!</definedName>
    <definedName name="sund" localSheetId="6">[94]Sheet2!$C$1:$C$15</definedName>
    <definedName name="sund">[95]Sheet2!$C$1:$C$15</definedName>
    <definedName name="supplyChainCostPerc">'[8]TPCM Main'!#REF!</definedName>
    <definedName name="SUPTCURVE" localSheetId="6">#REF!</definedName>
    <definedName name="SUPTCURVE">#REF!</definedName>
    <definedName name="SustBM">'[57]PhE Worksheet'!$B$7</definedName>
    <definedName name="SWBS" localSheetId="6">#REF!</definedName>
    <definedName name="SWBS">#REF!</definedName>
    <definedName name="SwRI" localSheetId="6">#REF!</definedName>
    <definedName name="SwRI">#REF!</definedName>
    <definedName name="SwRITrips">#N/A</definedName>
    <definedName name="SWupgrade_cost">'[36]General Info'!#REF!</definedName>
    <definedName name="Swvu.CapersView." localSheetId="6" hidden="1">#REF!</definedName>
    <definedName name="Swvu.CapersView." hidden="1">#REF!</definedName>
    <definedName name="Swvu.Cash._.Flows._.8._.page." localSheetId="6" hidden="1">#REF!</definedName>
    <definedName name="Swvu.Cash._.Flows._.8._.page." hidden="1">#REF!</definedName>
    <definedName name="Swvu.Con._.Balance._.Sheet." localSheetId="6" hidden="1">#REF!</definedName>
    <definedName name="Swvu.Con._.Balance._.Sheet." hidden="1">#REF!</definedName>
    <definedName name="Swvu.Con._.Balance._.Sheet._.8._.page." localSheetId="6" hidden="1">#REF!</definedName>
    <definedName name="Swvu.Con._.Balance._.Sheet._.8._.page." hidden="1">#REF!</definedName>
    <definedName name="Swvu.Con._.Cash._.Flows." localSheetId="6" hidden="1">#REF!</definedName>
    <definedName name="Swvu.Con._.Cash._.Flows." hidden="1">#REF!</definedName>
    <definedName name="Swvu.Con._.Cash._.Flows._.8._.page." localSheetId="6" hidden="1">#REF!</definedName>
    <definedName name="Swvu.Con._.Cash._.Flows._.8._.page." hidden="1">#REF!</definedName>
    <definedName name="Swvu.Con._.Changes._.in._.Fin._.Position." localSheetId="6" hidden="1">#REF!</definedName>
    <definedName name="Swvu.Con._.Changes._.in._.Fin._.Position." hidden="1">#REF!</definedName>
    <definedName name="Swvu.Con._.Retained._.Earnings." localSheetId="6" hidden="1">#REF!</definedName>
    <definedName name="Swvu.Con._.Retained._.Earnings." hidden="1">#REF!</definedName>
    <definedName name="Swvu.Con._.Retained._.Earnings._.8._.page." localSheetId="6" hidden="1">#REF!</definedName>
    <definedName name="Swvu.Con._.Retained._.Earnings._.8._.page." hidden="1">#REF!</definedName>
    <definedName name="Swvu.Con._.Statement._.of._.Earnings." localSheetId="6" hidden="1">#REF!</definedName>
    <definedName name="Swvu.Con._.Statement._.of._.Earnings." hidden="1">#REF!</definedName>
    <definedName name="Swvu.Con._.Statement._.of._.Income." localSheetId="6" hidden="1">#REF!</definedName>
    <definedName name="Swvu.Con._.Statement._.of._.Income." hidden="1">#REF!</definedName>
    <definedName name="Swvu.Con._.Stmt._.of._.Income._.8._.page." localSheetId="6" hidden="1">#REF!</definedName>
    <definedName name="Swvu.Con._.Stmt._.of._.Income._.8._.page." hidden="1">#REF!</definedName>
    <definedName name="Swvu.Cover._.8._.page." localSheetId="6" hidden="1">#REF!</definedName>
    <definedName name="Swvu.Cover._.8._.page." hidden="1">#REF!</definedName>
    <definedName name="Swvu.Cover._.Pages." localSheetId="6" hidden="1">#REF!</definedName>
    <definedName name="Swvu.Cover._.Pages." hidden="1">#REF!</definedName>
    <definedName name="Swvu.Japan_Capers_Ed_Pub." localSheetId="6" hidden="1">#REF!</definedName>
    <definedName name="Swvu.Japan_Capers_Ed_Pub." hidden="1">#REF!</definedName>
    <definedName name="Swvu.KJP_CC." localSheetId="6" hidden="1">#REF!</definedName>
    <definedName name="Swvu.KJP_CC." hidden="1">#REF!</definedName>
    <definedName name="Swvu.Statement._.of._.Income._.8._.page." localSheetId="6" hidden="1">#REF!</definedName>
    <definedName name="Swvu.Statement._.of._.Income._.8._.page." hidden="1">#REF!</definedName>
    <definedName name="Swvu.Sum._.Balance._.Sheet." localSheetId="6" hidden="1">#REF!</definedName>
    <definedName name="Swvu.Sum._.Balance._.Sheet." hidden="1">#REF!</definedName>
    <definedName name="Swvu.Sum._.Cash._.Flows." localSheetId="6" hidden="1">#REF!</definedName>
    <definedName name="Swvu.Sum._.Cash._.Flows." hidden="1">#REF!</definedName>
    <definedName name="Swvu.Sum._.Changes._.in._.Fin._.Position." localSheetId="6" hidden="1">#REF!</definedName>
    <definedName name="Swvu.Sum._.Changes._.in._.Fin._.Position." hidden="1">#REF!</definedName>
    <definedName name="Swvu.Sum._.Retained._.Earnings." localSheetId="6" hidden="1">#REF!</definedName>
    <definedName name="Swvu.Sum._.Retained._.Earnings." hidden="1">#REF!</definedName>
    <definedName name="Swvu.Sum._.Statement._.of._.Earnings." localSheetId="6" hidden="1">#REF!</definedName>
    <definedName name="Swvu.Sum._.Statement._.of._.Earnings." hidden="1">#REF!</definedName>
    <definedName name="Swvu.Sum._.Statement._.of._.Income." localSheetId="6" hidden="1">#REF!</definedName>
    <definedName name="Swvu.Sum._.Statement._.of._.Income." hidden="1">#REF!</definedName>
    <definedName name="Swvu.Sum._.Stockholders._.Equity." localSheetId="6" hidden="1">#REF!</definedName>
    <definedName name="Swvu.Sum._.Stockholders._.Equity." hidden="1">#REF!</definedName>
    <definedName name="SwWarrantyPerc">'[8]TPCM Main'!#REF!</definedName>
    <definedName name="sx" localSheetId="6">#REF!</definedName>
    <definedName name="sx">#REF!</definedName>
    <definedName name="SysOSAT" localSheetId="6">#REF!</definedName>
    <definedName name="SysOSAT">#REF!</definedName>
    <definedName name="System" localSheetId="6">#REF!</definedName>
    <definedName name="System">#REF!</definedName>
    <definedName name="T_CCMEO" localSheetId="6">#REF!</definedName>
    <definedName name="T_CCMEO">#REF!</definedName>
    <definedName name="T_INVESTMENTS">'[45]Investment Listing DB'!$C$5:$AM$226</definedName>
    <definedName name="T_M3MSAT">[96]Forecast!$A$36:$W$40</definedName>
    <definedName name="T_MDA" localSheetId="6">#REF!</definedName>
    <definedName name="T_MDA">#REF!</definedName>
    <definedName name="T_NEOSSAT">[96]Forecast!$A$31:$W$33</definedName>
    <definedName name="T_NGT" localSheetId="6">#REF!</definedName>
    <definedName name="T_NGT">#REF!</definedName>
    <definedName name="T_RCM">[96]Forecast!$A$20:$W$23</definedName>
    <definedName name="T_SCISAT">[96]Forecast!$A$26:$W$28</definedName>
    <definedName name="T1E" localSheetId="6">#REF!</definedName>
    <definedName name="T1E">#REF!</definedName>
    <definedName name="T1F" localSheetId="6">#REF!</definedName>
    <definedName name="T1F">#REF!</definedName>
    <definedName name="T1Vals" localSheetId="6">#REF!</definedName>
    <definedName name="T1Vals">#REF!</definedName>
    <definedName name="T2E" localSheetId="6">#REF!</definedName>
    <definedName name="T2E">#REF!</definedName>
    <definedName name="T2F" localSheetId="6">#REF!</definedName>
    <definedName name="T2F">#REF!</definedName>
    <definedName name="tab" localSheetId="6">#REF!</definedName>
    <definedName name="tab">#REF!</definedName>
    <definedName name="Tab1E" localSheetId="6">#REF!</definedName>
    <definedName name="Tab1E">#REF!</definedName>
    <definedName name="Tab1F" localSheetId="6">#REF!</definedName>
    <definedName name="Tab1F">#REF!</definedName>
    <definedName name="Tab2E" localSheetId="6">#REF!</definedName>
    <definedName name="Tab2E">#REF!</definedName>
    <definedName name="Tab2F" localSheetId="6">#REF!</definedName>
    <definedName name="Tab2F">#REF!</definedName>
    <definedName name="tablestaff" localSheetId="6">#REF!</definedName>
    <definedName name="tablestaff">#REF!</definedName>
    <definedName name="TableTitles">[21]Selections!#REF!</definedName>
    <definedName name="tag" localSheetId="6">#REF!</definedName>
    <definedName name="tag">#REF!</definedName>
    <definedName name="Tag_ACS">'[9]Model Structure'!$F$9</definedName>
    <definedName name="Tag_Bus">'[9]Model Structure'!$F$6</definedName>
    <definedName name="Tag_BusAccom">'[9]Model Structure'!$F$15</definedName>
    <definedName name="Tag_BusFSW">'[9]Model Structure'!$F$8</definedName>
    <definedName name="Tag_CPL">'[9]Model Structure'!$F$19</definedName>
    <definedName name="Tag_CPL1">'[9]Model Structure'!$F$22</definedName>
    <definedName name="Tag_CPL2">'[9]Model Structure'!$F$23</definedName>
    <definedName name="Tag_CPL3">'[9]Model Structure'!$F$24</definedName>
    <definedName name="Tag_CPL4">'[9]Model Structure'!$F$25</definedName>
    <definedName name="Tag_CPL5">'[9]Model Structure'!$F$26</definedName>
    <definedName name="Tag_CPLFSW">'[9]Model Structure'!$F$21</definedName>
    <definedName name="Tag_EPS">'[9]Model Structure'!$F$10</definedName>
    <definedName name="Tag_MPL">'[9]Model Structure'!$F$27</definedName>
    <definedName name="Tag_MPL1">'[9]Model Structure'!$F$32</definedName>
    <definedName name="Tag_MPL10">'[9]Model Structure'!$F$41</definedName>
    <definedName name="Tag_MPL11">'[9]Model Structure'!$F$42</definedName>
    <definedName name="Tag_MPL12">'[9]Model Structure'!$F$43</definedName>
    <definedName name="Tag_MPL2">'[9]Model Structure'!$F$33</definedName>
    <definedName name="Tag_MPL3">'[9]Model Structure'!$F$34</definedName>
    <definedName name="Tag_MPL4">'[9]Model Structure'!$F$35</definedName>
    <definedName name="Tag_MPL5">'[9]Model Structure'!$F$36</definedName>
    <definedName name="Tag_MPL6">'[9]Model Structure'!$F$37</definedName>
    <definedName name="Tag_MPL7">'[9]Model Structure'!$F$38</definedName>
    <definedName name="Tag_MPL8">'[9]Model Structure'!$F$39</definedName>
    <definedName name="Tag_MPL9">'[9]Model Structure'!$F$40</definedName>
    <definedName name="Tag_MPLFSW">'[9]Model Structure'!$F$31</definedName>
    <definedName name="Tag_Payload">'[9]Model Structure'!$F$16</definedName>
    <definedName name="Tag_PLFSW">'[9]Model Structure'!$F$18</definedName>
    <definedName name="Tag_PRS">'[9]Model Structure'!$F$11</definedName>
    <definedName name="Tag_SMS">'[9]Model Structure'!$F$12</definedName>
    <definedName name="Tag_Spacecraft">'[9]Model Structure'!$F$4</definedName>
    <definedName name="Tag_TCS">'[9]Model Structure'!$F$13</definedName>
    <definedName name="Tag_TTC">'[9]Model Structure'!$F$14</definedName>
    <definedName name="TandL" localSheetId="6">'[11]T&amp;L_(S_5-6)old'!$A$3:$AE$435</definedName>
    <definedName name="TandL">'[12]T&amp;L_(S_5-6)old'!$A$3:$AE$435</definedName>
    <definedName name="TANDLSET" localSheetId="6">'[11]Mgmt Ph0'!$B$7:$B$11</definedName>
    <definedName name="TANDLSET">'[12]Mgmt Ph0'!$B$7:$B$11</definedName>
    <definedName name="TaskDirectLaborCost" localSheetId="6">((#REF!*#REF!)+(#REF!*#REF!)+(#REF!*#REF!)+(#REF!*#REF!)+(#REF!*#REF!)+(#REF!*#REF!)+(#REF!*#REF!)+(#REF!*#REF!))*#REF!</definedName>
    <definedName name="TaskDirectLaborCost">((#REF!*#REF!)+(#REF!*#REF!)+(#REF!*#REF!)+(#REF!*#REF!)+(#REF!*#REF!)+(#REF!*#REF!)+(#REF!*#REF!)+(#REF!*#REF!))*#REF!</definedName>
    <definedName name="TaskDirectLaborCostNE" localSheetId="6">((#REF!*#REF!)+(#REF!*#REF!)+(#REF!*#REF!)+(#REF!*#REF!)+(#REF!*#REF!)+(#REF!*#REF!)+(#REF!*#REF!)+(#REF!*#REF!))*#REF!</definedName>
    <definedName name="TaskDirectLaborCostNE">((#REF!*#REF!)+(#REF!*#REF!)+(#REF!*#REF!)+(#REF!*#REF!)+(#REF!*#REF!)+(#REF!*#REF!)+(#REF!*#REF!)+(#REF!*#REF!))*#REF!</definedName>
    <definedName name="TaskIndirectCost" localSheetId="6">(#REF!+#REF!+#REF!+#REF!+#REF!+#REF!+#REF!+#REF!+#REF!+#REF!+#REF!+#REF!)*#REF!</definedName>
    <definedName name="TaskIndirectCost">(#REF!+#REF!+#REF!+#REF!+#REF!+#REF!+#REF!+#REF!+#REF!+#REF!+#REF!+#REF!)*#REF!</definedName>
    <definedName name="TaskIndirectCostNE" localSheetId="6">(#REF!+#REF!+#REF!+#REF!+#REF!+#REF!+#REF!+#REF!+#REF!+#REF!+#REF!+#REF!)*#REF!</definedName>
    <definedName name="TaskIndirectCostNE">(#REF!+#REF!+#REF!+#REF!+#REF!+#REF!+#REF!+#REF!+#REF!+#REF!+#REF!+#REF!)*#REF!</definedName>
    <definedName name="TaskMatlSubCosts" localSheetId="6">(#REF!+#REF!+#REF!)*#REF!</definedName>
    <definedName name="TaskMatlSubCosts">(#REF!+#REF!+#REF!)*#REF!</definedName>
    <definedName name="TaskMatlSubCostsNE" localSheetId="6">(#REF!+#REF!+#REF!)*#REF!</definedName>
    <definedName name="TaskMatlSubCostsNE">(#REF!+#REF!+#REF!)*#REF!</definedName>
    <definedName name="TaskMShopCosts" localSheetId="6">((#REF!*#REF!)+(#REF!*#REF!))*#REF!</definedName>
    <definedName name="TaskMShopCosts">((#REF!*#REF!)+(#REF!*#REF!))*#REF!</definedName>
    <definedName name="TaskMShopCostsNE" localSheetId="6">((#REF!*#REF!)+(#REF!*#REF!))*#REF!</definedName>
    <definedName name="TaskMShopCostsNE">((#REF!*#REF!)+(#REF!*#REF!))*#REF!</definedName>
    <definedName name="TaskOverTimeLaborCost" localSheetId="6">(#REF!+0.5*#REF!)*(#REF!*#REF!+#REF!*#REF!+#REF!*#REF!+#REF!*#REF!)</definedName>
    <definedName name="TaskOverTimeLaborCost">(#REF!+0.5*#REF!)*(#REF!*#REF!+#REF!*#REF!+#REF!*#REF!+#REF!*#REF!)</definedName>
    <definedName name="TaskOverTimeLaborCostNE" localSheetId="6">(#REF!+0.5*#REF!)*(#REF!*#REF!+#REF!*#REF!+#REF!*#REF!+#REF!*#REF!)</definedName>
    <definedName name="TaskOverTimeLaborCostNE">(#REF!+0.5*#REF!)*(#REF!*#REF!+#REF!*#REF!+#REF!*#REF!+#REF!*#REF!)</definedName>
    <definedName name="TaskQACost" localSheetId="6">((#REF!*#REF!)+(#REF!*#REF!)+(#REF!*#REF!)+(#REF!*#REF!)+(#REF!*#REF!))*#REF!</definedName>
    <definedName name="TaskQACost">((#REF!*#REF!)+(#REF!*#REF!)+(#REF!*#REF!)+(#REF!*#REF!)+(#REF!*#REF!))*#REF!</definedName>
    <definedName name="TaskQACostNE" localSheetId="6">((#REF!*#REF!)+(#REF!*#REF!)+(#REF!*#REF!)+(#REF!*#REF!)+(#REF!*#REF!))*#REF!</definedName>
    <definedName name="TaskQACostNE">((#REF!*#REF!)+(#REF!*#REF!)+(#REF!*#REF!)+(#REF!*#REF!)+(#REF!*#REF!))*#REF!</definedName>
    <definedName name="TaskTypeList" localSheetId="6">#REF!</definedName>
    <definedName name="TaskTypeList">#REF!</definedName>
    <definedName name="Taux_en_vigueur_le_06_Sept_2023__source__Banque_du_Canada" localSheetId="6">#REF!</definedName>
    <definedName name="Taux_en_vigueur_le_06_Sept_2023__source__Banque_du_Canada">#REF!</definedName>
    <definedName name="TAX">[45]LISTS!$Y$2</definedName>
    <definedName name="taxes" localSheetId="6">'[24]LCC Brief Table'!$O$2</definedName>
    <definedName name="taxes">'[25]LCC Brief Table'!$O$2</definedName>
    <definedName name="TAXI" localSheetId="6">#REF!</definedName>
    <definedName name="TAXI">#REF!</definedName>
    <definedName name="TaxRate">[97]DataRefTables!$B$28</definedName>
    <definedName name="tbdecision" localSheetId="6">#REF!</definedName>
    <definedName name="tbdecision">#REF!</definedName>
    <definedName name="TBMeeting" localSheetId="6">#REF!</definedName>
    <definedName name="TBMeeting">#REF!</definedName>
    <definedName name="TBSESSION" localSheetId="6">#REF!</definedName>
    <definedName name="TBSESSION">#REF!</definedName>
    <definedName name="TBSub_SUSENG">'[45]FODMS IIRB'!$Y$23</definedName>
    <definedName name="TBSub_TA">'[45]FODMS IIRB'!$Y$11</definedName>
    <definedName name="tcyesno">[98]enums!$H$3:$H$4</definedName>
    <definedName name="TECH_HR" localSheetId="6">#REF!</definedName>
    <definedName name="TECH_HR">#REF!</definedName>
    <definedName name="Technician" localSheetId="6">#REF!</definedName>
    <definedName name="Technician">#REF!</definedName>
    <definedName name="telfeb" localSheetId="6">#REF!</definedName>
    <definedName name="telfeb">#REF!</definedName>
    <definedName name="telfebtot" localSheetId="6">#REF!</definedName>
    <definedName name="telfebtot">#REF!</definedName>
    <definedName name="tempcrap" localSheetId="6">#REF!</definedName>
    <definedName name="tempcrap">#REF!</definedName>
    <definedName name="Test">[22]CORPFUNDS!#REF!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 localSheetId="6">#REF!</definedName>
    <definedName name="TEST11">#REF!</definedName>
    <definedName name="TEST12" localSheetId="6">#REF!</definedName>
    <definedName name="TEST12">#REF!</definedName>
    <definedName name="TEST13" localSheetId="6">#REF!</definedName>
    <definedName name="TEST13">#REF!</definedName>
    <definedName name="TEST14" localSheetId="6">#REF!</definedName>
    <definedName name="TEST14">#REF!</definedName>
    <definedName name="TEST15" localSheetId="6">#REF!</definedName>
    <definedName name="TEST15">#REF!</definedName>
    <definedName name="TEST16" localSheetId="6">#REF!</definedName>
    <definedName name="TEST16">#REF!</definedName>
    <definedName name="TEST17" localSheetId="6">#REF!</definedName>
    <definedName name="TEST17">#REF!</definedName>
    <definedName name="TEST18" localSheetId="6">#REF!</definedName>
    <definedName name="TEST18">#REF!</definedName>
    <definedName name="TEST19" localSheetId="6">#REF!</definedName>
    <definedName name="TEST19">#REF!</definedName>
    <definedName name="TEST2">'[99]Som secteur'!#REF!</definedName>
    <definedName name="TEST20" localSheetId="6">#REF!</definedName>
    <definedName name="TEST20">#REF!</definedName>
    <definedName name="TEST21" localSheetId="6">#REF!</definedName>
    <definedName name="TEST21">#REF!</definedName>
    <definedName name="TEST22" localSheetId="6">#REF!</definedName>
    <definedName name="TEST22">#REF!</definedName>
    <definedName name="TEST3" localSheetId="6">#REF!</definedName>
    <definedName name="TEST3">#REF!</definedName>
    <definedName name="TEST4" localSheetId="6">#REF!</definedName>
    <definedName name="TEST4">#REF!</definedName>
    <definedName name="TEST5" localSheetId="6">#REF!</definedName>
    <definedName name="TEST5">#REF!</definedName>
    <definedName name="TEST6" localSheetId="6">#REF!</definedName>
    <definedName name="TEST6">#REF!</definedName>
    <definedName name="TEST7" localSheetId="6">#REF!</definedName>
    <definedName name="TEST7">#REF!</definedName>
    <definedName name="TEST8" localSheetId="6">#REF!</definedName>
    <definedName name="TEST8">#REF!</definedName>
    <definedName name="TEST9" localSheetId="6">#REF!</definedName>
    <definedName name="TEST9">#REF!</definedName>
    <definedName name="TESTHKEY" localSheetId="6">#REF!</definedName>
    <definedName name="TESTHKEY">#REF!</definedName>
    <definedName name="TESTKEYS" localSheetId="6">#REF!</definedName>
    <definedName name="TESTKEYS">#REF!</definedName>
    <definedName name="TESTVKEY" localSheetId="6">#REF!</definedName>
    <definedName name="TESTVKEY">#REF!</definedName>
    <definedName name="TF" localSheetId="6">#REF!</definedName>
    <definedName name="TF">#REF!</definedName>
    <definedName name="TGM" localSheetId="6">#REF!</definedName>
    <definedName name="TGM">#REF!</definedName>
    <definedName name="TI" localSheetId="6">#REF!</definedName>
    <definedName name="TI">#REF!</definedName>
    <definedName name="Timmins_hotel">[23]Travel!$P$8</definedName>
    <definedName name="TIPS">#N/A</definedName>
    <definedName name="tith" localSheetId="6">#REF!</definedName>
    <definedName name="tith">#REF!</definedName>
    <definedName name="TITLES" localSheetId="6">#REF!</definedName>
    <definedName name="TITLES">#REF!</definedName>
    <definedName name="TITRE" localSheetId="6">#REF!</definedName>
    <definedName name="TITRE">#REF!</definedName>
    <definedName name="titv" localSheetId="6">#REF!</definedName>
    <definedName name="titv">#REF!</definedName>
    <definedName name="TJ_GA">58%</definedName>
    <definedName name="TK">'[36]General Info'!#REF!</definedName>
    <definedName name="tl">[2]RATE!#REF!</definedName>
    <definedName name="TnLFY1617">'[80]Cost per FY'!#REF!</definedName>
    <definedName name="TnLFY1718">'[18]Cost per FY'!$E$8</definedName>
    <definedName name="TnLFY1819">'[80]Cost per FY'!#REF!</definedName>
    <definedName name="TnLFY1920">'[80]Cost per FY'!#REF!</definedName>
    <definedName name="TnLFY2021">'[80]Cost per FY'!#REF!</definedName>
    <definedName name="TnLFY2122">'[80]Cost per FY'!#REF!</definedName>
    <definedName name="TnLFY2324">'[80]Cost per FY'!#REF!</definedName>
    <definedName name="TnLPhase0" localSheetId="6">#REF!</definedName>
    <definedName name="TnLPhase0">#REF!</definedName>
    <definedName name="TnLPhaseA">'[80]Cost per Phase'!$E$14</definedName>
    <definedName name="TnLPhaseBC">'[80]Cost per Phase'!$F$14</definedName>
    <definedName name="TnLPhaseD">'[80]Cost per Phase'!$G$14</definedName>
    <definedName name="TnLPhaseE">'[80]Cost per Phase'!$H$14</definedName>
    <definedName name="TO" localSheetId="6">#REF!</definedName>
    <definedName name="TO">#REF!</definedName>
    <definedName name="toolsAndInterfaces">'[19]MSP input'!#REF!</definedName>
    <definedName name="toolsInputs6x6">'[19]MSP input'!#REF!</definedName>
    <definedName name="TOP" localSheetId="6">#REF!</definedName>
    <definedName name="TOP">#REF!</definedName>
    <definedName name="TOPR_O" localSheetId="6">#REF!</definedName>
    <definedName name="TOPR_O">#REF!</definedName>
    <definedName name="TOT" localSheetId="6">#REF!</definedName>
    <definedName name="TOT">#REF!</definedName>
    <definedName name="TOTAL" localSheetId="6">#REF!</definedName>
    <definedName name="TOTAL">#REF!</definedName>
    <definedName name="Total_773_GH345" localSheetId="6">#REF!</definedName>
    <definedName name="Total_773_GH345">#REF!</definedName>
    <definedName name="Total_774_GH345" localSheetId="6">#REF!</definedName>
    <definedName name="Total_774_GH345">#REF!</definedName>
    <definedName name="Total_775_GH345" localSheetId="6">#REF!</definedName>
    <definedName name="Total_775_GH345">#REF!</definedName>
    <definedName name="Total_776_GH345" localSheetId="6">#REF!</definedName>
    <definedName name="Total_776_GH345">#REF!</definedName>
    <definedName name="Total_Compensation_Expense" localSheetId="6">#REF!</definedName>
    <definedName name="Total_Compensation_Expense">#REF!</definedName>
    <definedName name="Total_Labor_Cost_Revenue" localSheetId="6">#REF!</definedName>
    <definedName name="Total_Labor_Cost_Revenue">#REF!</definedName>
    <definedName name="TOTAL_SIDEKICK" localSheetId="6">#REF!</definedName>
    <definedName name="TOTAL_SIDEKICK">#REF!</definedName>
    <definedName name="TOTAL1" localSheetId="6">#REF!</definedName>
    <definedName name="TOTAL1">#REF!</definedName>
    <definedName name="TotalHours">#N/A</definedName>
    <definedName name="TotalOverTimeLaborCost" localSheetId="6">1.5*(#REF!*#REF!+#REF!*#REF!+#REF!*#REF!+#REF!*#REF!)</definedName>
    <definedName name="TotalOverTimeLaborCost">1.5*(#REF!*#REF!+#REF!*#REF!+#REF!*#REF!+#REF!*#REF!)</definedName>
    <definedName name="TOTM" localSheetId="6">#REF!</definedName>
    <definedName name="TOTM">#REF!</definedName>
    <definedName name="tppdm.cotp">[98]enums!$D$3:$D$8</definedName>
    <definedName name="tppdm.yeno">[98]enums!$F$3:$F$4</definedName>
    <definedName name="tpppc.ptyc">[98]enums!$B$3:$B$106</definedName>
    <definedName name="TPRNT" localSheetId="6">#REF!</definedName>
    <definedName name="TPRNT">#REF!</definedName>
    <definedName name="TR" localSheetId="6">#REF!</definedName>
    <definedName name="TR">#REF!</definedName>
    <definedName name="Transfer_Depts">[100]Departments!$A$1:$A$120</definedName>
    <definedName name="Translate" localSheetId="6">#REF!</definedName>
    <definedName name="Translate">#REF!</definedName>
    <definedName name="travel_contingency">[23]Travel!$P$13</definedName>
    <definedName name="TRR" localSheetId="6">#REF!</definedName>
    <definedName name="TRR">#REF!</definedName>
    <definedName name="TRV" localSheetId="6">#REF!</definedName>
    <definedName name="TRV">#REF!</definedName>
    <definedName name="TS" localSheetId="6">#REF!</definedName>
    <definedName name="TS">#REF!</definedName>
    <definedName name="tt" localSheetId="6" hidden="1">#REF!</definedName>
    <definedName name="tt" hidden="1">#REF!</definedName>
    <definedName name="TV" localSheetId="6">#REF!</definedName>
    <definedName name="TV">#REF!</definedName>
    <definedName name="type" localSheetId="7">[20]Selections!$A$4:$A$10</definedName>
    <definedName name="type">[21]Selections!$A$4:$A$10</definedName>
    <definedName name="Type2" localSheetId="6">'[101]Maintenance Work Order'!#REF!</definedName>
    <definedName name="Type2" localSheetId="7">'[102]Maintenance Work Order'!#REF!</definedName>
    <definedName name="Type2">'[103]Maintenance Work Order'!#REF!</definedName>
    <definedName name="TZ" localSheetId="6">#REF!</definedName>
    <definedName name="TZ">#REF!</definedName>
    <definedName name="Uche" localSheetId="6">#REF!</definedName>
    <definedName name="Uche">#REF!</definedName>
    <definedName name="UNCLASS" localSheetId="6">#REF!</definedName>
    <definedName name="UNCLASS">#REF!</definedName>
    <definedName name="Unit">'[104]INPUT Sheet'!$I$3</definedName>
    <definedName name="Unitcodes" localSheetId="6">#REF!</definedName>
    <definedName name="Unitcodes">#REF!</definedName>
    <definedName name="Upgd_included" localSheetId="6">#REF!</definedName>
    <definedName name="Upgd_included">#REF!</definedName>
    <definedName name="UR" localSheetId="6">#REF!</definedName>
    <definedName name="UR">#REF!</definedName>
    <definedName name="US" localSheetId="6">#REF!</definedName>
    <definedName name="US">#REF!</definedName>
    <definedName name="US_AIRTICKET" localSheetId="6">#REF!</definedName>
    <definedName name="US_AIRTICKET">#REF!</definedName>
    <definedName name="US_TO_CAD" localSheetId="6">#REF!</definedName>
    <definedName name="US_TO_CAD">#REF!</definedName>
    <definedName name="USD">[23]Travel!$Q$5</definedName>
    <definedName name="USDCAD">[45]LISTS!$AD$2</definedName>
    <definedName name="USDtoCDN" localSheetId="6">#REF!</definedName>
    <definedName name="USDtoCDN">#REF!</definedName>
    <definedName name="UseFieldSitesSecurity">#N/A</definedName>
    <definedName name="UTT" localSheetId="6">#REF!</definedName>
    <definedName name="UTT">#REF!</definedName>
    <definedName name="V_MP_PLAN_TSS_ACTUALS" localSheetId="6">#REF!</definedName>
    <definedName name="V_MP_PLAN_TSS_ACTUALS">#REF!</definedName>
    <definedName name="VA" localSheetId="6">#REF!</definedName>
    <definedName name="VA">#REF!</definedName>
    <definedName name="Vacation" localSheetId="6">#REF!</definedName>
    <definedName name="Vacation">#REF!</definedName>
    <definedName name="ValidStatus">[105]Lookups!$A$2:$A$8</definedName>
    <definedName name="Value_Chain" localSheetId="6">'[106]1f_Table_List'!$N$18:$N$32</definedName>
    <definedName name="Value_Chain">'[107]1f_Table_List'!$N$18:$N$32</definedName>
    <definedName name="VAR" localSheetId="6">#REF!</definedName>
    <definedName name="VAR">#REF!</definedName>
    <definedName name="VARMTD" localSheetId="6">#REF!</definedName>
    <definedName name="VARMTD">#REF!</definedName>
    <definedName name="VARMTD1" localSheetId="6">#REF!</definedName>
    <definedName name="VARMTD1">#REF!</definedName>
    <definedName name="VD" localSheetId="6">#REF!</definedName>
    <definedName name="VD">#REF!</definedName>
    <definedName name="Version" localSheetId="6">#REF!</definedName>
    <definedName name="Version">#REF!</definedName>
    <definedName name="VJ" localSheetId="6">#REF!</definedName>
    <definedName name="VJ">#REF!</definedName>
    <definedName name="VK" localSheetId="6">#REF!</definedName>
    <definedName name="VK">#REF!</definedName>
    <definedName name="VM" localSheetId="6">#REF!</definedName>
    <definedName name="VM">#REF!</definedName>
    <definedName name="Volume_Table" localSheetId="6">#REF!</definedName>
    <definedName name="Volume_Table">#REF!</definedName>
    <definedName name="Volume_Table_Mexico" localSheetId="6">#REF!</definedName>
    <definedName name="Volume_Table_Mexico">#REF!</definedName>
    <definedName name="VOTE">'[108]Table vote'!$A$2:$A$5</definedName>
    <definedName name="Voyage" localSheetId="6">#REF!</definedName>
    <definedName name="Voyage">#REF!</definedName>
    <definedName name="VP" localSheetId="6">#REF!</definedName>
    <definedName name="VP">#REF!</definedName>
    <definedName name="VPC">[9]Globals!$D$5</definedName>
    <definedName name="VQ" localSheetId="6">#REF!</definedName>
    <definedName name="VQ">#REF!</definedName>
    <definedName name="VT" localSheetId="6">#REF!</definedName>
    <definedName name="VT">#REF!</definedName>
    <definedName name="VU" localSheetId="6">#REF!</definedName>
    <definedName name="VU">#REF!</definedName>
    <definedName name="VV" localSheetId="6">#REF!</definedName>
    <definedName name="VV">#REF!</definedName>
    <definedName name="VVVVV">'[71]#REF'!$A$3:$A$293</definedName>
    <definedName name="VX" localSheetId="6">#REF!</definedName>
    <definedName name="VX">#REF!</definedName>
    <definedName name="VZ" localSheetId="6">#REF!</definedName>
    <definedName name="VZ">#REF!</definedName>
    <definedName name="W" localSheetId="6">#REF!</definedName>
    <definedName name="W">#REF!</definedName>
    <definedName name="WB" localSheetId="6">#REF!</definedName>
    <definedName name="WB">#REF!</definedName>
    <definedName name="WBS" localSheetId="6">#REF!</definedName>
    <definedName name="WBS">#REF!</definedName>
    <definedName name="WBS_Complete">[9]SEITPM!$B$6:$B$52</definedName>
    <definedName name="WBS_Name">'[32]5-By Contractor WBS '!$C$131:$C$134</definedName>
    <definedName name="WBS_SS">'[9]SS Method Selections'!$G$5:$G$37</definedName>
    <definedName name="WBSCombined" localSheetId="6">#REF!</definedName>
    <definedName name="WBSCombined">#REF!</definedName>
    <definedName name="WBSE" localSheetId="6">[11]Lists!$W$2:$X$73</definedName>
    <definedName name="WBSE">[12]Lists!$W$2:$X$73</definedName>
    <definedName name="WBSEdesc" localSheetId="6">[11]Lists!$X$2:$X$73</definedName>
    <definedName name="WBSEdesc">[12]Lists!$X$2:$X$73</definedName>
    <definedName name="WBSList" localSheetId="6">#REF!</definedName>
    <definedName name="WBSList">#REF!</definedName>
    <definedName name="WBSMasterList" localSheetId="6">#REF!</definedName>
    <definedName name="WBSMasterList">#REF!</definedName>
    <definedName name="WCC" localSheetId="6" hidden="1">{#N/A,#N/A,TRUE,"Report"}</definedName>
    <definedName name="WCC" localSheetId="8" hidden="1">{#N/A,#N/A,TRUE,"Report"}</definedName>
    <definedName name="WCC" localSheetId="7" hidden="1">{#N/A,#N/A,TRUE,"Report"}</definedName>
    <definedName name="WCC" hidden="1">{#N/A,#N/A,TRUE,"Report"}</definedName>
    <definedName name="wccc" localSheetId="6" hidden="1">{#N/A,#N/A,TRUE,"Report"}</definedName>
    <definedName name="wccc" hidden="1">{#N/A,#N/A,TRUE,"Report"}</definedName>
    <definedName name="wdisc_yr1">'[36]General Info'!#REF!</definedName>
    <definedName name="wdisc_yr2">'[36]General Info'!#REF!</definedName>
    <definedName name="wdisc_yr3">'[36]General Info'!#REF!</definedName>
    <definedName name="WE" localSheetId="6">#REF!</definedName>
    <definedName name="WE">#REF!</definedName>
    <definedName name="weekday_option" localSheetId="6">MATCH('4-PM''s sched Scenarios'!DayToStart,'4-PM''s sched Scenarios'!weekdays_reversed,0)-2</definedName>
    <definedName name="weekday_option">MATCH(DayToStart,weekdays_reversed,0)-2</definedName>
    <definedName name="weekdays" localSheetId="6">{"Monday","Tuesday","Wednesday","Thursday","Friday","Saturday","Sunday"}</definedName>
    <definedName name="weekdays">{"Monday","Tuesday","Wednesday","Thursday","Friday","Saturday","Sunday"}</definedName>
    <definedName name="weekdays_reversed" localSheetId="6">{"Sunday","Saturday","Friday","Thursday","Wednesday","Tuesday","Monday"}</definedName>
    <definedName name="weekdays_reversed">{"Sunday","Saturday","Friday","Thursday","Wednesday","Tuesday","Monday"}</definedName>
    <definedName name="weeks" localSheetId="6">{0;1;2;3;4;5;6}</definedName>
    <definedName name="weeks">{0;1;2;3;4;5;6}</definedName>
    <definedName name="WeibullList">'[9]Weibull Library'!$B$4:$B$15</definedName>
    <definedName name="WeibullTable">'[9]Weibull Library'!$B$4:$D$15</definedName>
    <definedName name="wewww" localSheetId="6" hidden="1">{#N/A,#N/A,TRUE,"Report"}</definedName>
    <definedName name="wewww" hidden="1">{#N/A,#N/A,TRUE,"Report"}</definedName>
    <definedName name="WF" localSheetId="6">#REF!</definedName>
    <definedName name="WF">#REF!</definedName>
    <definedName name="WIP" localSheetId="6">#REF!</definedName>
    <definedName name="WIP">#REF!</definedName>
    <definedName name="WP3.2.4">'[109]3.2.4 Ops Dev'!$A$2:$J$79</definedName>
    <definedName name="WP3.2.4.3">'[109]3.2.4.3 Spectrum Licensing'!$A$2:$J$81</definedName>
    <definedName name="WP3.2.4.4">'[109]3.2.4.4 Ops Planning'!$A$2:$J$80</definedName>
    <definedName name="WP3.2.4.5">'[109]3.2.4.5 Ops Implementation'!$A$2:$J$79</definedName>
    <definedName name="WP3.2.4.6">'[109]3.2.4.6 Ops Readiness'!$A$2:$J$79</definedName>
    <definedName name="WP3.2.4.7">'[109]3.2.4.7 Support LEOP-Comm'!$A$2:$J$79</definedName>
    <definedName name="WP3300_total" localSheetId="6">#REF!</definedName>
    <definedName name="WP3300_total">#REF!</definedName>
    <definedName name="wrn.Capacity._.Calculations._.for._.FM3." localSheetId="6" hidden="1">{#N/A,#N/A,TRUE,"Report"}</definedName>
    <definedName name="wrn.Capacity._.Calculations._.for._.FM3." localSheetId="8" hidden="1">{#N/A,#N/A,TRUE,"Report"}</definedName>
    <definedName name="wrn.Capacity._.Calculations._.for._.FM3." localSheetId="7" hidden="1">{#N/A,#N/A,TRUE,"Report"}</definedName>
    <definedName name="wrn.Capacity._.Calculations._.for._.FM3." hidden="1">{#N/A,#N/A,TRUE,"Report"}</definedName>
    <definedName name="XCALC" localSheetId="6">#REF!</definedName>
    <definedName name="XCALC">#REF!</definedName>
    <definedName name="XDAinput652">'[19]MSP input'!#REF!</definedName>
    <definedName name="XLA616263">'[19]MSP input'!#REF!</definedName>
    <definedName name="XLA648649">'[19]MSP input'!#REF!</definedName>
    <definedName name="XLAinputs64x65">'[19]MSP input'!#REF!</definedName>
    <definedName name="XXX">'[110]Som secteur'!#REF!</definedName>
    <definedName name="Y1_flt_hrs" localSheetId="6">#REF!</definedName>
    <definedName name="Y1_flt_hrs">#REF!</definedName>
    <definedName name="yea" localSheetId="6">#REF!</definedName>
    <definedName name="yea">#REF!</definedName>
    <definedName name="yes">1</definedName>
    <definedName name="YES_NO" localSheetId="6">#REF!</definedName>
    <definedName name="YES_NO">#REF!</definedName>
    <definedName name="YesNo" localSheetId="6">#REF!</definedName>
    <definedName name="YesNo">#REF!</definedName>
    <definedName name="Z_9A428CE1_B4D9_11D0_A8AA_0000C071AEE7_.wvu.Cols" localSheetId="6" hidden="1">#REF!,#REF!</definedName>
    <definedName name="Z_9A428CE1_B4D9_11D0_A8AA_0000C071AEE7_.wvu.Cols" hidden="1">#REF!,#REF!</definedName>
    <definedName name="Z_9A428CE1_B4D9_11D0_A8AA_0000C071AEE7_.wvu.PrintArea" localSheetId="6" hidden="1">#REF!</definedName>
    <definedName name="Z_9A428CE1_B4D9_11D0_A8AA_0000C071AEE7_.wvu.PrintArea" hidden="1">#REF!</definedName>
    <definedName name="Z_9A428CE1_B4D9_11D0_A8AA_0000C071AEE7_.wvu.Rows" localSheetId="6" hidden="1">#REF!,#REF!,#REF!,#REF!,#REF!,#REF!,#REF!,#REF!</definedName>
    <definedName name="Z_9A428CE1_B4D9_11D0_A8AA_0000C071AEE7_.wvu.Rows" hidden="1">#REF!,#REF!,#REF!,#REF!,#REF!,#REF!,#REF!,#REF!</definedName>
    <definedName name="zzzzzzzzzzzzzzzzzzzzzzzzzzz" localSheetId="6">#REF!</definedName>
    <definedName name="zzzzzzzzzzzzzzzzzzzzzzzzzzz">#REF!</definedName>
    <definedName name="zzzzzzzzzzzzzzzzzzzzzzzzzzzz" localSheetId="6">#REF!</definedName>
    <definedName name="zzzzzzzzzzzzzzzzzz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64" l="1"/>
  <c r="P5" i="62" l="1"/>
  <c r="U5" i="62" s="1"/>
  <c r="P6" i="62"/>
  <c r="Q6" i="62" s="1"/>
  <c r="P7" i="62"/>
  <c r="Q7" i="62" s="1"/>
  <c r="AB7" i="62"/>
  <c r="AC7" i="62"/>
  <c r="AF7" i="62"/>
  <c r="AI7" i="62"/>
  <c r="P8" i="62"/>
  <c r="Q8" i="62" s="1"/>
  <c r="AM8" i="62"/>
  <c r="P9" i="62"/>
  <c r="AD9" i="62" s="1"/>
  <c r="S9" i="62"/>
  <c r="P10" i="62"/>
  <c r="X10" i="62" s="1"/>
  <c r="S10" i="62"/>
  <c r="T10" i="62"/>
  <c r="P11" i="62"/>
  <c r="P12" i="62"/>
  <c r="Q12" i="62" s="1"/>
  <c r="X12" i="62"/>
  <c r="Y12" i="62"/>
  <c r="AB12" i="62"/>
  <c r="P13" i="62"/>
  <c r="R13" i="62" s="1"/>
  <c r="P14" i="62"/>
  <c r="Q14" i="62" s="1"/>
  <c r="AG14" i="62"/>
  <c r="AH14" i="62"/>
  <c r="AK14" i="62"/>
  <c r="P15" i="62"/>
  <c r="Q15" i="62" s="1"/>
  <c r="AH15" i="62"/>
  <c r="P16" i="62"/>
  <c r="AM16" i="62" s="1"/>
  <c r="P17" i="62"/>
  <c r="Y17" i="62" s="1"/>
  <c r="P18" i="62"/>
  <c r="X18" i="62" s="1"/>
  <c r="R18" i="62"/>
  <c r="S18" i="62"/>
  <c r="U18" i="62"/>
  <c r="AB18" i="62"/>
  <c r="AC18" i="62"/>
  <c r="AL18" i="62"/>
  <c r="AM18" i="62"/>
  <c r="P19" i="62"/>
  <c r="W19" i="62" s="1"/>
  <c r="P20" i="62"/>
  <c r="W20" i="62" s="1"/>
  <c r="AI20" i="62"/>
  <c r="P21" i="62"/>
  <c r="AD21" i="62" s="1"/>
  <c r="AB21" i="62"/>
  <c r="P22" i="62"/>
  <c r="T22" i="62" s="1"/>
  <c r="Q22" i="62"/>
  <c r="R22" i="62"/>
  <c r="AE22" i="62"/>
  <c r="AH22" i="62"/>
  <c r="P23" i="62"/>
  <c r="Q23" i="62" s="1"/>
  <c r="R23" i="62"/>
  <c r="S23" i="62"/>
  <c r="W23" i="62"/>
  <c r="Z23" i="62"/>
  <c r="AD23" i="62"/>
  <c r="AE23" i="62"/>
  <c r="P24" i="62"/>
  <c r="AA24" i="62" s="1"/>
  <c r="AD24" i="62"/>
  <c r="P25" i="62"/>
  <c r="AM25" i="62" s="1"/>
  <c r="R25" i="62"/>
  <c r="X25" i="62"/>
  <c r="AG25" i="62"/>
  <c r="AH25" i="62"/>
  <c r="P26" i="62"/>
  <c r="AH26" i="62"/>
  <c r="AI26" i="62"/>
  <c r="AK26" i="62"/>
  <c r="P27" i="62"/>
  <c r="Q27" i="62" s="1"/>
  <c r="AL27" i="62"/>
  <c r="P28" i="62"/>
  <c r="Q28" i="62" s="1"/>
  <c r="Z28" i="62"/>
  <c r="P29" i="62"/>
  <c r="R29" i="62" s="1"/>
  <c r="Z29" i="62"/>
  <c r="AF29" i="62"/>
  <c r="AI29" i="62"/>
  <c r="P30" i="62"/>
  <c r="Q30" i="62" s="1"/>
  <c r="S30" i="62"/>
  <c r="P31" i="62"/>
  <c r="AC31" i="62" s="1"/>
  <c r="X31" i="62"/>
  <c r="AF31" i="62"/>
  <c r="P32" i="62"/>
  <c r="P33" i="62"/>
  <c r="R33" i="62"/>
  <c r="P34" i="62"/>
  <c r="S34" i="62" s="1"/>
  <c r="T34" i="62"/>
  <c r="V34" i="62"/>
  <c r="W34" i="62"/>
  <c r="X34" i="62"/>
  <c r="Y34" i="62"/>
  <c r="Z34" i="62"/>
  <c r="AA34" i="62"/>
  <c r="AB34" i="62"/>
  <c r="AC34" i="62"/>
  <c r="AG34" i="62"/>
  <c r="AI34" i="62"/>
  <c r="AJ34" i="62"/>
  <c r="AK34" i="62"/>
  <c r="AL34" i="62"/>
  <c r="AM34" i="62"/>
  <c r="P35" i="62"/>
  <c r="V35" i="62" s="1"/>
  <c r="Q35" i="62"/>
  <c r="P36" i="62"/>
  <c r="P37" i="62"/>
  <c r="AD37" i="62" s="1"/>
  <c r="Q37" i="62"/>
  <c r="W37" i="62"/>
  <c r="X37" i="62"/>
  <c r="Z37" i="62"/>
  <c r="AA37" i="62"/>
  <c r="AB37" i="62"/>
  <c r="AC37" i="62"/>
  <c r="P38" i="62"/>
  <c r="S38" i="62" s="1"/>
  <c r="T38" i="62"/>
  <c r="AA38" i="62"/>
  <c r="P39" i="62"/>
  <c r="R39" i="62" s="1"/>
  <c r="S39" i="62"/>
  <c r="P40" i="62"/>
  <c r="AA40" i="62" s="1"/>
  <c r="T40" i="62"/>
  <c r="AB40" i="62"/>
  <c r="AG40" i="62"/>
  <c r="AI40" i="62"/>
  <c r="P41" i="62"/>
  <c r="R41" i="62" s="1"/>
  <c r="AH41" i="62"/>
  <c r="AK41" i="62"/>
  <c r="P42" i="62"/>
  <c r="Z42" i="62" s="1"/>
  <c r="Q42" i="62"/>
  <c r="AD42" i="62"/>
  <c r="AE42" i="62"/>
  <c r="AG42" i="62"/>
  <c r="AH42" i="62"/>
  <c r="P43" i="62"/>
  <c r="Q43" i="62" s="1"/>
  <c r="X43" i="62"/>
  <c r="Y43" i="62"/>
  <c r="AA43" i="62"/>
  <c r="AD43" i="62"/>
  <c r="AK43" i="62"/>
  <c r="AL43" i="62"/>
  <c r="AM43" i="62"/>
  <c r="P44" i="62"/>
  <c r="V44" i="62" s="1"/>
  <c r="S44" i="62"/>
  <c r="P45" i="62"/>
  <c r="V45" i="62" s="1"/>
  <c r="Z45" i="62"/>
  <c r="AB45" i="62"/>
  <c r="AM45" i="62"/>
  <c r="P46" i="62"/>
  <c r="Q46" i="62" s="1"/>
  <c r="R46" i="62"/>
  <c r="U46" i="62"/>
  <c r="V46" i="62"/>
  <c r="W46" i="62"/>
  <c r="X46" i="62"/>
  <c r="AI46" i="62"/>
  <c r="AJ46" i="62"/>
  <c r="P47" i="62"/>
  <c r="AE47" i="62" s="1"/>
  <c r="Q47" i="62"/>
  <c r="R47" i="62"/>
  <c r="T47" i="62"/>
  <c r="AL47" i="62"/>
  <c r="P48" i="62"/>
  <c r="AK48" i="62" s="1"/>
  <c r="U48" i="62"/>
  <c r="V48" i="62"/>
  <c r="AA48" i="62"/>
  <c r="AF48" i="62"/>
  <c r="P49" i="62"/>
  <c r="P50" i="62"/>
  <c r="R50" i="62"/>
  <c r="T50" i="62"/>
  <c r="V50" i="62"/>
  <c r="W50" i="62"/>
  <c r="X50" i="62"/>
  <c r="Y50" i="62"/>
  <c r="AA50" i="62"/>
  <c r="AB50" i="62"/>
  <c r="AC50" i="62"/>
  <c r="AE50" i="62"/>
  <c r="AF50" i="62"/>
  <c r="AI50" i="62"/>
  <c r="AJ50" i="62"/>
  <c r="AK50" i="62"/>
  <c r="AL50" i="62"/>
  <c r="AM50" i="62"/>
  <c r="P51" i="62"/>
  <c r="S51" i="62" s="1"/>
  <c r="AI51" i="62"/>
  <c r="P52" i="62"/>
  <c r="U52" i="62" s="1"/>
  <c r="V52" i="62"/>
  <c r="Y52" i="62"/>
  <c r="P53" i="62"/>
  <c r="Q53" i="62" s="1"/>
  <c r="Z53" i="62"/>
  <c r="AA53" i="62"/>
  <c r="AF53" i="62"/>
  <c r="P54" i="62"/>
  <c r="S54" i="62" s="1"/>
  <c r="AE54" i="62"/>
  <c r="AF54" i="62"/>
  <c r="AG54" i="62"/>
  <c r="P55" i="62"/>
  <c r="W55" i="62" s="1"/>
  <c r="T55" i="62"/>
  <c r="U55" i="62"/>
  <c r="V55" i="62"/>
  <c r="AG55" i="62"/>
  <c r="AH55" i="62"/>
  <c r="AI55" i="62"/>
  <c r="P56" i="62"/>
  <c r="R56" i="62" s="1"/>
  <c r="W56" i="62"/>
  <c r="AC56" i="62"/>
  <c r="AD56" i="62"/>
  <c r="AE56" i="62"/>
  <c r="AJ56" i="62"/>
  <c r="P57" i="62"/>
  <c r="T57" i="62"/>
  <c r="P58" i="62"/>
  <c r="Q58" i="62" s="1"/>
  <c r="R58" i="62"/>
  <c r="Y58" i="62"/>
  <c r="AF58" i="62"/>
  <c r="AG58" i="62"/>
  <c r="P59" i="62"/>
  <c r="U59" i="62" s="1"/>
  <c r="AG59" i="62"/>
  <c r="P60" i="62"/>
  <c r="Q60" i="62" s="1"/>
  <c r="AC60" i="62"/>
  <c r="AF60" i="62"/>
  <c r="AI60" i="62"/>
  <c r="P61" i="62"/>
  <c r="AI61" i="62" s="1"/>
  <c r="R61" i="62"/>
  <c r="S61" i="62"/>
  <c r="V61" i="62"/>
  <c r="W61" i="62"/>
  <c r="X61" i="62"/>
  <c r="AA61" i="62"/>
  <c r="AB61" i="62"/>
  <c r="AC61" i="62"/>
  <c r="AH61" i="62"/>
  <c r="AJ61" i="62"/>
  <c r="AL61" i="62"/>
  <c r="P62" i="62"/>
  <c r="AH62" i="62" s="1"/>
  <c r="Q62" i="62"/>
  <c r="R62" i="62"/>
  <c r="V62" i="62"/>
  <c r="Z62" i="62"/>
  <c r="AA62" i="62"/>
  <c r="AD62" i="62"/>
  <c r="AL62" i="62"/>
  <c r="P63" i="62"/>
  <c r="AB63" i="62" s="1"/>
  <c r="U63" i="62"/>
  <c r="V63" i="62"/>
  <c r="X63" i="62"/>
  <c r="Y63" i="62"/>
  <c r="Z63" i="62"/>
  <c r="AA63" i="62"/>
  <c r="AL63" i="62"/>
  <c r="AM63" i="62"/>
  <c r="P64" i="62"/>
  <c r="AI64" i="62" s="1"/>
  <c r="AB64" i="62"/>
  <c r="AM64" i="62"/>
  <c r="P65" i="62"/>
  <c r="S65" i="62" s="1"/>
  <c r="AE65" i="62"/>
  <c r="AF65" i="62"/>
  <c r="P66" i="62"/>
  <c r="V66" i="62" s="1"/>
  <c r="Q66" i="62"/>
  <c r="R66" i="62"/>
  <c r="S66" i="62"/>
  <c r="T66" i="62"/>
  <c r="W66" i="62"/>
  <c r="X66" i="62"/>
  <c r="Y66" i="62"/>
  <c r="Z66" i="62"/>
  <c r="AA66" i="62"/>
  <c r="AC66" i="62"/>
  <c r="AD66" i="62"/>
  <c r="AE66" i="62"/>
  <c r="AF66" i="62"/>
  <c r="AH66" i="62"/>
  <c r="AI66" i="62"/>
  <c r="AJ66" i="62"/>
  <c r="AK66" i="62"/>
  <c r="AL66" i="62"/>
  <c r="AM66" i="62"/>
  <c r="P67" i="62"/>
  <c r="Z67" i="62" s="1"/>
  <c r="P68" i="62"/>
  <c r="Q68" i="62" s="1"/>
  <c r="AE68" i="62"/>
  <c r="AF68" i="62"/>
  <c r="P69" i="62"/>
  <c r="R69" i="62" s="1"/>
  <c r="AL69" i="62"/>
  <c r="AM69" i="62"/>
  <c r="P70" i="62"/>
  <c r="P71" i="62"/>
  <c r="R71" i="62" s="1"/>
  <c r="S71" i="62"/>
  <c r="T71" i="62"/>
  <c r="U71" i="62"/>
  <c r="V71" i="62"/>
  <c r="Y71" i="62"/>
  <c r="AB71" i="62"/>
  <c r="AF71" i="62"/>
  <c r="AH71" i="62"/>
  <c r="AJ71" i="62"/>
  <c r="AK71" i="62"/>
  <c r="AM71" i="62"/>
  <c r="P72" i="62"/>
  <c r="AA72" i="62"/>
  <c r="AB72" i="62"/>
  <c r="AF72" i="62"/>
  <c r="AG72" i="62"/>
  <c r="AI72" i="62"/>
  <c r="P73" i="62"/>
  <c r="Z73" i="62" s="1"/>
  <c r="AA73" i="62"/>
  <c r="AB73" i="62"/>
  <c r="AC73" i="62"/>
  <c r="P74" i="62"/>
  <c r="V74" i="62" s="1"/>
  <c r="Q74" i="62"/>
  <c r="W74" i="62"/>
  <c r="Y74" i="62"/>
  <c r="Z74" i="62"/>
  <c r="AA74" i="62"/>
  <c r="AE74" i="62"/>
  <c r="P75" i="62"/>
  <c r="Q75" i="62" s="1"/>
  <c r="Z75" i="62"/>
  <c r="AA75" i="62"/>
  <c r="AM75" i="62"/>
  <c r="P76" i="62"/>
  <c r="AG76" i="62" s="1"/>
  <c r="S76" i="62"/>
  <c r="U76" i="62"/>
  <c r="P77" i="62"/>
  <c r="P78" i="62"/>
  <c r="AC78" i="62" s="1"/>
  <c r="R78" i="62"/>
  <c r="V78" i="62"/>
  <c r="Y78" i="62"/>
  <c r="Z78" i="62"/>
  <c r="AA78" i="62"/>
  <c r="AB78" i="62"/>
  <c r="AK78" i="62"/>
  <c r="AL78" i="62"/>
  <c r="AM78" i="62"/>
  <c r="P79" i="62"/>
  <c r="Q79" i="62" s="1"/>
  <c r="P80" i="62"/>
  <c r="Q80" i="62" s="1"/>
  <c r="AJ80" i="62"/>
  <c r="P81" i="62"/>
  <c r="AB81" i="62" s="1"/>
  <c r="P82" i="62"/>
  <c r="AH82" i="62" s="1"/>
  <c r="V82" i="62"/>
  <c r="W82" i="62"/>
  <c r="AD82" i="62"/>
  <c r="AF82" i="62"/>
  <c r="P83" i="62"/>
  <c r="R83" i="62" s="1"/>
  <c r="S83" i="62"/>
  <c r="AB83" i="62"/>
  <c r="AC83" i="62"/>
  <c r="P84" i="62"/>
  <c r="S84" i="62" s="1"/>
  <c r="W84" i="62"/>
  <c r="Y84" i="62"/>
  <c r="AF84" i="62"/>
  <c r="AJ84" i="62"/>
  <c r="AL84" i="62"/>
  <c r="AM84" i="62"/>
  <c r="P85" i="62"/>
  <c r="AI85" i="62" s="1"/>
  <c r="AC85" i="62"/>
  <c r="P86" i="62"/>
  <c r="Q86" i="62" s="1"/>
  <c r="AA86" i="62"/>
  <c r="AI86" i="62"/>
  <c r="AK86" i="62"/>
  <c r="AL86" i="62"/>
  <c r="P87" i="62"/>
  <c r="Q87" i="62" s="1"/>
  <c r="X87" i="62"/>
  <c r="P88" i="62"/>
  <c r="Q88" i="62" s="1"/>
  <c r="X88" i="62"/>
  <c r="P89" i="62"/>
  <c r="R89" i="62" s="1"/>
  <c r="S89" i="62"/>
  <c r="T89" i="62"/>
  <c r="X89" i="62"/>
  <c r="Z89" i="62"/>
  <c r="AA89" i="62"/>
  <c r="AB89" i="62"/>
  <c r="AK89" i="62"/>
  <c r="AL89" i="62"/>
  <c r="AM89" i="62"/>
  <c r="P90" i="62"/>
  <c r="V90" i="62" s="1"/>
  <c r="R90" i="62"/>
  <c r="S90" i="62"/>
  <c r="T90" i="62"/>
  <c r="U90" i="62"/>
  <c r="AB90" i="62"/>
  <c r="AE90" i="62"/>
  <c r="AF90" i="62"/>
  <c r="AG90" i="62"/>
  <c r="AH90" i="62"/>
  <c r="P91" i="62"/>
  <c r="AB91" i="62" s="1"/>
  <c r="R91" i="62"/>
  <c r="S91" i="62"/>
  <c r="T91" i="62"/>
  <c r="Z91" i="62"/>
  <c r="F92" i="62"/>
  <c r="AA149" i="62" s="1"/>
  <c r="G92" i="62"/>
  <c r="H92" i="62"/>
  <c r="I92" i="62"/>
  <c r="V152" i="62" s="1"/>
  <c r="J92" i="62"/>
  <c r="K92" i="62"/>
  <c r="L92" i="62"/>
  <c r="M92" i="62"/>
  <c r="N92" i="62"/>
  <c r="O92" i="62"/>
  <c r="P95" i="62"/>
  <c r="P200" i="62" s="1"/>
  <c r="P96" i="62"/>
  <c r="P111" i="62" s="1"/>
  <c r="P97" i="62"/>
  <c r="P112" i="62" s="1"/>
  <c r="P125" i="62" s="1"/>
  <c r="P138" i="62" s="1"/>
  <c r="P151" i="62" s="1"/>
  <c r="P98" i="62"/>
  <c r="P113" i="62" s="1"/>
  <c r="P126" i="62" s="1"/>
  <c r="P139" i="62" s="1"/>
  <c r="P152" i="62" s="1"/>
  <c r="P99" i="62"/>
  <c r="P114" i="62" s="1"/>
  <c r="P127" i="62" s="1"/>
  <c r="P140" i="62" s="1"/>
  <c r="P153" i="62" s="1"/>
  <c r="P100" i="62"/>
  <c r="P205" i="62" s="1"/>
  <c r="AO205" i="62" s="1"/>
  <c r="P101" i="62"/>
  <c r="P102" i="62"/>
  <c r="P117" i="62" s="1"/>
  <c r="P130" i="62" s="1"/>
  <c r="P143" i="62" s="1"/>
  <c r="P156" i="62" s="1"/>
  <c r="P103" i="62"/>
  <c r="P208" i="62" s="1"/>
  <c r="P104" i="62"/>
  <c r="P119" i="62" s="1"/>
  <c r="P132" i="62" s="1"/>
  <c r="P145" i="62" s="1"/>
  <c r="P158" i="62" s="1"/>
  <c r="P115" i="62"/>
  <c r="P128" i="62" s="1"/>
  <c r="P141" i="62" s="1"/>
  <c r="P154" i="62" s="1"/>
  <c r="P124" i="62"/>
  <c r="P137" i="62" s="1"/>
  <c r="P150" i="62" s="1"/>
  <c r="AC131" i="62"/>
  <c r="T135" i="62"/>
  <c r="U135" i="62"/>
  <c r="V135" i="62"/>
  <c r="W135" i="62"/>
  <c r="X135" i="62"/>
  <c r="Y135" i="62"/>
  <c r="Y148" i="62" s="1"/>
  <c r="Z135" i="62"/>
  <c r="Z148" i="62" s="1"/>
  <c r="AA135" i="62"/>
  <c r="AA148" i="62" s="1"/>
  <c r="AB135" i="62"/>
  <c r="AB148" i="62" s="1"/>
  <c r="AC135" i="62"/>
  <c r="AC148" i="62" s="1"/>
  <c r="AD135" i="62"/>
  <c r="AD148" i="62" s="1"/>
  <c r="AE135" i="62"/>
  <c r="AF135" i="62"/>
  <c r="AG135" i="62"/>
  <c r="AH135" i="62"/>
  <c r="AI135" i="62"/>
  <c r="AJ135" i="62"/>
  <c r="AK135" i="62"/>
  <c r="AL135" i="62"/>
  <c r="AL148" i="62" s="1"/>
  <c r="AM135" i="62"/>
  <c r="AM148" i="62" s="1"/>
  <c r="T148" i="62"/>
  <c r="U148" i="62"/>
  <c r="V148" i="62"/>
  <c r="W148" i="62"/>
  <c r="X148" i="62"/>
  <c r="AE148" i="62"/>
  <c r="AF148" i="62"/>
  <c r="AG148" i="62"/>
  <c r="AH148" i="62"/>
  <c r="AI148" i="62"/>
  <c r="AJ148" i="62"/>
  <c r="AK148" i="62"/>
  <c r="Q149" i="62"/>
  <c r="R149" i="62"/>
  <c r="S149" i="62"/>
  <c r="T149" i="62"/>
  <c r="U149" i="62"/>
  <c r="V149" i="62"/>
  <c r="W149" i="62"/>
  <c r="X149" i="62"/>
  <c r="Y149" i="62"/>
  <c r="Z149" i="62"/>
  <c r="AB149" i="62"/>
  <c r="AC149" i="62"/>
  <c r="AD149" i="62"/>
  <c r="AE149" i="62"/>
  <c r="AF149" i="62"/>
  <c r="AG149" i="62"/>
  <c r="AH149" i="62"/>
  <c r="AI149" i="62"/>
  <c r="AJ149" i="62"/>
  <c r="AK149" i="62"/>
  <c r="AL149" i="62"/>
  <c r="Q150" i="62"/>
  <c r="U150" i="62"/>
  <c r="V150" i="62"/>
  <c r="W150" i="62"/>
  <c r="AA150" i="62"/>
  <c r="AB150" i="62"/>
  <c r="AC150" i="62"/>
  <c r="AD150" i="62"/>
  <c r="AE150" i="62"/>
  <c r="AI150" i="62"/>
  <c r="AJ150" i="62"/>
  <c r="AM150" i="62"/>
  <c r="U152" i="62"/>
  <c r="R153" i="62"/>
  <c r="S153" i="62"/>
  <c r="T153" i="62"/>
  <c r="U153" i="62"/>
  <c r="X153" i="62"/>
  <c r="Y153" i="62"/>
  <c r="Z153" i="62"/>
  <c r="AA153" i="62"/>
  <c r="AB153" i="62"/>
  <c r="AF153" i="62"/>
  <c r="AG153" i="62"/>
  <c r="AJ153" i="62"/>
  <c r="AK153" i="62"/>
  <c r="AL153" i="62"/>
  <c r="AM153" i="62"/>
  <c r="Q154" i="62"/>
  <c r="X154" i="62"/>
  <c r="Y154" i="62"/>
  <c r="Z154" i="62"/>
  <c r="AA154" i="62"/>
  <c r="AB154" i="62"/>
  <c r="AC154" i="62"/>
  <c r="AD154" i="62"/>
  <c r="AE154" i="62"/>
  <c r="AK154" i="62"/>
  <c r="AL154" i="62"/>
  <c r="AM154" i="62"/>
  <c r="Q155" i="62"/>
  <c r="R155" i="62"/>
  <c r="S155" i="62"/>
  <c r="V155" i="62"/>
  <c r="AA155" i="62"/>
  <c r="AB155" i="62"/>
  <c r="AD155" i="62"/>
  <c r="AE155" i="62"/>
  <c r="AI155" i="62"/>
  <c r="AJ155" i="62"/>
  <c r="Q156" i="62"/>
  <c r="R156" i="62"/>
  <c r="S156" i="62"/>
  <c r="T156" i="62"/>
  <c r="U156" i="62"/>
  <c r="V156" i="62"/>
  <c r="W156" i="62"/>
  <c r="X156" i="62"/>
  <c r="Y156" i="62"/>
  <c r="Z156" i="62"/>
  <c r="AA156" i="62"/>
  <c r="AB156" i="62"/>
  <c r="AC156" i="62"/>
  <c r="AD156" i="62"/>
  <c r="AE156" i="62"/>
  <c r="AF156" i="62"/>
  <c r="AG156" i="62"/>
  <c r="AH156" i="62"/>
  <c r="AI156" i="62"/>
  <c r="AJ156" i="62"/>
  <c r="AK156" i="62"/>
  <c r="AL156" i="62"/>
  <c r="AM156" i="62"/>
  <c r="Q157" i="62"/>
  <c r="R157" i="62"/>
  <c r="S157" i="62"/>
  <c r="T157" i="62"/>
  <c r="U157" i="62"/>
  <c r="V157" i="62"/>
  <c r="W157" i="62"/>
  <c r="X157" i="62"/>
  <c r="Y157" i="62"/>
  <c r="Z157" i="62"/>
  <c r="AA157" i="62"/>
  <c r="AB157" i="62"/>
  <c r="AC157" i="62"/>
  <c r="AD157" i="62"/>
  <c r="AE157" i="62"/>
  <c r="AF157" i="62"/>
  <c r="AG157" i="62"/>
  <c r="AH157" i="62"/>
  <c r="AI157" i="62"/>
  <c r="AJ157" i="62"/>
  <c r="AK157" i="62"/>
  <c r="AL157" i="62"/>
  <c r="AM157" i="62"/>
  <c r="S158" i="62"/>
  <c r="T158" i="62"/>
  <c r="U158" i="62"/>
  <c r="V158" i="62"/>
  <c r="W158" i="62"/>
  <c r="Z158" i="62"/>
  <c r="AA158" i="62"/>
  <c r="AB158" i="62"/>
  <c r="AC158" i="62"/>
  <c r="AE158" i="62"/>
  <c r="AF158" i="62"/>
  <c r="AG158" i="62"/>
  <c r="AH158" i="62"/>
  <c r="AI158" i="62"/>
  <c r="AJ158" i="62"/>
  <c r="AM158" i="62"/>
  <c r="C166" i="62"/>
  <c r="U123" i="62" s="1"/>
  <c r="Q200" i="62"/>
  <c r="R200" i="62"/>
  <c r="AL200" i="62"/>
  <c r="AL215" i="62" s="1"/>
  <c r="AM200" i="62"/>
  <c r="Q201" i="62"/>
  <c r="R201" i="62"/>
  <c r="AL201" i="62"/>
  <c r="AM201" i="62"/>
  <c r="P202" i="62"/>
  <c r="Q202" i="62"/>
  <c r="R202" i="62"/>
  <c r="R217" i="62" s="1"/>
  <c r="AL202" i="62"/>
  <c r="AM202" i="62"/>
  <c r="Q203" i="62"/>
  <c r="R203" i="62"/>
  <c r="AL203" i="62"/>
  <c r="AM203" i="62"/>
  <c r="Q204" i="62"/>
  <c r="R204" i="62"/>
  <c r="R219" i="62" s="1"/>
  <c r="AL204" i="62"/>
  <c r="AM204" i="62"/>
  <c r="Q205" i="62"/>
  <c r="Q220" i="62" s="1"/>
  <c r="R205" i="62"/>
  <c r="AL205" i="62"/>
  <c r="AM205" i="62"/>
  <c r="AM220" i="62" s="1"/>
  <c r="AM222" i="62" s="1"/>
  <c r="Q206" i="62"/>
  <c r="R206" i="62"/>
  <c r="AL206" i="62"/>
  <c r="AL221" i="62" s="1"/>
  <c r="AM206" i="62"/>
  <c r="P207" i="62"/>
  <c r="Q207" i="62"/>
  <c r="R207" i="62"/>
  <c r="AL207" i="62"/>
  <c r="AM207" i="62"/>
  <c r="Q208" i="62"/>
  <c r="R208" i="62"/>
  <c r="AL208" i="62"/>
  <c r="AM208" i="62"/>
  <c r="Q209" i="62"/>
  <c r="R209" i="62"/>
  <c r="AL209" i="62"/>
  <c r="AM209" i="62"/>
  <c r="AL210" i="62"/>
  <c r="Q212" i="62"/>
  <c r="R212" i="62"/>
  <c r="AL212" i="62"/>
  <c r="AM212" i="62"/>
  <c r="Q213" i="62"/>
  <c r="R213" i="62"/>
  <c r="AL213" i="62"/>
  <c r="AM213" i="62"/>
  <c r="Q214" i="62"/>
  <c r="R214" i="62"/>
  <c r="AL214" i="62"/>
  <c r="AM214" i="62"/>
  <c r="R215" i="62"/>
  <c r="AM215" i="62"/>
  <c r="Q216" i="62"/>
  <c r="R216" i="62"/>
  <c r="AL216" i="62"/>
  <c r="AM216" i="62"/>
  <c r="AL217" i="62"/>
  <c r="AM217" i="62"/>
  <c r="Q218" i="62"/>
  <c r="AL218" i="62"/>
  <c r="AM218" i="62"/>
  <c r="Q219" i="62"/>
  <c r="AL219" i="62"/>
  <c r="AM219" i="62"/>
  <c r="R220" i="62"/>
  <c r="AL220" i="62"/>
  <c r="R221" i="62"/>
  <c r="AM221" i="62"/>
  <c r="AO200" i="62" l="1"/>
  <c r="P212" i="62"/>
  <c r="AO212" i="62" s="1"/>
  <c r="AD22" i="62"/>
  <c r="X127" i="62"/>
  <c r="AB124" i="62"/>
  <c r="Z131" i="62"/>
  <c r="AD79" i="62"/>
  <c r="V73" i="62"/>
  <c r="AF55" i="62"/>
  <c r="S55" i="62"/>
  <c r="AN55" i="62" s="1"/>
  <c r="Y53" i="62"/>
  <c r="AK27" i="62"/>
  <c r="AC22" i="62"/>
  <c r="S12" i="62"/>
  <c r="AM128" i="62"/>
  <c r="AE123" i="62"/>
  <c r="Y131" i="62"/>
  <c r="U89" i="62"/>
  <c r="AJ86" i="62"/>
  <c r="AK84" i="62"/>
  <c r="AG82" i="62"/>
  <c r="X78" i="62"/>
  <c r="AB75" i="62"/>
  <c r="X74" i="62"/>
  <c r="Q73" i="62"/>
  <c r="AH68" i="62"/>
  <c r="AL64" i="62"/>
  <c r="W63" i="62"/>
  <c r="U62" i="62"/>
  <c r="AM59" i="62"/>
  <c r="AE55" i="62"/>
  <c r="Q55" i="62"/>
  <c r="W53" i="62"/>
  <c r="AL46" i="62"/>
  <c r="T46" i="62"/>
  <c r="AN46" i="62" s="1"/>
  <c r="AA42" i="62"/>
  <c r="AD29" i="62"/>
  <c r="X27" i="62"/>
  <c r="AB22" i="62"/>
  <c r="R12" i="62"/>
  <c r="P110" i="62"/>
  <c r="P123" i="62" s="1"/>
  <c r="P136" i="62" s="1"/>
  <c r="P149" i="62" s="1"/>
  <c r="AJ132" i="62"/>
  <c r="AA22" i="62"/>
  <c r="AB55" i="62"/>
  <c r="AM52" i="62"/>
  <c r="AK47" i="62"/>
  <c r="Y29" i="62"/>
  <c r="AC24" i="62"/>
  <c r="Z22" i="62"/>
  <c r="AH20" i="62"/>
  <c r="AH8" i="62"/>
  <c r="AL5" i="62"/>
  <c r="AC55" i="62"/>
  <c r="Y75" i="62"/>
  <c r="AB68" i="62"/>
  <c r="AA55" i="62"/>
  <c r="AL52" i="62"/>
  <c r="AD47" i="62"/>
  <c r="AH46" i="62"/>
  <c r="AH34" i="62"/>
  <c r="U34" i="62"/>
  <c r="AI30" i="62"/>
  <c r="W29" i="62"/>
  <c r="AM22" i="62"/>
  <c r="Y22" i="62"/>
  <c r="AF20" i="62"/>
  <c r="AH10" i="62"/>
  <c r="AC8" i="62"/>
  <c r="AK5" i="62"/>
  <c r="S127" i="62"/>
  <c r="AH89" i="62"/>
  <c r="AK73" i="62"/>
  <c r="AM55" i="62"/>
  <c r="Z55" i="62"/>
  <c r="AH52" i="62"/>
  <c r="AC47" i="62"/>
  <c r="AG46" i="62"/>
  <c r="AD30" i="62"/>
  <c r="AL22" i="62"/>
  <c r="X22" i="62"/>
  <c r="AI12" i="62"/>
  <c r="AF10" i="62"/>
  <c r="Z8" i="62"/>
  <c r="AC5" i="62"/>
  <c r="T131" i="62"/>
  <c r="AL127" i="62"/>
  <c r="AH132" i="62"/>
  <c r="AG132" i="62"/>
  <c r="AD128" i="62"/>
  <c r="AF97" i="62"/>
  <c r="AD90" i="62"/>
  <c r="AF89" i="62"/>
  <c r="S88" i="62"/>
  <c r="AK85" i="62"/>
  <c r="U82" i="62"/>
  <c r="AI78" i="62"/>
  <c r="AM76" i="62"/>
  <c r="AM74" i="62"/>
  <c r="AJ73" i="62"/>
  <c r="AH67" i="62"/>
  <c r="AK63" i="62"/>
  <c r="AK62" i="62"/>
  <c r="AK61" i="62"/>
  <c r="Q61" i="62"/>
  <c r="AL55" i="62"/>
  <c r="Y55" i="62"/>
  <c r="AD52" i="62"/>
  <c r="Y47" i="62"/>
  <c r="AE46" i="62"/>
  <c r="AA45" i="62"/>
  <c r="W43" i="62"/>
  <c r="AF41" i="62"/>
  <c r="Q38" i="62"/>
  <c r="AK35" i="62"/>
  <c r="AF34" i="62"/>
  <c r="R34" i="62"/>
  <c r="AB30" i="62"/>
  <c r="AG28" i="62"/>
  <c r="AK23" i="62"/>
  <c r="AK22" i="62"/>
  <c r="W22" i="62"/>
  <c r="AH19" i="62"/>
  <c r="V17" i="62"/>
  <c r="AH12" i="62"/>
  <c r="AE10" i="62"/>
  <c r="W8" i="62"/>
  <c r="Y5" i="62"/>
  <c r="S132" i="62"/>
  <c r="P204" i="62"/>
  <c r="AC123" i="62"/>
  <c r="AE89" i="62"/>
  <c r="AJ85" i="62"/>
  <c r="AF83" i="62"/>
  <c r="AF78" i="62"/>
  <c r="AL76" i="62"/>
  <c r="AL74" i="62"/>
  <c r="AH73" i="62"/>
  <c r="AF67" i="62"/>
  <c r="AI65" i="62"/>
  <c r="AJ63" i="62"/>
  <c r="AI62" i="62"/>
  <c r="AK55" i="62"/>
  <c r="X55" i="62"/>
  <c r="AL53" i="62"/>
  <c r="AA52" i="62"/>
  <c r="X47" i="62"/>
  <c r="AC46" i="62"/>
  <c r="Z35" i="62"/>
  <c r="AD34" i="62"/>
  <c r="Q34" i="62"/>
  <c r="Y30" i="62"/>
  <c r="AE28" i="62"/>
  <c r="AL25" i="62"/>
  <c r="AG23" i="62"/>
  <c r="AJ22" i="62"/>
  <c r="V22" i="62"/>
  <c r="V19" i="62"/>
  <c r="AG12" i="62"/>
  <c r="AB10" i="62"/>
  <c r="V8" i="62"/>
  <c r="X5" i="62"/>
  <c r="AJ129" i="62"/>
  <c r="AE129" i="62"/>
  <c r="AL102" i="62"/>
  <c r="AL117" i="62" s="1"/>
  <c r="P217" i="62"/>
  <c r="AO217" i="62" s="1"/>
  <c r="P209" i="62"/>
  <c r="P221" i="62" s="1"/>
  <c r="AO221" i="62" s="1"/>
  <c r="AD89" i="62"/>
  <c r="AB87" i="62"/>
  <c r="AE83" i="62"/>
  <c r="AH76" i="62"/>
  <c r="AK74" i="62"/>
  <c r="AD73" i="62"/>
  <c r="AE67" i="62"/>
  <c r="AB66" i="62"/>
  <c r="AH65" i="62"/>
  <c r="AC63" i="62"/>
  <c r="AG62" i="62"/>
  <c r="AL60" i="62"/>
  <c r="AJ55" i="62"/>
  <c r="AI53" i="62"/>
  <c r="Z52" i="62"/>
  <c r="AH48" i="62"/>
  <c r="W47" i="62"/>
  <c r="AB46" i="62"/>
  <c r="AI42" i="62"/>
  <c r="AJ40" i="62"/>
  <c r="AE37" i="62"/>
  <c r="U35" i="62"/>
  <c r="X30" i="62"/>
  <c r="AB28" i="62"/>
  <c r="AI25" i="62"/>
  <c r="AF23" i="62"/>
  <c r="AI22" i="62"/>
  <c r="S22" i="62"/>
  <c r="U19" i="62"/>
  <c r="AD12" i="62"/>
  <c r="V10" i="62"/>
  <c r="AO207" i="62"/>
  <c r="P219" i="62"/>
  <c r="AO219" i="62" s="1"/>
  <c r="P214" i="62"/>
  <c r="AO214" i="62" s="1"/>
  <c r="AO202" i="62"/>
  <c r="Y123" i="62"/>
  <c r="AF127" i="62"/>
  <c r="X130" i="62"/>
  <c r="AB131" i="62"/>
  <c r="AD123" i="62"/>
  <c r="Z128" i="62"/>
  <c r="AB130" i="62"/>
  <c r="AG131" i="62"/>
  <c r="AL123" i="62"/>
  <c r="AK128" i="62"/>
  <c r="AJ130" i="62"/>
  <c r="S129" i="62"/>
  <c r="AD124" i="62"/>
  <c r="AF131" i="62"/>
  <c r="S130" i="62"/>
  <c r="Q124" i="62"/>
  <c r="Z98" i="62"/>
  <c r="Z113" i="62" s="1"/>
  <c r="AD77" i="62"/>
  <c r="T70" i="62"/>
  <c r="AG70" i="62"/>
  <c r="U70" i="62"/>
  <c r="AI70" i="62"/>
  <c r="V70" i="62"/>
  <c r="AK70" i="62"/>
  <c r="W70" i="62"/>
  <c r="AL70" i="62"/>
  <c r="Y70" i="62"/>
  <c r="AM70" i="62"/>
  <c r="Z70" i="62"/>
  <c r="AA70" i="62"/>
  <c r="Q70" i="62"/>
  <c r="AE70" i="62"/>
  <c r="S70" i="62"/>
  <c r="AH70" i="62"/>
  <c r="U80" i="62"/>
  <c r="W80" i="62"/>
  <c r="AA80" i="62"/>
  <c r="AB80" i="62"/>
  <c r="AE80" i="62"/>
  <c r="AG80" i="62"/>
  <c r="V80" i="62"/>
  <c r="T77" i="62"/>
  <c r="Y103" i="62"/>
  <c r="AK97" i="62"/>
  <c r="S77" i="62"/>
  <c r="Q32" i="62"/>
  <c r="U32" i="62"/>
  <c r="Y32" i="62"/>
  <c r="AB32" i="62"/>
  <c r="AC32" i="62"/>
  <c r="AA32" i="62"/>
  <c r="AE32" i="62"/>
  <c r="AG32" i="62"/>
  <c r="AH32" i="62"/>
  <c r="AL32" i="62"/>
  <c r="AM32" i="62"/>
  <c r="T32" i="62"/>
  <c r="X32" i="62"/>
  <c r="Z32" i="62"/>
  <c r="Q131" i="62"/>
  <c r="AN156" i="62"/>
  <c r="X131" i="62"/>
  <c r="AA129" i="62"/>
  <c r="Z123" i="62"/>
  <c r="W88" i="62"/>
  <c r="Z83" i="62"/>
  <c r="Q81" i="62"/>
  <c r="AF81" i="62"/>
  <c r="AF79" i="62"/>
  <c r="S79" i="62"/>
  <c r="T79" i="62"/>
  <c r="Z79" i="62"/>
  <c r="AB79" i="62"/>
  <c r="AC79" i="62"/>
  <c r="AI79" i="62"/>
  <c r="R79" i="62"/>
  <c r="R77" i="62"/>
  <c r="AA77" i="62"/>
  <c r="V77" i="62"/>
  <c r="Y77" i="62"/>
  <c r="Z77" i="62"/>
  <c r="AB77" i="62"/>
  <c r="AE77" i="62"/>
  <c r="U77" i="62"/>
  <c r="P201" i="62"/>
  <c r="AM130" i="62"/>
  <c r="AA130" i="62"/>
  <c r="AI129" i="62"/>
  <c r="AE128" i="62"/>
  <c r="AK127" i="62"/>
  <c r="R127" i="62"/>
  <c r="AA132" i="62"/>
  <c r="AL130" i="62"/>
  <c r="Y128" i="62"/>
  <c r="T123" i="62"/>
  <c r="Q95" i="62"/>
  <c r="Z86" i="62"/>
  <c r="V86" i="62"/>
  <c r="W86" i="62"/>
  <c r="X86" i="62"/>
  <c r="Y86" i="62"/>
  <c r="AH86" i="62"/>
  <c r="U86" i="62"/>
  <c r="X84" i="62"/>
  <c r="AI80" i="62"/>
  <c r="AC72" i="62"/>
  <c r="T72" i="62"/>
  <c r="AK72" i="62"/>
  <c r="U72" i="62"/>
  <c r="AL72" i="62"/>
  <c r="W72" i="62"/>
  <c r="AM72" i="62"/>
  <c r="X72" i="62"/>
  <c r="Y72" i="62"/>
  <c r="Z72" i="62"/>
  <c r="S72" i="62"/>
  <c r="AJ72" i="62"/>
  <c r="AJ11" i="62"/>
  <c r="AK11" i="62"/>
  <c r="Q11" i="62"/>
  <c r="R11" i="62"/>
  <c r="AB11" i="62"/>
  <c r="AI11" i="62"/>
  <c r="T99" i="62"/>
  <c r="T114" i="62" s="1"/>
  <c r="AK103" i="62"/>
  <c r="AK118" i="62" s="1"/>
  <c r="R95" i="62"/>
  <c r="V100" i="62"/>
  <c r="X95" i="62"/>
  <c r="X212" i="62" s="1"/>
  <c r="W100" i="62"/>
  <c r="W11" i="62"/>
  <c r="X11" i="62"/>
  <c r="AC11" i="62"/>
  <c r="AB101" i="62"/>
  <c r="AB218" i="62" s="1"/>
  <c r="AK88" i="62"/>
  <c r="AM88" i="62"/>
  <c r="Q83" i="62"/>
  <c r="AD83" i="62"/>
  <c r="U83" i="62"/>
  <c r="AJ83" i="62"/>
  <c r="V83" i="62"/>
  <c r="AK83" i="62"/>
  <c r="X83" i="62"/>
  <c r="AL83" i="62"/>
  <c r="Y83" i="62"/>
  <c r="AM83" i="62"/>
  <c r="AA83" i="62"/>
  <c r="T83" i="62"/>
  <c r="AH83" i="62"/>
  <c r="AH80" i="62"/>
  <c r="AM77" i="62"/>
  <c r="AF70" i="62"/>
  <c r="W132" i="62"/>
  <c r="AM124" i="62"/>
  <c r="V132" i="62"/>
  <c r="AI130" i="62"/>
  <c r="U127" i="62"/>
  <c r="U84" i="62"/>
  <c r="AF80" i="62"/>
  <c r="AL77" i="62"/>
  <c r="AD70" i="62"/>
  <c r="AE132" i="62"/>
  <c r="AK130" i="62"/>
  <c r="AB129" i="62"/>
  <c r="U132" i="62"/>
  <c r="Z130" i="62"/>
  <c r="AB100" i="62"/>
  <c r="AB115" i="62" s="1"/>
  <c r="T80" i="62"/>
  <c r="AI77" i="62"/>
  <c r="AC70" i="62"/>
  <c r="AG102" i="62"/>
  <c r="AG219" i="62" s="1"/>
  <c r="AL131" i="62"/>
  <c r="AG127" i="62"/>
  <c r="AB132" i="62"/>
  <c r="Q84" i="62"/>
  <c r="T84" i="62"/>
  <c r="AI84" i="62"/>
  <c r="AA84" i="62"/>
  <c r="AB84" i="62"/>
  <c r="AC84" i="62"/>
  <c r="AE84" i="62"/>
  <c r="R84" i="62"/>
  <c r="AG84" i="62"/>
  <c r="Z84" i="62"/>
  <c r="S80" i="62"/>
  <c r="AH77" i="62"/>
  <c r="AB70" i="62"/>
  <c r="AI49" i="62"/>
  <c r="AJ49" i="62"/>
  <c r="AK49" i="62"/>
  <c r="AL49" i="62"/>
  <c r="AM49" i="62"/>
  <c r="Q49" i="62"/>
  <c r="AE49" i="62"/>
  <c r="AG49" i="62"/>
  <c r="P203" i="62"/>
  <c r="AJ127" i="62"/>
  <c r="P118" i="62"/>
  <c r="P131" i="62" s="1"/>
  <c r="P144" i="62" s="1"/>
  <c r="P157" i="62" s="1"/>
  <c r="AK123" i="62"/>
  <c r="W130" i="62"/>
  <c r="AA128" i="62"/>
  <c r="T132" i="62"/>
  <c r="Y130" i="62"/>
  <c r="AI124" i="62"/>
  <c r="V130" i="62"/>
  <c r="AH131" i="62"/>
  <c r="U130" i="62"/>
  <c r="U124" i="62"/>
  <c r="AF91" i="62"/>
  <c r="AD91" i="62"/>
  <c r="AK91" i="62"/>
  <c r="Q91" i="62"/>
  <c r="AC91" i="62"/>
  <c r="X90" i="62"/>
  <c r="AJ90" i="62"/>
  <c r="Y90" i="62"/>
  <c r="AK90" i="62"/>
  <c r="Z90" i="62"/>
  <c r="AL90" i="62"/>
  <c r="AA90" i="62"/>
  <c r="AM90" i="62"/>
  <c r="Q90" i="62"/>
  <c r="AC90" i="62"/>
  <c r="W90" i="62"/>
  <c r="AI90" i="62"/>
  <c r="AM86" i="62"/>
  <c r="S85" i="62"/>
  <c r="AF85" i="62"/>
  <c r="V85" i="62"/>
  <c r="Z85" i="62"/>
  <c r="AA85" i="62"/>
  <c r="AB85" i="62"/>
  <c r="AH85" i="62"/>
  <c r="T85" i="62"/>
  <c r="AG83" i="62"/>
  <c r="R80" i="62"/>
  <c r="AF77" i="62"/>
  <c r="R70" i="62"/>
  <c r="S78" i="62"/>
  <c r="AE78" i="62"/>
  <c r="Z71" i="62"/>
  <c r="AI68" i="62"/>
  <c r="Q67" i="62"/>
  <c r="AM65" i="62"/>
  <c r="T65" i="62"/>
  <c r="AK59" i="62"/>
  <c r="AL56" i="62"/>
  <c r="AM54" i="62"/>
  <c r="AI52" i="62"/>
  <c r="AM46" i="62"/>
  <c r="Z46" i="62"/>
  <c r="AI45" i="62"/>
  <c r="AB43" i="62"/>
  <c r="AJ42" i="62"/>
  <c r="R42" i="62"/>
  <c r="AE39" i="62"/>
  <c r="R38" i="62"/>
  <c r="AE30" i="62"/>
  <c r="AJ29" i="62"/>
  <c r="AI28" i="62"/>
  <c r="AB17" i="62"/>
  <c r="X16" i="62"/>
  <c r="Y16" i="62"/>
  <c r="Z16" i="62"/>
  <c r="AA16" i="62"/>
  <c r="AD16" i="62"/>
  <c r="AI16" i="62"/>
  <c r="T16" i="62"/>
  <c r="AL16" i="62"/>
  <c r="AG9" i="62"/>
  <c r="T68" i="62"/>
  <c r="AK68" i="62"/>
  <c r="AJ65" i="62"/>
  <c r="Q56" i="62"/>
  <c r="S56" i="62"/>
  <c r="AK56" i="62"/>
  <c r="AK54" i="62"/>
  <c r="AE45" i="62"/>
  <c r="Q41" i="62"/>
  <c r="AD41" i="62"/>
  <c r="X39" i="62"/>
  <c r="Z17" i="62"/>
  <c r="Q13" i="62"/>
  <c r="AB13" i="62"/>
  <c r="AC13" i="62"/>
  <c r="AD13" i="62"/>
  <c r="AE13" i="62"/>
  <c r="AG13" i="62"/>
  <c r="AJ13" i="62"/>
  <c r="S13" i="62"/>
  <c r="AA13" i="62"/>
  <c r="AE9" i="62"/>
  <c r="AG68" i="62"/>
  <c r="AI67" i="62"/>
  <c r="R65" i="62"/>
  <c r="AD65" i="62"/>
  <c r="AG56" i="62"/>
  <c r="AJ54" i="62"/>
  <c r="AD45" i="62"/>
  <c r="AL44" i="62"/>
  <c r="AK44" i="62"/>
  <c r="Z43" i="62"/>
  <c r="V39" i="62"/>
  <c r="AC30" i="62"/>
  <c r="AF28" i="62"/>
  <c r="AM21" i="62"/>
  <c r="Z21" i="62"/>
  <c r="AA21" i="62"/>
  <c r="Q17" i="62"/>
  <c r="AD17" i="62"/>
  <c r="R17" i="62"/>
  <c r="AE17" i="62"/>
  <c r="S17" i="62"/>
  <c r="AF17" i="62"/>
  <c r="T17" i="62"/>
  <c r="AH17" i="62"/>
  <c r="W17" i="62"/>
  <c r="AJ17" i="62"/>
  <c r="X17" i="62"/>
  <c r="AK17" i="62"/>
  <c r="AA17" i="62"/>
  <c r="U9" i="62"/>
  <c r="AI9" i="62"/>
  <c r="V9" i="62"/>
  <c r="AK9" i="62"/>
  <c r="W9" i="62"/>
  <c r="AL9" i="62"/>
  <c r="Y9" i="62"/>
  <c r="AM9" i="62"/>
  <c r="Z9" i="62"/>
  <c r="AA9" i="62"/>
  <c r="AB9" i="62"/>
  <c r="R9" i="62"/>
  <c r="AF9" i="62"/>
  <c r="T9" i="62"/>
  <c r="AH9" i="62"/>
  <c r="AJ39" i="62"/>
  <c r="Q39" i="62"/>
  <c r="V129" i="62"/>
  <c r="U96" i="62"/>
  <c r="Y89" i="62"/>
  <c r="AM87" i="62"/>
  <c r="AE82" i="62"/>
  <c r="AJ78" i="62"/>
  <c r="W78" i="62"/>
  <c r="AK76" i="62"/>
  <c r="X75" i="62"/>
  <c r="R74" i="62"/>
  <c r="T73" i="62"/>
  <c r="AG71" i="62"/>
  <c r="AG69" i="62"/>
  <c r="X68" i="62"/>
  <c r="AD67" i="62"/>
  <c r="AB65" i="62"/>
  <c r="X64" i="62"/>
  <c r="AE60" i="62"/>
  <c r="V58" i="62"/>
  <c r="AB56" i="62"/>
  <c r="AD54" i="62"/>
  <c r="X53" i="62"/>
  <c r="X52" i="62"/>
  <c r="Q50" i="62"/>
  <c r="S50" i="62"/>
  <c r="AH50" i="62"/>
  <c r="AB48" i="62"/>
  <c r="AF46" i="62"/>
  <c r="S46" i="62"/>
  <c r="Y45" i="62"/>
  <c r="AJ43" i="62"/>
  <c r="V43" i="62"/>
  <c r="AC42" i="62"/>
  <c r="AE41" i="62"/>
  <c r="Y40" i="62"/>
  <c r="AB38" i="62"/>
  <c r="V30" i="62"/>
  <c r="X29" i="62"/>
  <c r="AK16" i="62"/>
  <c r="AC14" i="62"/>
  <c r="Q71" i="62"/>
  <c r="X71" i="62"/>
  <c r="AL71" i="62"/>
  <c r="AF69" i="62"/>
  <c r="W68" i="62"/>
  <c r="AC67" i="62"/>
  <c r="AA65" i="62"/>
  <c r="U64" i="62"/>
  <c r="Z56" i="62"/>
  <c r="AB54" i="62"/>
  <c r="X45" i="62"/>
  <c r="AI43" i="62"/>
  <c r="U43" i="62"/>
  <c r="AC41" i="62"/>
  <c r="R28" i="62"/>
  <c r="AK28" i="62"/>
  <c r="S28" i="62"/>
  <c r="T28" i="62"/>
  <c r="AC28" i="62"/>
  <c r="AD28" i="62"/>
  <c r="AJ20" i="62"/>
  <c r="AK20" i="62"/>
  <c r="AL20" i="62"/>
  <c r="AM20" i="62"/>
  <c r="AJ16" i="62"/>
  <c r="S14" i="62"/>
  <c r="AI132" i="62"/>
  <c r="R129" i="62"/>
  <c r="X128" i="62"/>
  <c r="Y127" i="62"/>
  <c r="AC124" i="62"/>
  <c r="AA87" i="62"/>
  <c r="AH78" i="62"/>
  <c r="U78" i="62"/>
  <c r="X76" i="62"/>
  <c r="AE71" i="62"/>
  <c r="V69" i="62"/>
  <c r="V68" i="62"/>
  <c r="AB67" i="62"/>
  <c r="Z65" i="62"/>
  <c r="T64" i="62"/>
  <c r="Y56" i="62"/>
  <c r="T54" i="62"/>
  <c r="W48" i="62"/>
  <c r="AD46" i="62"/>
  <c r="W45" i="62"/>
  <c r="AH43" i="62"/>
  <c r="T43" i="62"/>
  <c r="W42" i="62"/>
  <c r="AB41" i="62"/>
  <c r="S40" i="62"/>
  <c r="V38" i="62"/>
  <c r="AL30" i="62"/>
  <c r="R30" i="62"/>
  <c r="S29" i="62"/>
  <c r="AM17" i="62"/>
  <c r="AC16" i="62"/>
  <c r="Z87" i="62"/>
  <c r="AG78" i="62"/>
  <c r="T78" i="62"/>
  <c r="AC71" i="62"/>
  <c r="U68" i="62"/>
  <c r="T67" i="62"/>
  <c r="W65" i="62"/>
  <c r="S64" i="62"/>
  <c r="X56" i="62"/>
  <c r="R54" i="62"/>
  <c r="Q52" i="62"/>
  <c r="W52" i="62"/>
  <c r="Y46" i="62"/>
  <c r="AK46" i="62"/>
  <c r="AG43" i="62"/>
  <c r="V42" i="62"/>
  <c r="Z41" i="62"/>
  <c r="U38" i="62"/>
  <c r="AK30" i="62"/>
  <c r="AJ21" i="62"/>
  <c r="AL17" i="62"/>
  <c r="W16" i="62"/>
  <c r="U14" i="62"/>
  <c r="V14" i="62"/>
  <c r="AA14" i="62"/>
  <c r="AB14" i="62"/>
  <c r="AD14" i="62"/>
  <c r="AF14" i="62"/>
  <c r="R14" i="62"/>
  <c r="AI14" i="62"/>
  <c r="T14" i="62"/>
  <c r="S67" i="62"/>
  <c r="V65" i="62"/>
  <c r="U45" i="62"/>
  <c r="AJ45" i="62"/>
  <c r="R43" i="62"/>
  <c r="AF43" i="62"/>
  <c r="U42" i="62"/>
  <c r="Y41" i="62"/>
  <c r="AG39" i="62"/>
  <c r="U30" i="62"/>
  <c r="AH30" i="62"/>
  <c r="W30" i="62"/>
  <c r="AJ30" i="62"/>
  <c r="Z30" i="62"/>
  <c r="AM30" i="62"/>
  <c r="AA30" i="62"/>
  <c r="AE29" i="62"/>
  <c r="Q29" i="62"/>
  <c r="AH29" i="62"/>
  <c r="T29" i="62"/>
  <c r="AK29" i="62"/>
  <c r="V29" i="62"/>
  <c r="AL29" i="62"/>
  <c r="AI21" i="62"/>
  <c r="AI17" i="62"/>
  <c r="U16" i="62"/>
  <c r="AF13" i="62"/>
  <c r="S68" i="62"/>
  <c r="AF132" i="62"/>
  <c r="AM131" i="62"/>
  <c r="AA131" i="62"/>
  <c r="AL128" i="62"/>
  <c r="AM127" i="62"/>
  <c r="T127" i="62"/>
  <c r="AD78" i="62"/>
  <c r="Q78" i="62"/>
  <c r="Q76" i="62"/>
  <c r="AI74" i="62"/>
  <c r="AI73" i="62"/>
  <c r="AA71" i="62"/>
  <c r="AJ68" i="62"/>
  <c r="R68" i="62"/>
  <c r="R67" i="62"/>
  <c r="U66" i="62"/>
  <c r="AG66" i="62"/>
  <c r="U65" i="62"/>
  <c r="AL59" i="62"/>
  <c r="T56" i="62"/>
  <c r="R55" i="62"/>
  <c r="AD55" i="62"/>
  <c r="AM53" i="62"/>
  <c r="AJ52" i="62"/>
  <c r="Z50" i="62"/>
  <c r="Q48" i="62"/>
  <c r="AA46" i="62"/>
  <c r="AL45" i="62"/>
  <c r="AJ44" i="62"/>
  <c r="AC43" i="62"/>
  <c r="AK42" i="62"/>
  <c r="S42" i="62"/>
  <c r="S41" i="62"/>
  <c r="AF39" i="62"/>
  <c r="AG30" i="62"/>
  <c r="AM29" i="62"/>
  <c r="AJ28" i="62"/>
  <c r="AE21" i="62"/>
  <c r="AC17" i="62"/>
  <c r="S16" i="62"/>
  <c r="Z13" i="62"/>
  <c r="AC12" i="62"/>
  <c r="AI10" i="62"/>
  <c r="W10" i="62"/>
  <c r="AB8" i="62"/>
  <c r="AH7" i="62"/>
  <c r="AB5" i="62"/>
  <c r="AA5" i="62"/>
  <c r="AA12" i="62"/>
  <c r="AG10" i="62"/>
  <c r="U10" i="62"/>
  <c r="X8" i="62"/>
  <c r="AD7" i="62"/>
  <c r="AM5" i="62"/>
  <c r="Z5" i="62"/>
  <c r="Q25" i="62"/>
  <c r="Y23" i="62"/>
  <c r="AG22" i="62"/>
  <c r="U22" i="62"/>
  <c r="AL19" i="62"/>
  <c r="AG18" i="62"/>
  <c r="AL15" i="62"/>
  <c r="AM12" i="62"/>
  <c r="V12" i="62"/>
  <c r="AD10" i="62"/>
  <c r="R10" i="62"/>
  <c r="AL8" i="62"/>
  <c r="U8" i="62"/>
  <c r="X7" i="62"/>
  <c r="AJ5" i="62"/>
  <c r="W5" i="62"/>
  <c r="AE34" i="62"/>
  <c r="AN34" i="62" s="1"/>
  <c r="X23" i="62"/>
  <c r="AF22" i="62"/>
  <c r="AK19" i="62"/>
  <c r="AE18" i="62"/>
  <c r="AK15" i="62"/>
  <c r="AK12" i="62"/>
  <c r="T12" i="62"/>
  <c r="AC10" i="62"/>
  <c r="Q10" i="62"/>
  <c r="AJ8" i="62"/>
  <c r="T8" i="62"/>
  <c r="V7" i="62"/>
  <c r="AI5" i="62"/>
  <c r="V5" i="62"/>
  <c r="AI8" i="62"/>
  <c r="S8" i="62"/>
  <c r="U7" i="62"/>
  <c r="AH5" i="62"/>
  <c r="T5" i="62"/>
  <c r="AB19" i="62"/>
  <c r="AG15" i="62"/>
  <c r="AM10" i="62"/>
  <c r="AA10" i="62"/>
  <c r="T7" i="62"/>
  <c r="AF5" i="62"/>
  <c r="S5" i="62"/>
  <c r="AA19" i="62"/>
  <c r="Y18" i="62"/>
  <c r="AF15" i="62"/>
  <c r="AL10" i="62"/>
  <c r="Z10" i="62"/>
  <c r="AF8" i="62"/>
  <c r="AM7" i="62"/>
  <c r="R7" i="62"/>
  <c r="AE5" i="62"/>
  <c r="R5" i="62"/>
  <c r="AN5" i="62" s="1"/>
  <c r="S96" i="62"/>
  <c r="S201" i="62" s="1"/>
  <c r="X19" i="62"/>
  <c r="R15" i="62"/>
  <c r="AE12" i="62"/>
  <c r="AK10" i="62"/>
  <c r="Y10" i="62"/>
  <c r="AE8" i="62"/>
  <c r="AJ7" i="62"/>
  <c r="AD5" i="62"/>
  <c r="Q5" i="62"/>
  <c r="AJ10" i="62"/>
  <c r="AK112" i="62"/>
  <c r="AK202" i="62"/>
  <c r="AK214" i="62"/>
  <c r="R218" i="62"/>
  <c r="R210" i="62"/>
  <c r="AD152" i="62"/>
  <c r="AD126" i="62" s="1"/>
  <c r="AB116" i="62"/>
  <c r="AB142" i="62" s="1"/>
  <c r="AB206" i="62"/>
  <c r="Z36" i="62"/>
  <c r="AL36" i="62"/>
  <c r="U36" i="62"/>
  <c r="AH36" i="62"/>
  <c r="Q36" i="62"/>
  <c r="AE36" i="62"/>
  <c r="R36" i="62"/>
  <c r="AF36" i="62"/>
  <c r="AA36" i="62"/>
  <c r="AB36" i="62"/>
  <c r="S36" i="62"/>
  <c r="AM36" i="62"/>
  <c r="T36" i="62"/>
  <c r="V36" i="62"/>
  <c r="AD36" i="62"/>
  <c r="AG36" i="62"/>
  <c r="AI36" i="62"/>
  <c r="AJ36" i="62"/>
  <c r="W36" i="62"/>
  <c r="X36" i="62"/>
  <c r="AC36" i="62"/>
  <c r="AK36" i="62"/>
  <c r="Q221" i="62"/>
  <c r="Y152" i="62"/>
  <c r="Y126" i="62" s="1"/>
  <c r="AJ103" i="62"/>
  <c r="Y101" i="62"/>
  <c r="T96" i="62"/>
  <c r="Q210" i="62"/>
  <c r="Q215" i="62"/>
  <c r="AE124" i="62"/>
  <c r="X123" i="62"/>
  <c r="AI103" i="62"/>
  <c r="X101" i="62"/>
  <c r="AO204" i="62"/>
  <c r="P216" i="62"/>
  <c r="AO216" i="62" s="1"/>
  <c r="Y208" i="62"/>
  <c r="Y118" i="62"/>
  <c r="Y144" i="62" s="1"/>
  <c r="W152" i="62"/>
  <c r="W126" i="62" s="1"/>
  <c r="AI152" i="62"/>
  <c r="X152" i="62"/>
  <c r="X126" i="62" s="1"/>
  <c r="AJ152" i="62"/>
  <c r="AJ126" i="62" s="1"/>
  <c r="Z152" i="62"/>
  <c r="Z126" i="62" s="1"/>
  <c r="AA152" i="62"/>
  <c r="AB152" i="62"/>
  <c r="AB126" i="62" s="1"/>
  <c r="AF152" i="62"/>
  <c r="AF126" i="62" s="1"/>
  <c r="AC152" i="62"/>
  <c r="AC126" i="62" s="1"/>
  <c r="AK152" i="62"/>
  <c r="AK126" i="62" s="1"/>
  <c r="Q152" i="62"/>
  <c r="AL152" i="62"/>
  <c r="R152" i="62"/>
  <c r="R126" i="62" s="1"/>
  <c r="AM152" i="62"/>
  <c r="AM126" i="62" s="1"/>
  <c r="S152" i="62"/>
  <c r="S126" i="62" s="1"/>
  <c r="AE152" i="62"/>
  <c r="AE126" i="62" s="1"/>
  <c r="AG152" i="62"/>
  <c r="AG126" i="62" s="1"/>
  <c r="Y220" i="62"/>
  <c r="P220" i="62"/>
  <c r="AO220" i="62" s="1"/>
  <c r="AO208" i="62"/>
  <c r="T152" i="62"/>
  <c r="T126" i="62" s="1"/>
  <c r="X200" i="62"/>
  <c r="X151" i="62"/>
  <c r="AJ151" i="62"/>
  <c r="AJ125" i="62" s="1"/>
  <c r="Y151" i="62"/>
  <c r="Y125" i="62" s="1"/>
  <c r="AK151" i="62"/>
  <c r="AK125" i="62" s="1"/>
  <c r="AK138" i="62" s="1"/>
  <c r="U151" i="62"/>
  <c r="U125" i="62" s="1"/>
  <c r="AI151" i="62"/>
  <c r="AI125" i="62" s="1"/>
  <c r="V151" i="62"/>
  <c r="V125" i="62" s="1"/>
  <c r="AL151" i="62"/>
  <c r="AL125" i="62" s="1"/>
  <c r="W151" i="62"/>
  <c r="AM151" i="62"/>
  <c r="AM125" i="62" s="1"/>
  <c r="AM138" i="62" s="1"/>
  <c r="R151" i="62"/>
  <c r="R125" i="62" s="1"/>
  <c r="AF151" i="62"/>
  <c r="Q151" i="62"/>
  <c r="S151" i="62"/>
  <c r="S125" i="62" s="1"/>
  <c r="T151" i="62"/>
  <c r="T125" i="62" s="1"/>
  <c r="AE151" i="62"/>
  <c r="AG151" i="62"/>
  <c r="AG125" i="62" s="1"/>
  <c r="AH151" i="62"/>
  <c r="AH125" i="62" s="1"/>
  <c r="W217" i="62"/>
  <c r="W115" i="62"/>
  <c r="R110" i="62"/>
  <c r="Q128" i="62"/>
  <c r="AD151" i="62"/>
  <c r="AD125" i="62" s="1"/>
  <c r="AG117" i="62"/>
  <c r="V217" i="62"/>
  <c r="V115" i="62"/>
  <c r="AF112" i="62"/>
  <c r="AF202" i="62"/>
  <c r="AF214" i="62"/>
  <c r="Q110" i="62"/>
  <c r="T51" i="62"/>
  <c r="AF51" i="62"/>
  <c r="Q51" i="62"/>
  <c r="AD51" i="62"/>
  <c r="R51" i="62"/>
  <c r="AE51" i="62"/>
  <c r="W51" i="62"/>
  <c r="AL51" i="62"/>
  <c r="X51" i="62"/>
  <c r="AM51" i="62"/>
  <c r="V51" i="62"/>
  <c r="Y51" i="62"/>
  <c r="Z51" i="62"/>
  <c r="U51" i="62"/>
  <c r="AA51" i="62"/>
  <c r="AB51" i="62"/>
  <c r="AC51" i="62"/>
  <c r="AJ51" i="62"/>
  <c r="AK51" i="62"/>
  <c r="AG51" i="62"/>
  <c r="AH51" i="62"/>
  <c r="AC151" i="62"/>
  <c r="AC125" i="62" s="1"/>
  <c r="AF102" i="62"/>
  <c r="U100" i="62"/>
  <c r="AC97" i="62"/>
  <c r="Y81" i="62"/>
  <c r="AK81" i="62"/>
  <c r="Z81" i="62"/>
  <c r="AM81" i="62"/>
  <c r="AA81" i="62"/>
  <c r="S81" i="62"/>
  <c r="AH81" i="62"/>
  <c r="T81" i="62"/>
  <c r="AI81" i="62"/>
  <c r="U81" i="62"/>
  <c r="AJ81" i="62"/>
  <c r="R81" i="62"/>
  <c r="W81" i="62"/>
  <c r="V81" i="62"/>
  <c r="X81" i="62"/>
  <c r="AL81" i="62"/>
  <c r="AE81" i="62"/>
  <c r="AG81" i="62"/>
  <c r="AC81" i="62"/>
  <c r="AD81" i="62"/>
  <c r="AB151" i="62"/>
  <c r="AB125" i="62" s="1"/>
  <c r="W102" i="62"/>
  <c r="T100" i="62"/>
  <c r="AB97" i="62"/>
  <c r="W205" i="62"/>
  <c r="AA151" i="62"/>
  <c r="AA125" i="62" s="1"/>
  <c r="AH104" i="62"/>
  <c r="V102" i="62"/>
  <c r="Z57" i="62"/>
  <c r="AL57" i="62"/>
  <c r="V57" i="62"/>
  <c r="AI57" i="62"/>
  <c r="W57" i="62"/>
  <c r="AJ57" i="62"/>
  <c r="U57" i="62"/>
  <c r="AM57" i="62"/>
  <c r="X57" i="62"/>
  <c r="AA57" i="62"/>
  <c r="AB57" i="62"/>
  <c r="AC57" i="62"/>
  <c r="Y57" i="62"/>
  <c r="AD57" i="62"/>
  <c r="AE57" i="62"/>
  <c r="AF57" i="62"/>
  <c r="AH57" i="62"/>
  <c r="AK57" i="62"/>
  <c r="S57" i="62"/>
  <c r="AG57" i="62"/>
  <c r="Q57" i="62"/>
  <c r="R57" i="62"/>
  <c r="Q33" i="62"/>
  <c r="AC33" i="62"/>
  <c r="T33" i="62"/>
  <c r="AG33" i="62"/>
  <c r="Y33" i="62"/>
  <c r="AM33" i="62"/>
  <c r="Z33" i="62"/>
  <c r="AA33" i="62"/>
  <c r="AB33" i="62"/>
  <c r="AD33" i="62"/>
  <c r="AE33" i="62"/>
  <c r="AF33" i="62"/>
  <c r="W33" i="62"/>
  <c r="X33" i="62"/>
  <c r="AH33" i="62"/>
  <c r="AI33" i="62"/>
  <c r="AJ33" i="62"/>
  <c r="AK33" i="62"/>
  <c r="S33" i="62"/>
  <c r="U33" i="62"/>
  <c r="V33" i="62"/>
  <c r="AL33" i="62"/>
  <c r="X26" i="62"/>
  <c r="AJ26" i="62"/>
  <c r="Y26" i="62"/>
  <c r="AL26" i="62"/>
  <c r="Q26" i="62"/>
  <c r="AE26" i="62"/>
  <c r="R26" i="62"/>
  <c r="AF26" i="62"/>
  <c r="U26" i="62"/>
  <c r="AM26" i="62"/>
  <c r="V26" i="62"/>
  <c r="W26" i="62"/>
  <c r="Z26" i="62"/>
  <c r="AA26" i="62"/>
  <c r="S26" i="62"/>
  <c r="T26" i="62"/>
  <c r="AB26" i="62"/>
  <c r="AC26" i="62"/>
  <c r="AD26" i="62"/>
  <c r="AG26" i="62"/>
  <c r="R96" i="62"/>
  <c r="R111" i="62" s="1"/>
  <c r="AA97" i="62"/>
  <c r="AL98" i="62"/>
  <c r="AL113" i="62" s="1"/>
  <c r="S101" i="62"/>
  <c r="U102" i="62"/>
  <c r="X103" i="62"/>
  <c r="AF104" i="62"/>
  <c r="T95" i="62"/>
  <c r="V205" i="62"/>
  <c r="Z151" i="62"/>
  <c r="AB123" i="62"/>
  <c r="X110" i="62"/>
  <c r="AG104" i="62"/>
  <c r="AD99" i="62"/>
  <c r="AJ96" i="62"/>
  <c r="AL222" i="62"/>
  <c r="AH152" i="62"/>
  <c r="AH126" i="62" s="1"/>
  <c r="AD101" i="62"/>
  <c r="U99" i="62"/>
  <c r="AF96" i="62"/>
  <c r="Y36" i="62"/>
  <c r="AL143" i="62"/>
  <c r="AK102" i="62"/>
  <c r="AG101" i="62"/>
  <c r="AA100" i="62"/>
  <c r="AC99" i="62"/>
  <c r="U98" i="62"/>
  <c r="AH96" i="62"/>
  <c r="AL88" i="62"/>
  <c r="AM44" i="62"/>
  <c r="AA6" i="62"/>
  <c r="AM6" i="62"/>
  <c r="T6" i="62"/>
  <c r="AF6" i="62"/>
  <c r="S6" i="62"/>
  <c r="AH6" i="62"/>
  <c r="R6" i="62"/>
  <c r="AI6" i="62"/>
  <c r="U6" i="62"/>
  <c r="AJ6" i="62"/>
  <c r="AB95" i="62"/>
  <c r="AA96" i="62"/>
  <c r="AM96" i="62"/>
  <c r="AM111" i="62" s="1"/>
  <c r="AM137" i="62" s="1"/>
  <c r="Z97" i="62"/>
  <c r="AL97" i="62"/>
  <c r="AL112" i="62" s="1"/>
  <c r="Y98" i="62"/>
  <c r="V6" i="62"/>
  <c r="AA95" i="62"/>
  <c r="AC96" i="62"/>
  <c r="Q97" i="62"/>
  <c r="AD97" i="62"/>
  <c r="W6" i="62"/>
  <c r="AC95" i="62"/>
  <c r="Q96" i="62"/>
  <c r="AD96" i="62"/>
  <c r="R97" i="62"/>
  <c r="R112" i="62" s="1"/>
  <c r="AE97" i="62"/>
  <c r="S98" i="62"/>
  <c r="AF98" i="62"/>
  <c r="S99" i="62"/>
  <c r="AE99" i="62"/>
  <c r="R100" i="62"/>
  <c r="R115" i="62" s="1"/>
  <c r="AD100" i="62"/>
  <c r="Q101" i="62"/>
  <c r="AC101" i="62"/>
  <c r="AB102" i="62"/>
  <c r="AA103" i="62"/>
  <c r="AM103" i="62"/>
  <c r="AM118" i="62" s="1"/>
  <c r="Z104" i="62"/>
  <c r="AL104" i="62"/>
  <c r="AL119" i="62" s="1"/>
  <c r="X6" i="62"/>
  <c r="U95" i="62"/>
  <c r="AJ95" i="62"/>
  <c r="Y96" i="62"/>
  <c r="AG97" i="62"/>
  <c r="V98" i="62"/>
  <c r="AJ98" i="62"/>
  <c r="X99" i="62"/>
  <c r="AK99" i="62"/>
  <c r="Y100" i="62"/>
  <c r="AL100" i="62"/>
  <c r="AL115" i="62" s="1"/>
  <c r="Z101" i="62"/>
  <c r="AM101" i="62"/>
  <c r="AM116" i="62" s="1"/>
  <c r="Z102" i="62"/>
  <c r="AM102" i="62"/>
  <c r="AM117" i="62" s="1"/>
  <c r="AB103" i="62"/>
  <c r="AC104" i="62"/>
  <c r="Y6" i="62"/>
  <c r="V95" i="62"/>
  <c r="AK95" i="62"/>
  <c r="Z96" i="62"/>
  <c r="S97" i="62"/>
  <c r="AH97" i="62"/>
  <c r="W98" i="62"/>
  <c r="AK98" i="62"/>
  <c r="Y99" i="62"/>
  <c r="AL99" i="62"/>
  <c r="AL114" i="62" s="1"/>
  <c r="AL140" i="62" s="1"/>
  <c r="Z100" i="62"/>
  <c r="AM100" i="62"/>
  <c r="AM115" i="62" s="1"/>
  <c r="AM141" i="62" s="1"/>
  <c r="AA101" i="62"/>
  <c r="AA102" i="62"/>
  <c r="AC103" i="62"/>
  <c r="Q104" i="62"/>
  <c r="AD104" i="62"/>
  <c r="Z6" i="62"/>
  <c r="W95" i="62"/>
  <c r="AL95" i="62"/>
  <c r="AB96" i="62"/>
  <c r="T97" i="62"/>
  <c r="AI97" i="62"/>
  <c r="X98" i="62"/>
  <c r="AB6" i="62"/>
  <c r="AD95" i="62"/>
  <c r="V96" i="62"/>
  <c r="AM97" i="62"/>
  <c r="AM112" i="62" s="1"/>
  <c r="AE98" i="62"/>
  <c r="V99" i="62"/>
  <c r="AM99" i="62"/>
  <c r="AM114" i="62" s="1"/>
  <c r="AC100" i="62"/>
  <c r="T101" i="62"/>
  <c r="AI101" i="62"/>
  <c r="X102" i="62"/>
  <c r="AE103" i="62"/>
  <c r="T104" i="62"/>
  <c r="AI104" i="62"/>
  <c r="X96" i="62"/>
  <c r="Z99" i="62"/>
  <c r="V101" i="62"/>
  <c r="R103" i="62"/>
  <c r="R118" i="62" s="1"/>
  <c r="AK104" i="62"/>
  <c r="AE96" i="62"/>
  <c r="AI98" i="62"/>
  <c r="W101" i="62"/>
  <c r="S103" i="62"/>
  <c r="AM104" i="62"/>
  <c r="AM119" i="62" s="1"/>
  <c r="AC6" i="62"/>
  <c r="AE95" i="62"/>
  <c r="W96" i="62"/>
  <c r="U97" i="62"/>
  <c r="AG98" i="62"/>
  <c r="W99" i="62"/>
  <c r="AE100" i="62"/>
  <c r="U101" i="62"/>
  <c r="AJ101" i="62"/>
  <c r="Y102" i="62"/>
  <c r="Q103" i="62"/>
  <c r="AF103" i="62"/>
  <c r="U104" i="62"/>
  <c r="AJ104" i="62"/>
  <c r="AD6" i="62"/>
  <c r="AF95" i="62"/>
  <c r="V97" i="62"/>
  <c r="AH98" i="62"/>
  <c r="AF100" i="62"/>
  <c r="AK101" i="62"/>
  <c r="AC102" i="62"/>
  <c r="AG103" i="62"/>
  <c r="V104" i="62"/>
  <c r="AE6" i="62"/>
  <c r="AG95" i="62"/>
  <c r="W97" i="62"/>
  <c r="Q98" i="62"/>
  <c r="AA99" i="62"/>
  <c r="Q100" i="62"/>
  <c r="AG100" i="62"/>
  <c r="AL101" i="62"/>
  <c r="AL116" i="62" s="1"/>
  <c r="AD102" i="62"/>
  <c r="AH103" i="62"/>
  <c r="W104" i="62"/>
  <c r="AG6" i="62"/>
  <c r="AM95" i="62"/>
  <c r="AL96" i="62"/>
  <c r="AL111" i="62" s="1"/>
  <c r="R98" i="62"/>
  <c r="R113" i="62" s="1"/>
  <c r="Q99" i="62"/>
  <c r="AK100" i="62"/>
  <c r="AH101" i="62"/>
  <c r="AH102" i="62"/>
  <c r="Z103" i="62"/>
  <c r="AA104" i="62"/>
  <c r="AK6" i="62"/>
  <c r="T98" i="62"/>
  <c r="R99" i="62"/>
  <c r="R114" i="62" s="1"/>
  <c r="R140" i="62" s="1"/>
  <c r="S100" i="62"/>
  <c r="AI102" i="62"/>
  <c r="AD103" i="62"/>
  <c r="AB104" i="62"/>
  <c r="Z95" i="62"/>
  <c r="AI96" i="62"/>
  <c r="AJ97" i="62"/>
  <c r="AM98" i="62"/>
  <c r="AM113" i="62" s="1"/>
  <c r="AH99" i="62"/>
  <c r="AH100" i="62"/>
  <c r="AE101" i="62"/>
  <c r="AE102" i="62"/>
  <c r="W103" i="62"/>
  <c r="S104" i="62"/>
  <c r="Q217" i="62"/>
  <c r="AN157" i="62"/>
  <c r="AL103" i="62"/>
  <c r="AL118" i="62" s="1"/>
  <c r="AJ102" i="62"/>
  <c r="AF101" i="62"/>
  <c r="X100" i="62"/>
  <c r="AB99" i="62"/>
  <c r="AG96" i="62"/>
  <c r="S95" i="62"/>
  <c r="T155" i="62"/>
  <c r="T129" i="62" s="1"/>
  <c r="AF155" i="62"/>
  <c r="AF129" i="62" s="1"/>
  <c r="U155" i="62"/>
  <c r="U129" i="62" s="1"/>
  <c r="AG155" i="62"/>
  <c r="W155" i="62"/>
  <c r="W129" i="62" s="1"/>
  <c r="AK155" i="62"/>
  <c r="AK129" i="62" s="1"/>
  <c r="X155" i="62"/>
  <c r="X129" i="62" s="1"/>
  <c r="AL155" i="62"/>
  <c r="AL129" i="62" s="1"/>
  <c r="Y155" i="62"/>
  <c r="AM155" i="62"/>
  <c r="AM129" i="62" s="1"/>
  <c r="AM142" i="62" s="1"/>
  <c r="AH155" i="62"/>
  <c r="AH129" i="62" s="1"/>
  <c r="AC155" i="62"/>
  <c r="V59" i="62"/>
  <c r="AH59" i="62"/>
  <c r="W59" i="62"/>
  <c r="AI59" i="62"/>
  <c r="Q59" i="62"/>
  <c r="AE59" i="62"/>
  <c r="R59" i="62"/>
  <c r="AF59" i="62"/>
  <c r="AB59" i="62"/>
  <c r="AC59" i="62"/>
  <c r="AD59" i="62"/>
  <c r="X59" i="62"/>
  <c r="Y59" i="62"/>
  <c r="Z59" i="62"/>
  <c r="AA59" i="62"/>
  <c r="S59" i="62"/>
  <c r="T59" i="62"/>
  <c r="W27" i="62"/>
  <c r="AI27" i="62"/>
  <c r="Z27" i="62"/>
  <c r="AM27" i="62"/>
  <c r="T27" i="62"/>
  <c r="AH27" i="62"/>
  <c r="U27" i="62"/>
  <c r="AJ27" i="62"/>
  <c r="AD27" i="62"/>
  <c r="AE27" i="62"/>
  <c r="R27" i="62"/>
  <c r="S27" i="62"/>
  <c r="V27" i="62"/>
  <c r="Y27" i="62"/>
  <c r="AC27" i="62"/>
  <c r="AA27" i="62"/>
  <c r="AB27" i="62"/>
  <c r="AG27" i="62"/>
  <c r="R88" i="62"/>
  <c r="AD88" i="62"/>
  <c r="U88" i="62"/>
  <c r="AH88" i="62"/>
  <c r="V88" i="62"/>
  <c r="AI88" i="62"/>
  <c r="Z88" i="62"/>
  <c r="AA88" i="62"/>
  <c r="AB88" i="62"/>
  <c r="Y88" i="62"/>
  <c r="AC88" i="62"/>
  <c r="AE88" i="62"/>
  <c r="AF88" i="62"/>
  <c r="AG88" i="62"/>
  <c r="AJ88" i="62"/>
  <c r="T88" i="62"/>
  <c r="R44" i="62"/>
  <c r="AD44" i="62"/>
  <c r="Q44" i="62"/>
  <c r="AE44" i="62"/>
  <c r="AB44" i="62"/>
  <c r="AC44" i="62"/>
  <c r="Y44" i="62"/>
  <c r="Z44" i="62"/>
  <c r="X44" i="62"/>
  <c r="AA44" i="62"/>
  <c r="AF44" i="62"/>
  <c r="W44" i="62"/>
  <c r="AG44" i="62"/>
  <c r="AH44" i="62"/>
  <c r="AI44" i="62"/>
  <c r="T44" i="62"/>
  <c r="U44" i="62"/>
  <c r="Z24" i="62"/>
  <c r="AL24" i="62"/>
  <c r="V24" i="62"/>
  <c r="AI24" i="62"/>
  <c r="X24" i="62"/>
  <c r="AM24" i="62"/>
  <c r="Y24" i="62"/>
  <c r="S24" i="62"/>
  <c r="AJ24" i="62"/>
  <c r="T24" i="62"/>
  <c r="AK24" i="62"/>
  <c r="AE24" i="62"/>
  <c r="AF24" i="62"/>
  <c r="AG24" i="62"/>
  <c r="Q24" i="62"/>
  <c r="R24" i="62"/>
  <c r="U24" i="62"/>
  <c r="W24" i="62"/>
  <c r="AH24" i="62"/>
  <c r="AB24" i="62"/>
  <c r="AE104" i="62"/>
  <c r="V103" i="62"/>
  <c r="T102" i="62"/>
  <c r="R101" i="62"/>
  <c r="R116" i="62" s="1"/>
  <c r="AJ99" i="62"/>
  <c r="AD98" i="62"/>
  <c r="Y97" i="62"/>
  <c r="Y104" i="62"/>
  <c r="U103" i="62"/>
  <c r="S102" i="62"/>
  <c r="P116" i="62"/>
  <c r="P129" i="62" s="1"/>
  <c r="P142" i="62" s="1"/>
  <c r="P155" i="62" s="1"/>
  <c r="P206" i="62"/>
  <c r="AI99" i="62"/>
  <c r="AC98" i="62"/>
  <c r="X97" i="62"/>
  <c r="AI95" i="62"/>
  <c r="Y69" i="62"/>
  <c r="AK69" i="62"/>
  <c r="AA69" i="62"/>
  <c r="AB69" i="62"/>
  <c r="S69" i="62"/>
  <c r="AH69" i="62"/>
  <c r="T69" i="62"/>
  <c r="AI69" i="62"/>
  <c r="U69" i="62"/>
  <c r="AJ69" i="62"/>
  <c r="W69" i="62"/>
  <c r="AC69" i="62"/>
  <c r="X69" i="62"/>
  <c r="Z69" i="62"/>
  <c r="AD69" i="62"/>
  <c r="AE69" i="62"/>
  <c r="Q69" i="62"/>
  <c r="X104" i="62"/>
  <c r="T103" i="62"/>
  <c r="R102" i="62"/>
  <c r="R117" i="62" s="1"/>
  <c r="AJ100" i="62"/>
  <c r="AG99" i="62"/>
  <c r="AB98" i="62"/>
  <c r="AH95" i="62"/>
  <c r="W58" i="62"/>
  <c r="AI58" i="62"/>
  <c r="X58" i="62"/>
  <c r="AJ58" i="62"/>
  <c r="AB58" i="62"/>
  <c r="AC58" i="62"/>
  <c r="S58" i="62"/>
  <c r="AK58" i="62"/>
  <c r="T58" i="62"/>
  <c r="AL58" i="62"/>
  <c r="U58" i="62"/>
  <c r="AM58" i="62"/>
  <c r="Z58" i="62"/>
  <c r="AA58" i="62"/>
  <c r="AD58" i="62"/>
  <c r="AE58" i="62"/>
  <c r="AH58" i="62"/>
  <c r="W15" i="62"/>
  <c r="AI15" i="62"/>
  <c r="AA15" i="62"/>
  <c r="AB15" i="62"/>
  <c r="AC15" i="62"/>
  <c r="V15" i="62"/>
  <c r="AM15" i="62"/>
  <c r="X15" i="62"/>
  <c r="Y15" i="62"/>
  <c r="Z15" i="62"/>
  <c r="AD15" i="62"/>
  <c r="S15" i="62"/>
  <c r="T15" i="62"/>
  <c r="U15" i="62"/>
  <c r="AE15" i="62"/>
  <c r="AJ15" i="62"/>
  <c r="Z155" i="62"/>
  <c r="Z129" i="62" s="1"/>
  <c r="R104" i="62"/>
  <c r="R119" i="62" s="1"/>
  <c r="Q102" i="62"/>
  <c r="AI100" i="62"/>
  <c r="AF99" i="62"/>
  <c r="AA98" i="62"/>
  <c r="AK96" i="62"/>
  <c r="Y95" i="62"/>
  <c r="AJ59" i="62"/>
  <c r="AA35" i="62"/>
  <c r="AM35" i="62"/>
  <c r="T35" i="62"/>
  <c r="AG35" i="62"/>
  <c r="AB35" i="62"/>
  <c r="AC35" i="62"/>
  <c r="R35" i="62"/>
  <c r="AI35" i="62"/>
  <c r="S35" i="62"/>
  <c r="AJ35" i="62"/>
  <c r="W35" i="62"/>
  <c r="X35" i="62"/>
  <c r="Y35" i="62"/>
  <c r="AD35" i="62"/>
  <c r="AE35" i="62"/>
  <c r="AF35" i="62"/>
  <c r="AH35" i="62"/>
  <c r="AL35" i="62"/>
  <c r="S31" i="62"/>
  <c r="AE31" i="62"/>
  <c r="Q31" i="62"/>
  <c r="AD31" i="62"/>
  <c r="R31" i="62"/>
  <c r="AG31" i="62"/>
  <c r="T31" i="62"/>
  <c r="AH31" i="62"/>
  <c r="Y31" i="62"/>
  <c r="Z31" i="62"/>
  <c r="U31" i="62"/>
  <c r="AM31" i="62"/>
  <c r="V31" i="62"/>
  <c r="W31" i="62"/>
  <c r="AI31" i="62"/>
  <c r="AJ31" i="62"/>
  <c r="AK31" i="62"/>
  <c r="AL31" i="62"/>
  <c r="AA31" i="62"/>
  <c r="AB31" i="62"/>
  <c r="AF27" i="62"/>
  <c r="AL6" i="62"/>
  <c r="Y150" i="62"/>
  <c r="Y124" i="62" s="1"/>
  <c r="AK150" i="62"/>
  <c r="Z150" i="62"/>
  <c r="Z124" i="62" s="1"/>
  <c r="AL150" i="62"/>
  <c r="AL124" i="62" s="1"/>
  <c r="R150" i="62"/>
  <c r="R124" i="62" s="1"/>
  <c r="R137" i="62" s="1"/>
  <c r="AF150" i="62"/>
  <c r="S150" i="62"/>
  <c r="AG150" i="62"/>
  <c r="T150" i="62"/>
  <c r="AH150" i="62"/>
  <c r="AH124" i="62" s="1"/>
  <c r="S87" i="62"/>
  <c r="AE87" i="62"/>
  <c r="T87" i="62"/>
  <c r="AG87" i="62"/>
  <c r="U87" i="62"/>
  <c r="AH87" i="62"/>
  <c r="R87" i="62"/>
  <c r="AJ87" i="62"/>
  <c r="V87" i="62"/>
  <c r="AK87" i="62"/>
  <c r="W87" i="62"/>
  <c r="AL87" i="62"/>
  <c r="AC87" i="62"/>
  <c r="AI87" i="62"/>
  <c r="AD87" i="62"/>
  <c r="AF87" i="62"/>
  <c r="R76" i="62"/>
  <c r="AD76" i="62"/>
  <c r="V76" i="62"/>
  <c r="AI76" i="62"/>
  <c r="W76" i="62"/>
  <c r="AJ76" i="62"/>
  <c r="Z76" i="62"/>
  <c r="AA76" i="62"/>
  <c r="AB76" i="62"/>
  <c r="Y76" i="62"/>
  <c r="AC76" i="62"/>
  <c r="AE76" i="62"/>
  <c r="AF76" i="62"/>
  <c r="U60" i="62"/>
  <c r="AG60" i="62"/>
  <c r="V60" i="62"/>
  <c r="AH60" i="62"/>
  <c r="T60" i="62"/>
  <c r="AJ60" i="62"/>
  <c r="W60" i="62"/>
  <c r="AK60" i="62"/>
  <c r="S60" i="62"/>
  <c r="AM60" i="62"/>
  <c r="X60" i="62"/>
  <c r="Y60" i="62"/>
  <c r="R60" i="62"/>
  <c r="AB60" i="62"/>
  <c r="Z60" i="62"/>
  <c r="AA60" i="62"/>
  <c r="Y49" i="62"/>
  <c r="U49" i="62"/>
  <c r="AH49" i="62"/>
  <c r="AB49" i="62"/>
  <c r="AC49" i="62"/>
  <c r="AA49" i="62"/>
  <c r="AD49" i="62"/>
  <c r="W49" i="62"/>
  <c r="X49" i="62"/>
  <c r="Z49" i="62"/>
  <c r="R49" i="62"/>
  <c r="V49" i="62"/>
  <c r="S49" i="62"/>
  <c r="T49" i="62"/>
  <c r="U154" i="62"/>
  <c r="U128" i="62" s="1"/>
  <c r="AG154" i="62"/>
  <c r="AG128" i="62" s="1"/>
  <c r="V154" i="62"/>
  <c r="AH154" i="62"/>
  <c r="R154" i="62"/>
  <c r="R128" i="62" s="1"/>
  <c r="R141" i="62" s="1"/>
  <c r="AF154" i="62"/>
  <c r="AF128" i="62" s="1"/>
  <c r="AJ154" i="62"/>
  <c r="AJ128" i="62" s="1"/>
  <c r="S154" i="62"/>
  <c r="S128" i="62" s="1"/>
  <c r="AI154" i="62"/>
  <c r="AI128" i="62" s="1"/>
  <c r="T154" i="62"/>
  <c r="T128" i="62" s="1"/>
  <c r="X82" i="62"/>
  <c r="AJ82" i="62"/>
  <c r="AA82" i="62"/>
  <c r="AB82" i="62"/>
  <c r="Y82" i="62"/>
  <c r="Z82" i="62"/>
  <c r="AC82" i="62"/>
  <c r="Q82" i="62"/>
  <c r="AI82" i="62"/>
  <c r="R82" i="62"/>
  <c r="AK82" i="62"/>
  <c r="S82" i="62"/>
  <c r="AL82" i="62"/>
  <c r="T82" i="62"/>
  <c r="AM82" i="62"/>
  <c r="Y25" i="62"/>
  <c r="AK25" i="62"/>
  <c r="W25" i="62"/>
  <c r="AJ25" i="62"/>
  <c r="AB25" i="62"/>
  <c r="AC25" i="62"/>
  <c r="AD25" i="62"/>
  <c r="AE25" i="62"/>
  <c r="Z25" i="62"/>
  <c r="AA25" i="62"/>
  <c r="AF25" i="62"/>
  <c r="S25" i="62"/>
  <c r="T25" i="62"/>
  <c r="U25" i="62"/>
  <c r="V25" i="62"/>
  <c r="W154" i="62"/>
  <c r="W128" i="62" s="1"/>
  <c r="W141" i="62" s="1"/>
  <c r="X150" i="62"/>
  <c r="V153" i="62"/>
  <c r="V127" i="62" s="1"/>
  <c r="AH153" i="62"/>
  <c r="AH127" i="62" s="1"/>
  <c r="W153" i="62"/>
  <c r="W127" i="62" s="1"/>
  <c r="AI153" i="62"/>
  <c r="AC153" i="62"/>
  <c r="AC127" i="62" s="1"/>
  <c r="AD153" i="62"/>
  <c r="AD127" i="62" s="1"/>
  <c r="Q153" i="62"/>
  <c r="Q159" i="62" s="1"/>
  <c r="AE153" i="62"/>
  <c r="AE127" i="62" s="1"/>
  <c r="Y87" i="62"/>
  <c r="T76" i="62"/>
  <c r="S75" i="62"/>
  <c r="AE75" i="62"/>
  <c r="U75" i="62"/>
  <c r="AH75" i="62"/>
  <c r="V75" i="62"/>
  <c r="AI75" i="62"/>
  <c r="R75" i="62"/>
  <c r="AJ75" i="62"/>
  <c r="T75" i="62"/>
  <c r="AK75" i="62"/>
  <c r="W75" i="62"/>
  <c r="AL75" i="62"/>
  <c r="AC75" i="62"/>
  <c r="AD75" i="62"/>
  <c r="AF75" i="62"/>
  <c r="AG75" i="62"/>
  <c r="Q64" i="62"/>
  <c r="AC64" i="62"/>
  <c r="R64" i="62"/>
  <c r="AD64" i="62"/>
  <c r="V64" i="62"/>
  <c r="AJ64" i="62"/>
  <c r="W64" i="62"/>
  <c r="AK64" i="62"/>
  <c r="Y64" i="62"/>
  <c r="Z64" i="62"/>
  <c r="AA64" i="62"/>
  <c r="AE64" i="62"/>
  <c r="AF64" i="62"/>
  <c r="AG64" i="62"/>
  <c r="AH64" i="62"/>
  <c r="AD60" i="62"/>
  <c r="AF49" i="62"/>
  <c r="R20" i="62"/>
  <c r="AD20" i="62"/>
  <c r="T20" i="62"/>
  <c r="AG20" i="62"/>
  <c r="AB20" i="62"/>
  <c r="AC20" i="62"/>
  <c r="Z20" i="62"/>
  <c r="AA20" i="62"/>
  <c r="X20" i="62"/>
  <c r="Y20" i="62"/>
  <c r="AE20" i="62"/>
  <c r="Q20" i="62"/>
  <c r="S20" i="62"/>
  <c r="U20" i="62"/>
  <c r="V20" i="62"/>
  <c r="AH91" i="62"/>
  <c r="AH79" i="62"/>
  <c r="V40" i="62"/>
  <c r="AH40" i="62"/>
  <c r="Z40" i="62"/>
  <c r="AM40" i="62"/>
  <c r="Q40" i="62"/>
  <c r="AE40" i="62"/>
  <c r="R40" i="62"/>
  <c r="AF40" i="62"/>
  <c r="AC40" i="62"/>
  <c r="AD40" i="62"/>
  <c r="U40" i="62"/>
  <c r="W40" i="62"/>
  <c r="X40" i="62"/>
  <c r="X38" i="62"/>
  <c r="AJ38" i="62"/>
  <c r="W38" i="62"/>
  <c r="AK38" i="62"/>
  <c r="Y38" i="62"/>
  <c r="AM38" i="62"/>
  <c r="Z38" i="62"/>
  <c r="AC38" i="62"/>
  <c r="AD38" i="62"/>
  <c r="AE38" i="62"/>
  <c r="AF38" i="62"/>
  <c r="AG38" i="62"/>
  <c r="AA123" i="62"/>
  <c r="AI127" i="62"/>
  <c r="V128" i="62"/>
  <c r="V141" i="62" s="1"/>
  <c r="AH128" i="62"/>
  <c r="AG129" i="62"/>
  <c r="T130" i="62"/>
  <c r="AF130" i="62"/>
  <c r="V123" i="62"/>
  <c r="AI123" i="62"/>
  <c r="W124" i="62"/>
  <c r="AJ124" i="62"/>
  <c r="X125" i="62"/>
  <c r="AA127" i="62"/>
  <c r="AB128" i="62"/>
  <c r="AC129" i="62"/>
  <c r="Q130" i="62"/>
  <c r="AD130" i="62"/>
  <c r="R131" i="62"/>
  <c r="AD131" i="62"/>
  <c r="AC132" i="62"/>
  <c r="W123" i="62"/>
  <c r="AJ123" i="62"/>
  <c r="AK124" i="62"/>
  <c r="Z125" i="62"/>
  <c r="AA126" i="62"/>
  <c r="AB127" i="62"/>
  <c r="AC128" i="62"/>
  <c r="Q129" i="62"/>
  <c r="AD129" i="62"/>
  <c r="R130" i="62"/>
  <c r="AE130" i="62"/>
  <c r="S131" i="62"/>
  <c r="AE131" i="62"/>
  <c r="R132" i="62"/>
  <c r="R145" i="62" s="1"/>
  <c r="Z132" i="62"/>
  <c r="AK131" i="62"/>
  <c r="W131" i="62"/>
  <c r="AH130" i="62"/>
  <c r="AL126" i="62"/>
  <c r="AL139" i="62" s="1"/>
  <c r="V126" i="62"/>
  <c r="AF125" i="62"/>
  <c r="Q125" i="62"/>
  <c r="AA124" i="62"/>
  <c r="AH123" i="62"/>
  <c r="S123" i="62"/>
  <c r="Q158" i="62"/>
  <c r="Q132" i="62" s="1"/>
  <c r="R158" i="62"/>
  <c r="AD158" i="62"/>
  <c r="AD132" i="62" s="1"/>
  <c r="AG91" i="62"/>
  <c r="AG79" i="62"/>
  <c r="AN66" i="62"/>
  <c r="AL38" i="62"/>
  <c r="AM210" i="62"/>
  <c r="AL158" i="62"/>
  <c r="AL132" i="62" s="1"/>
  <c r="Y158" i="62"/>
  <c r="Y132" i="62" s="1"/>
  <c r="AM132" i="62"/>
  <c r="AJ131" i="62"/>
  <c r="V131" i="62"/>
  <c r="AG130" i="62"/>
  <c r="Y129" i="62"/>
  <c r="U126" i="62"/>
  <c r="AE125" i="62"/>
  <c r="AG123" i="62"/>
  <c r="R123" i="62"/>
  <c r="T86" i="62"/>
  <c r="AF86" i="62"/>
  <c r="R86" i="62"/>
  <c r="AE86" i="62"/>
  <c r="S86" i="62"/>
  <c r="AG86" i="62"/>
  <c r="AB86" i="62"/>
  <c r="AC86" i="62"/>
  <c r="AD86" i="62"/>
  <c r="T74" i="62"/>
  <c r="AF74" i="62"/>
  <c r="S74" i="62"/>
  <c r="AG74" i="62"/>
  <c r="U74" i="62"/>
  <c r="AH74" i="62"/>
  <c r="AB74" i="62"/>
  <c r="AC74" i="62"/>
  <c r="AD74" i="62"/>
  <c r="AA67" i="62"/>
  <c r="AM67" i="62"/>
  <c r="X67" i="62"/>
  <c r="AK67" i="62"/>
  <c r="Y67" i="62"/>
  <c r="AL67" i="62"/>
  <c r="U67" i="62"/>
  <c r="AJ67" i="62"/>
  <c r="V67" i="62"/>
  <c r="W67" i="62"/>
  <c r="S62" i="62"/>
  <c r="AE62" i="62"/>
  <c r="T62" i="62"/>
  <c r="AF62" i="62"/>
  <c r="AB62" i="62"/>
  <c r="AC62" i="62"/>
  <c r="W62" i="62"/>
  <c r="AM62" i="62"/>
  <c r="X62" i="62"/>
  <c r="Y62" i="62"/>
  <c r="Q54" i="62"/>
  <c r="AC54" i="62"/>
  <c r="U54" i="62"/>
  <c r="AH54" i="62"/>
  <c r="V54" i="62"/>
  <c r="AI54" i="62"/>
  <c r="Z54" i="62"/>
  <c r="AA54" i="62"/>
  <c r="W54" i="62"/>
  <c r="X54" i="62"/>
  <c r="Y54" i="62"/>
  <c r="R53" i="62"/>
  <c r="AD53" i="62"/>
  <c r="T53" i="62"/>
  <c r="AG53" i="62"/>
  <c r="U53" i="62"/>
  <c r="AH53" i="62"/>
  <c r="S53" i="62"/>
  <c r="AJ53" i="62"/>
  <c r="V53" i="62"/>
  <c r="AK53" i="62"/>
  <c r="AB53" i="62"/>
  <c r="AC53" i="62"/>
  <c r="AE53" i="62"/>
  <c r="AL40" i="62"/>
  <c r="AI38" i="62"/>
  <c r="Q21" i="62"/>
  <c r="AC21" i="62"/>
  <c r="U21" i="62"/>
  <c r="AH21" i="62"/>
  <c r="R21" i="62"/>
  <c r="AF21" i="62"/>
  <c r="S21" i="62"/>
  <c r="AG21" i="62"/>
  <c r="T21" i="62"/>
  <c r="AK21" i="62"/>
  <c r="V21" i="62"/>
  <c r="AL21" i="62"/>
  <c r="W21" i="62"/>
  <c r="X21" i="62"/>
  <c r="Y21" i="62"/>
  <c r="S19" i="62"/>
  <c r="AE19" i="62"/>
  <c r="R19" i="62"/>
  <c r="AF19" i="62"/>
  <c r="Y19" i="62"/>
  <c r="AM19" i="62"/>
  <c r="Z19" i="62"/>
  <c r="Q19" i="62"/>
  <c r="AI19" i="62"/>
  <c r="T19" i="62"/>
  <c r="AJ19" i="62"/>
  <c r="AC19" i="62"/>
  <c r="AD19" i="62"/>
  <c r="AG19" i="62"/>
  <c r="V11" i="62"/>
  <c r="AH11" i="62"/>
  <c r="AA11" i="62"/>
  <c r="AM11" i="62"/>
  <c r="S11" i="62"/>
  <c r="AG11" i="62"/>
  <c r="Y11" i="62"/>
  <c r="Z11" i="62"/>
  <c r="T11" i="62"/>
  <c r="AL11" i="62"/>
  <c r="U11" i="62"/>
  <c r="AD11" i="62"/>
  <c r="AE11" i="62"/>
  <c r="AF11" i="62"/>
  <c r="AA91" i="62"/>
  <c r="AM91" i="62"/>
  <c r="V91" i="62"/>
  <c r="AI91" i="62"/>
  <c r="W91" i="62"/>
  <c r="AJ91" i="62"/>
  <c r="U91" i="62"/>
  <c r="AL91" i="62"/>
  <c r="X91" i="62"/>
  <c r="Y91" i="62"/>
  <c r="AA79" i="62"/>
  <c r="AM79" i="62"/>
  <c r="W79" i="62"/>
  <c r="AJ79" i="62"/>
  <c r="X79" i="62"/>
  <c r="AK79" i="62"/>
  <c r="U79" i="62"/>
  <c r="AL79" i="62"/>
  <c r="V79" i="62"/>
  <c r="Y79" i="62"/>
  <c r="W39" i="62"/>
  <c r="AI39" i="62"/>
  <c r="Y39" i="62"/>
  <c r="AL39" i="62"/>
  <c r="AB39" i="62"/>
  <c r="AC39" i="62"/>
  <c r="T39" i="62"/>
  <c r="AK39" i="62"/>
  <c r="U39" i="62"/>
  <c r="AM39" i="62"/>
  <c r="Z39" i="62"/>
  <c r="AA39" i="62"/>
  <c r="AD39" i="62"/>
  <c r="AK158" i="62"/>
  <c r="AK132" i="62" s="1"/>
  <c r="X158" i="62"/>
  <c r="X132" i="62"/>
  <c r="AI131" i="62"/>
  <c r="U131" i="62"/>
  <c r="AC130" i="62"/>
  <c r="Z127" i="62"/>
  <c r="AI126" i="62"/>
  <c r="V124" i="62"/>
  <c r="AF123" i="62"/>
  <c r="Q123" i="62"/>
  <c r="AE91" i="62"/>
  <c r="U85" i="62"/>
  <c r="AG85" i="62"/>
  <c r="Q85" i="62"/>
  <c r="AD85" i="62"/>
  <c r="R85" i="62"/>
  <c r="AE85" i="62"/>
  <c r="W85" i="62"/>
  <c r="AL85" i="62"/>
  <c r="X85" i="62"/>
  <c r="AM85" i="62"/>
  <c r="Y85" i="62"/>
  <c r="AE79" i="62"/>
  <c r="AJ74" i="62"/>
  <c r="U73" i="62"/>
  <c r="AG73" i="62"/>
  <c r="R73" i="62"/>
  <c r="AE73" i="62"/>
  <c r="S73" i="62"/>
  <c r="AF73" i="62"/>
  <c r="W73" i="62"/>
  <c r="AL73" i="62"/>
  <c r="X73" i="62"/>
  <c r="AM73" i="62"/>
  <c r="Y73" i="62"/>
  <c r="AG67" i="62"/>
  <c r="AJ62" i="62"/>
  <c r="AL54" i="62"/>
  <c r="Z48" i="62"/>
  <c r="AL48" i="62"/>
  <c r="T48" i="62"/>
  <c r="AG48" i="62"/>
  <c r="X48" i="62"/>
  <c r="AM48" i="62"/>
  <c r="Y48" i="62"/>
  <c r="R48" i="62"/>
  <c r="AI48" i="62"/>
  <c r="S48" i="62"/>
  <c r="AJ48" i="62"/>
  <c r="AC48" i="62"/>
  <c r="AD48" i="62"/>
  <c r="AE48" i="62"/>
  <c r="AK40" i="62"/>
  <c r="AH39" i="62"/>
  <c r="AH38" i="62"/>
  <c r="Z80" i="62"/>
  <c r="AL80" i="62"/>
  <c r="X80" i="62"/>
  <c r="AK80" i="62"/>
  <c r="Y80" i="62"/>
  <c r="AM80" i="62"/>
  <c r="Z68" i="62"/>
  <c r="AL68" i="62"/>
  <c r="Y68" i="62"/>
  <c r="AM68" i="62"/>
  <c r="AA68" i="62"/>
  <c r="R63" i="62"/>
  <c r="AD63" i="62"/>
  <c r="S63" i="62"/>
  <c r="AE63" i="62"/>
  <c r="Q63" i="62"/>
  <c r="AG63" i="62"/>
  <c r="T63" i="62"/>
  <c r="AH63" i="62"/>
  <c r="T61" i="62"/>
  <c r="AF61" i="62"/>
  <c r="U61" i="62"/>
  <c r="AG61" i="62"/>
  <c r="Y61" i="62"/>
  <c r="AM61" i="62"/>
  <c r="Z61" i="62"/>
  <c r="AA47" i="62"/>
  <c r="AM47" i="62"/>
  <c r="S47" i="62"/>
  <c r="AF47" i="62"/>
  <c r="U47" i="62"/>
  <c r="AI47" i="62"/>
  <c r="V47" i="62"/>
  <c r="AJ47" i="62"/>
  <c r="Z47" i="62"/>
  <c r="AB47" i="62"/>
  <c r="Y37" i="62"/>
  <c r="AK37" i="62"/>
  <c r="V37" i="62"/>
  <c r="AI37" i="62"/>
  <c r="T37" i="62"/>
  <c r="AH37" i="62"/>
  <c r="U37" i="62"/>
  <c r="AJ37" i="62"/>
  <c r="R37" i="62"/>
  <c r="AL37" i="62"/>
  <c r="S37" i="62"/>
  <c r="AM37" i="62"/>
  <c r="T18" i="62"/>
  <c r="AF18" i="62"/>
  <c r="Q18" i="62"/>
  <c r="AD18" i="62"/>
  <c r="V18" i="62"/>
  <c r="AJ18" i="62"/>
  <c r="W18" i="62"/>
  <c r="AK18" i="62"/>
  <c r="Z18" i="62"/>
  <c r="AA18" i="62"/>
  <c r="AM149" i="62"/>
  <c r="AG89" i="62"/>
  <c r="AD80" i="62"/>
  <c r="AG77" i="62"/>
  <c r="V72" i="62"/>
  <c r="AH72" i="62"/>
  <c r="Q72" i="62"/>
  <c r="AD72" i="62"/>
  <c r="R72" i="62"/>
  <c r="AE72" i="62"/>
  <c r="AD68" i="62"/>
  <c r="AG65" i="62"/>
  <c r="AI63" i="62"/>
  <c r="AE61" i="62"/>
  <c r="AK52" i="62"/>
  <c r="AH47" i="62"/>
  <c r="AL41" i="62"/>
  <c r="AG37" i="62"/>
  <c r="V28" i="62"/>
  <c r="AH28" i="62"/>
  <c r="AA28" i="62"/>
  <c r="X28" i="62"/>
  <c r="AL28" i="62"/>
  <c r="Y28" i="62"/>
  <c r="AM28" i="62"/>
  <c r="U28" i="62"/>
  <c r="W28" i="62"/>
  <c r="AL23" i="62"/>
  <c r="AI18" i="62"/>
  <c r="AM13" i="62"/>
  <c r="Q89" i="62"/>
  <c r="AC89" i="62"/>
  <c r="V89" i="62"/>
  <c r="AI89" i="62"/>
  <c r="W89" i="62"/>
  <c r="AJ89" i="62"/>
  <c r="AC80" i="62"/>
  <c r="Q77" i="62"/>
  <c r="AC77" i="62"/>
  <c r="W77" i="62"/>
  <c r="AJ77" i="62"/>
  <c r="X77" i="62"/>
  <c r="AK77" i="62"/>
  <c r="AC68" i="62"/>
  <c r="Q65" i="62"/>
  <c r="AC65" i="62"/>
  <c r="X65" i="62"/>
  <c r="AK65" i="62"/>
  <c r="Y65" i="62"/>
  <c r="AL65" i="62"/>
  <c r="AF63" i="62"/>
  <c r="AD61" i="62"/>
  <c r="S52" i="62"/>
  <c r="AE52" i="62"/>
  <c r="R52" i="62"/>
  <c r="AF52" i="62"/>
  <c r="T52" i="62"/>
  <c r="AG52" i="62"/>
  <c r="AB52" i="62"/>
  <c r="AC52" i="62"/>
  <c r="AG47" i="62"/>
  <c r="U41" i="62"/>
  <c r="AG41" i="62"/>
  <c r="AA41" i="62"/>
  <c r="T41" i="62"/>
  <c r="AI41" i="62"/>
  <c r="V41" i="62"/>
  <c r="AJ41" i="62"/>
  <c r="W41" i="62"/>
  <c r="AM41" i="62"/>
  <c r="X41" i="62"/>
  <c r="AF37" i="62"/>
  <c r="AA23" i="62"/>
  <c r="AM23" i="62"/>
  <c r="U23" i="62"/>
  <c r="AH23" i="62"/>
  <c r="T23" i="62"/>
  <c r="AI23" i="62"/>
  <c r="V23" i="62"/>
  <c r="AJ23" i="62"/>
  <c r="AB23" i="62"/>
  <c r="AC23" i="62"/>
  <c r="AH18" i="62"/>
  <c r="Y13" i="62"/>
  <c r="AK13" i="62"/>
  <c r="X13" i="62"/>
  <c r="AL13" i="62"/>
  <c r="T13" i="62"/>
  <c r="AH13" i="62"/>
  <c r="U13" i="62"/>
  <c r="AI13" i="62"/>
  <c r="V13" i="62"/>
  <c r="W13" i="62"/>
  <c r="AD84" i="62"/>
  <c r="W83" i="62"/>
  <c r="AI83" i="62"/>
  <c r="AD71" i="62"/>
  <c r="X70" i="62"/>
  <c r="AJ70" i="62"/>
  <c r="AF56" i="62"/>
  <c r="AK45" i="62"/>
  <c r="T42" i="62"/>
  <c r="AF42" i="62"/>
  <c r="AB42" i="62"/>
  <c r="X42" i="62"/>
  <c r="AL42" i="62"/>
  <c r="Y42" i="62"/>
  <c r="AM42" i="62"/>
  <c r="AI32" i="62"/>
  <c r="V16" i="62"/>
  <c r="AH16" i="62"/>
  <c r="AB16" i="62"/>
  <c r="Q16" i="62"/>
  <c r="AE16" i="62"/>
  <c r="R16" i="62"/>
  <c r="AF16" i="62"/>
  <c r="X14" i="62"/>
  <c r="AJ14" i="62"/>
  <c r="Z14" i="62"/>
  <c r="AM14" i="62"/>
  <c r="W14" i="62"/>
  <c r="AL14" i="62"/>
  <c r="Y14" i="62"/>
  <c r="Z7" i="62"/>
  <c r="AL7" i="62"/>
  <c r="S7" i="62"/>
  <c r="AE7" i="62"/>
  <c r="W7" i="62"/>
  <c r="AK7" i="62"/>
  <c r="Y7" i="62"/>
  <c r="AA7" i="62"/>
  <c r="V84" i="62"/>
  <c r="AH84" i="62"/>
  <c r="W71" i="62"/>
  <c r="AI71" i="62"/>
  <c r="AA56" i="62"/>
  <c r="AM56" i="62"/>
  <c r="U56" i="62"/>
  <c r="AH56" i="62"/>
  <c r="V56" i="62"/>
  <c r="AI56" i="62"/>
  <c r="Q45" i="62"/>
  <c r="AC45" i="62"/>
  <c r="S45" i="62"/>
  <c r="AF45" i="62"/>
  <c r="R45" i="62"/>
  <c r="AG45" i="62"/>
  <c r="T45" i="62"/>
  <c r="AH45" i="62"/>
  <c r="R32" i="62"/>
  <c r="AD32" i="62"/>
  <c r="S32" i="62"/>
  <c r="AF32" i="62"/>
  <c r="V32" i="62"/>
  <c r="AJ32" i="62"/>
  <c r="W32" i="62"/>
  <c r="AK32" i="62"/>
  <c r="U29" i="62"/>
  <c r="AG29" i="62"/>
  <c r="AB29" i="62"/>
  <c r="AA29" i="62"/>
  <c r="AC29" i="62"/>
  <c r="AG16" i="62"/>
  <c r="AE14" i="62"/>
  <c r="AG7" i="62"/>
  <c r="AD50" i="62"/>
  <c r="AF12" i="62"/>
  <c r="AG8" i="62"/>
  <c r="U50" i="62"/>
  <c r="AG50" i="62"/>
  <c r="U12" i="62"/>
  <c r="Z12" i="62"/>
  <c r="AL12" i="62"/>
  <c r="W12" i="62"/>
  <c r="AJ12" i="62"/>
  <c r="Y8" i="62"/>
  <c r="AK8" i="62"/>
  <c r="R8" i="62"/>
  <c r="AD8" i="62"/>
  <c r="AA8" i="62"/>
  <c r="S43" i="62"/>
  <c r="AE43" i="62"/>
  <c r="T30" i="62"/>
  <c r="AF30" i="62"/>
  <c r="U17" i="62"/>
  <c r="AG17" i="62"/>
  <c r="X9" i="62"/>
  <c r="AJ9" i="62"/>
  <c r="Q9" i="62"/>
  <c r="AC9" i="62"/>
  <c r="AG5" i="62"/>
  <c r="AL144" i="62" l="1"/>
  <c r="S111" i="62"/>
  <c r="AN23" i="62"/>
  <c r="AN30" i="62"/>
  <c r="AB141" i="62"/>
  <c r="AG143" i="62"/>
  <c r="R138" i="62"/>
  <c r="AN60" i="62"/>
  <c r="AA159" i="62"/>
  <c r="AM143" i="62"/>
  <c r="AN80" i="62"/>
  <c r="AN150" i="62"/>
  <c r="AM139" i="62"/>
  <c r="AB205" i="62"/>
  <c r="AM140" i="62"/>
  <c r="AO209" i="62"/>
  <c r="AB217" i="62"/>
  <c r="AN90" i="62"/>
  <c r="AN10" i="62"/>
  <c r="S213" i="62"/>
  <c r="AN17" i="62"/>
  <c r="AN14" i="62"/>
  <c r="AL145" i="62"/>
  <c r="R143" i="62"/>
  <c r="R142" i="62"/>
  <c r="AL141" i="62"/>
  <c r="AG207" i="62"/>
  <c r="V92" i="62"/>
  <c r="AN22" i="62"/>
  <c r="AM144" i="62"/>
  <c r="AN43" i="62"/>
  <c r="AN78" i="62"/>
  <c r="T140" i="62"/>
  <c r="AN28" i="62"/>
  <c r="AA92" i="62"/>
  <c r="T204" i="62"/>
  <c r="AN7" i="62"/>
  <c r="AM159" i="62"/>
  <c r="AN37" i="62"/>
  <c r="AN48" i="62"/>
  <c r="AN49" i="62"/>
  <c r="T216" i="62"/>
  <c r="AJ159" i="62"/>
  <c r="Y92" i="62"/>
  <c r="AN83" i="62"/>
  <c r="AN52" i="62"/>
  <c r="AN61" i="62"/>
  <c r="AN27" i="62"/>
  <c r="AJ92" i="62"/>
  <c r="U213" i="62"/>
  <c r="U111" i="62"/>
  <c r="U137" i="62" s="1"/>
  <c r="AN73" i="62"/>
  <c r="AI92" i="62"/>
  <c r="Z203" i="62"/>
  <c r="AK208" i="62"/>
  <c r="P215" i="62"/>
  <c r="AO215" i="62" s="1"/>
  <c r="AO203" i="62"/>
  <c r="AN68" i="62"/>
  <c r="W92" i="62"/>
  <c r="AK220" i="62"/>
  <c r="AN15" i="62"/>
  <c r="AN41" i="62"/>
  <c r="AN86" i="62"/>
  <c r="AN88" i="62"/>
  <c r="R92" i="62"/>
  <c r="AD159" i="62"/>
  <c r="Z215" i="62"/>
  <c r="AN56" i="62"/>
  <c r="AL92" i="62"/>
  <c r="AN91" i="62"/>
  <c r="AN53" i="62"/>
  <c r="AK92" i="62"/>
  <c r="AH92" i="62"/>
  <c r="P213" i="62"/>
  <c r="AO213" i="62" s="1"/>
  <c r="AO201" i="62"/>
  <c r="AN39" i="62"/>
  <c r="X92" i="62"/>
  <c r="AN81" i="62"/>
  <c r="AN62" i="62"/>
  <c r="S92" i="62"/>
  <c r="T92" i="62"/>
  <c r="AL138" i="62"/>
  <c r="AK144" i="62"/>
  <c r="AN11" i="62"/>
  <c r="AN67" i="62"/>
  <c r="AN13" i="62"/>
  <c r="AN79" i="62"/>
  <c r="AN71" i="62"/>
  <c r="AL142" i="62"/>
  <c r="AF138" i="62"/>
  <c r="AN38" i="62"/>
  <c r="AM92" i="62"/>
  <c r="U201" i="62"/>
  <c r="AC140" i="62"/>
  <c r="AD133" i="62"/>
  <c r="X139" i="62"/>
  <c r="Y133" i="62"/>
  <c r="Z133" i="62"/>
  <c r="Y112" i="62"/>
  <c r="Y138" i="62" s="1"/>
  <c r="Y202" i="62"/>
  <c r="Y214" i="62"/>
  <c r="X205" i="62"/>
  <c r="X217" i="62"/>
  <c r="X115" i="62"/>
  <c r="X141" i="62" s="1"/>
  <c r="V209" i="62"/>
  <c r="V119" i="62"/>
  <c r="V145" i="62" s="1"/>
  <c r="V221" i="62"/>
  <c r="S118" i="62"/>
  <c r="S144" i="62" s="1"/>
  <c r="S220" i="62"/>
  <c r="S208" i="62"/>
  <c r="X207" i="62"/>
  <c r="X117" i="62"/>
  <c r="X143" i="62" s="1"/>
  <c r="X219" i="62"/>
  <c r="Z217" i="62"/>
  <c r="Z115" i="62"/>
  <c r="Z141" i="62" s="1"/>
  <c r="Z205" i="62"/>
  <c r="AB220" i="62"/>
  <c r="AB118" i="62"/>
  <c r="AB144" i="62" s="1"/>
  <c r="AB208" i="62"/>
  <c r="Y201" i="62"/>
  <c r="Y213" i="62"/>
  <c r="Y111" i="62"/>
  <c r="AN97" i="62"/>
  <c r="Q112" i="62"/>
  <c r="Q138" i="62" s="1"/>
  <c r="AN26" i="62"/>
  <c r="X105" i="62"/>
  <c r="X136" i="62"/>
  <c r="Y206" i="62"/>
  <c r="Y116" i="62"/>
  <c r="Y142" i="62" s="1"/>
  <c r="Y218" i="62"/>
  <c r="AN8" i="62"/>
  <c r="AN45" i="62"/>
  <c r="AM123" i="62"/>
  <c r="AN40" i="62"/>
  <c r="AN20" i="62"/>
  <c r="AD113" i="62"/>
  <c r="AD139" i="62" s="1"/>
  <c r="AD203" i="62"/>
  <c r="AD215" i="62"/>
  <c r="AF218" i="62"/>
  <c r="AF206" i="62"/>
  <c r="AF116" i="62"/>
  <c r="AF142" i="62" s="1"/>
  <c r="AE116" i="62"/>
  <c r="AE142" i="62" s="1"/>
  <c r="AE206" i="62"/>
  <c r="AE218" i="62"/>
  <c r="W119" i="62"/>
  <c r="W145" i="62" s="1"/>
  <c r="W221" i="62"/>
  <c r="W209" i="62"/>
  <c r="AG220" i="62"/>
  <c r="AG118" i="62"/>
  <c r="AG144" i="62" s="1"/>
  <c r="AG208" i="62"/>
  <c r="W218" i="62"/>
  <c r="W116" i="62"/>
  <c r="W206" i="62"/>
  <c r="AI116" i="62"/>
  <c r="AI142" i="62" s="1"/>
  <c r="AI218" i="62"/>
  <c r="AI206" i="62"/>
  <c r="AE216" i="62"/>
  <c r="AE204" i="62"/>
  <c r="AE114" i="62"/>
  <c r="AE140" i="62" s="1"/>
  <c r="AC201" i="62"/>
  <c r="AC111" i="62"/>
  <c r="AC137" i="62" s="1"/>
  <c r="AC213" i="62"/>
  <c r="AF111" i="62"/>
  <c r="AF201" i="62"/>
  <c r="AF213" i="62"/>
  <c r="T212" i="62"/>
  <c r="T110" i="62"/>
  <c r="T105" i="62"/>
  <c r="T107" i="62" s="1"/>
  <c r="T200" i="62"/>
  <c r="V117" i="62"/>
  <c r="V143" i="62" s="1"/>
  <c r="V219" i="62"/>
  <c r="V207" i="62"/>
  <c r="AC112" i="62"/>
  <c r="AC138" i="62" s="1"/>
  <c r="AC202" i="62"/>
  <c r="AC214" i="62"/>
  <c r="AN95" i="62"/>
  <c r="AJ208" i="62"/>
  <c r="AJ220" i="62"/>
  <c r="AJ118" i="62"/>
  <c r="AJ144" i="62" s="1"/>
  <c r="AN9" i="62"/>
  <c r="AA133" i="62"/>
  <c r="Q127" i="62"/>
  <c r="AN153" i="62"/>
  <c r="AN82" i="62"/>
  <c r="AF124" i="62"/>
  <c r="AF137" i="62" s="1"/>
  <c r="AF159" i="62"/>
  <c r="S219" i="62"/>
  <c r="S117" i="62"/>
  <c r="S143" i="62" s="1"/>
  <c r="S207" i="62"/>
  <c r="AJ216" i="62"/>
  <c r="AJ114" i="62"/>
  <c r="AJ140" i="62" s="1"/>
  <c r="AJ204" i="62"/>
  <c r="AJ219" i="62"/>
  <c r="AJ207" i="62"/>
  <c r="AJ117" i="62"/>
  <c r="AJ143" i="62" s="1"/>
  <c r="AH217" i="62"/>
  <c r="AH205" i="62"/>
  <c r="AH115" i="62"/>
  <c r="AH141" i="62" s="1"/>
  <c r="AH220" i="62"/>
  <c r="AH118" i="62"/>
  <c r="AH144" i="62" s="1"/>
  <c r="AH208" i="62"/>
  <c r="AC117" i="62"/>
  <c r="AC143" i="62" s="1"/>
  <c r="AC207" i="62"/>
  <c r="AC219" i="62"/>
  <c r="AJ206" i="62"/>
  <c r="AJ218" i="62"/>
  <c r="AJ116" i="62"/>
  <c r="AJ142" i="62" s="1"/>
  <c r="AI215" i="62"/>
  <c r="AI203" i="62"/>
  <c r="AI113" i="62"/>
  <c r="AI139" i="62" s="1"/>
  <c r="T218" i="62"/>
  <c r="T116" i="62"/>
  <c r="T142" i="62" s="1"/>
  <c r="T206" i="62"/>
  <c r="AB201" i="62"/>
  <c r="AB213" i="62"/>
  <c r="AB111" i="62"/>
  <c r="AB137" i="62" s="1"/>
  <c r="Y204" i="62"/>
  <c r="Y216" i="62"/>
  <c r="Y114" i="62"/>
  <c r="Y140" i="62" s="1"/>
  <c r="Z207" i="62"/>
  <c r="Z219" i="62"/>
  <c r="Z117" i="62"/>
  <c r="Z143" i="62" s="1"/>
  <c r="U110" i="62"/>
  <c r="U105" i="62"/>
  <c r="U212" i="62"/>
  <c r="U200" i="62"/>
  <c r="S114" i="62"/>
  <c r="S140" i="62" s="1"/>
  <c r="S204" i="62"/>
  <c r="S216" i="62"/>
  <c r="AA105" i="62"/>
  <c r="AA110" i="62"/>
  <c r="AA136" i="62" s="1"/>
  <c r="AA212" i="62"/>
  <c r="AA200" i="62"/>
  <c r="U113" i="62"/>
  <c r="U139" i="62" s="1"/>
  <c r="U215" i="62"/>
  <c r="U203" i="62"/>
  <c r="U114" i="62"/>
  <c r="U140" i="62" s="1"/>
  <c r="U216" i="62"/>
  <c r="U204" i="62"/>
  <c r="AF119" i="62"/>
  <c r="AF145" i="62" s="1"/>
  <c r="AF209" i="62"/>
  <c r="AF221" i="62"/>
  <c r="AN33" i="62"/>
  <c r="AH209" i="62"/>
  <c r="AH119" i="62"/>
  <c r="AH145" i="62" s="1"/>
  <c r="AH221" i="62"/>
  <c r="U115" i="62"/>
  <c r="U141" i="62" s="1"/>
  <c r="U217" i="62"/>
  <c r="U205" i="62"/>
  <c r="AN128" i="62"/>
  <c r="W125" i="62"/>
  <c r="AN125" i="62" s="1"/>
  <c r="W159" i="62"/>
  <c r="AN65" i="62"/>
  <c r="AN74" i="62"/>
  <c r="R133" i="62"/>
  <c r="R136" i="62"/>
  <c r="X124" i="62"/>
  <c r="X133" i="62" s="1"/>
  <c r="AN87" i="62"/>
  <c r="AH110" i="62"/>
  <c r="AH105" i="62"/>
  <c r="AH107" i="62" s="1"/>
  <c r="AH212" i="62"/>
  <c r="AH200" i="62"/>
  <c r="AN69" i="62"/>
  <c r="U220" i="62"/>
  <c r="U208" i="62"/>
  <c r="U118" i="62"/>
  <c r="U144" i="62" s="1"/>
  <c r="AH216" i="62"/>
  <c r="AH114" i="62"/>
  <c r="AH140" i="62" s="1"/>
  <c r="AH204" i="62"/>
  <c r="AA221" i="62"/>
  <c r="AA119" i="62"/>
  <c r="AA145" i="62" s="1"/>
  <c r="AA209" i="62"/>
  <c r="AD117" i="62"/>
  <c r="AD219" i="62"/>
  <c r="AD207" i="62"/>
  <c r="AK206" i="62"/>
  <c r="AK116" i="62"/>
  <c r="AK142" i="62" s="1"/>
  <c r="AK218" i="62"/>
  <c r="U218" i="62"/>
  <c r="U206" i="62"/>
  <c r="U116" i="62"/>
  <c r="U142" i="62" s="1"/>
  <c r="AE111" i="62"/>
  <c r="AE137" i="62" s="1"/>
  <c r="AE201" i="62"/>
  <c r="AE213" i="62"/>
  <c r="AC115" i="62"/>
  <c r="AC141" i="62" s="1"/>
  <c r="AC205" i="62"/>
  <c r="AC217" i="62"/>
  <c r="AL105" i="62"/>
  <c r="AL110" i="62"/>
  <c r="AK203" i="62"/>
  <c r="AK215" i="62"/>
  <c r="AK113" i="62"/>
  <c r="AK139" i="62" s="1"/>
  <c r="AF203" i="62"/>
  <c r="AF215" i="62"/>
  <c r="AF113" i="62"/>
  <c r="AF139" i="62" s="1"/>
  <c r="AC204" i="62"/>
  <c r="AC216" i="62"/>
  <c r="AC114" i="62"/>
  <c r="AD116" i="62"/>
  <c r="AD142" i="62" s="1"/>
  <c r="AD218" i="62"/>
  <c r="AD206" i="62"/>
  <c r="X208" i="62"/>
  <c r="X118" i="62"/>
  <c r="X144" i="62" s="1"/>
  <c r="X220" i="62"/>
  <c r="AF117" i="62"/>
  <c r="AF143" i="62" s="1"/>
  <c r="AF219" i="62"/>
  <c r="AF207" i="62"/>
  <c r="AN154" i="62"/>
  <c r="AE159" i="62"/>
  <c r="AJ133" i="62"/>
  <c r="Z139" i="62"/>
  <c r="AN75" i="62"/>
  <c r="AL159" i="62"/>
  <c r="Y110" i="62"/>
  <c r="Y200" i="62"/>
  <c r="Y105" i="62"/>
  <c r="Y107" i="62" s="1"/>
  <c r="Y212" i="62"/>
  <c r="AB215" i="62"/>
  <c r="AB113" i="62"/>
  <c r="AB139" i="62" s="1"/>
  <c r="AB203" i="62"/>
  <c r="Y209" i="62"/>
  <c r="Y119" i="62"/>
  <c r="Y145" i="62" s="1"/>
  <c r="Y221" i="62"/>
  <c r="T117" i="62"/>
  <c r="T143" i="62" s="1"/>
  <c r="T219" i="62"/>
  <c r="T207" i="62"/>
  <c r="AN59" i="62"/>
  <c r="W142" i="62"/>
  <c r="Z220" i="62"/>
  <c r="Z208" i="62"/>
  <c r="Z118" i="62"/>
  <c r="Z144" i="62" s="1"/>
  <c r="AF115" i="62"/>
  <c r="AF141" i="62" s="1"/>
  <c r="AF205" i="62"/>
  <c r="AF217" i="62"/>
  <c r="AE217" i="62"/>
  <c r="AE205" i="62"/>
  <c r="AE115" i="62"/>
  <c r="AE141" i="62" s="1"/>
  <c r="AK209" i="62"/>
  <c r="AK119" i="62"/>
  <c r="AK145" i="62" s="1"/>
  <c r="AK221" i="62"/>
  <c r="W110" i="62"/>
  <c r="W136" i="62" s="1"/>
  <c r="W200" i="62"/>
  <c r="W105" i="62"/>
  <c r="W107" i="62" s="1"/>
  <c r="W212" i="62"/>
  <c r="W215" i="62"/>
  <c r="W203" i="62"/>
  <c r="W113" i="62"/>
  <c r="Z218" i="62"/>
  <c r="Z206" i="62"/>
  <c r="Z116" i="62"/>
  <c r="Z142" i="62" s="1"/>
  <c r="S215" i="62"/>
  <c r="S113" i="62"/>
  <c r="S139" i="62" s="1"/>
  <c r="S203" i="62"/>
  <c r="Y113" i="62"/>
  <c r="Y139" i="62" s="1"/>
  <c r="Y203" i="62"/>
  <c r="Y215" i="62"/>
  <c r="AF92" i="62"/>
  <c r="AA115" i="62"/>
  <c r="AA141" i="62" s="1"/>
  <c r="AA217" i="62"/>
  <c r="AA205" i="62"/>
  <c r="AB133" i="62"/>
  <c r="U117" i="62"/>
  <c r="U143" i="62" s="1"/>
  <c r="U219" i="62"/>
  <c r="U207" i="62"/>
  <c r="AN57" i="62"/>
  <c r="R222" i="62"/>
  <c r="Q105" i="62"/>
  <c r="AI159" i="62"/>
  <c r="AN32" i="62"/>
  <c r="AN42" i="62"/>
  <c r="AN89" i="62"/>
  <c r="Y137" i="62"/>
  <c r="AM145" i="62"/>
  <c r="W133" i="62"/>
  <c r="AN25" i="62"/>
  <c r="AN76" i="62"/>
  <c r="Z159" i="62"/>
  <c r="AN31" i="62"/>
  <c r="AK111" i="62"/>
  <c r="AK137" i="62" s="1"/>
  <c r="AK201" i="62"/>
  <c r="AK213" i="62"/>
  <c r="AG114" i="62"/>
  <c r="AG140" i="62" s="1"/>
  <c r="AG216" i="62"/>
  <c r="AG204" i="62"/>
  <c r="V118" i="62"/>
  <c r="V144" i="62" s="1"/>
  <c r="V208" i="62"/>
  <c r="V220" i="62"/>
  <c r="AJ202" i="62"/>
  <c r="AJ112" i="62"/>
  <c r="AJ138" i="62" s="1"/>
  <c r="AJ214" i="62"/>
  <c r="AH207" i="62"/>
  <c r="AH117" i="62"/>
  <c r="AH143" i="62" s="1"/>
  <c r="AH219" i="62"/>
  <c r="AG217" i="62"/>
  <c r="AG205" i="62"/>
  <c r="AG115" i="62"/>
  <c r="AG141" i="62" s="1"/>
  <c r="AH113" i="62"/>
  <c r="AH139" i="62" s="1"/>
  <c r="AH203" i="62"/>
  <c r="AH215" i="62"/>
  <c r="W204" i="62"/>
  <c r="W114" i="62"/>
  <c r="W140" i="62" s="1"/>
  <c r="W216" i="62"/>
  <c r="V114" i="62"/>
  <c r="V140" i="62" s="1"/>
  <c r="V204" i="62"/>
  <c r="V216" i="62"/>
  <c r="Z92" i="62"/>
  <c r="AH214" i="62"/>
  <c r="AH112" i="62"/>
  <c r="AH138" i="62" s="1"/>
  <c r="AH202" i="62"/>
  <c r="Z221" i="62"/>
  <c r="Z209" i="62"/>
  <c r="Z119" i="62"/>
  <c r="Z145" i="62" s="1"/>
  <c r="AE214" i="62"/>
  <c r="AE112" i="62"/>
  <c r="AE138" i="62" s="1"/>
  <c r="AE202" i="62"/>
  <c r="AG116" i="62"/>
  <c r="AG142" i="62" s="1"/>
  <c r="AG218" i="62"/>
  <c r="AG206" i="62"/>
  <c r="AC133" i="62"/>
  <c r="AB159" i="62"/>
  <c r="S116" i="62"/>
  <c r="S142" i="62" s="1"/>
  <c r="S206" i="62"/>
  <c r="S218" i="62"/>
  <c r="AN149" i="62"/>
  <c r="AN36" i="62"/>
  <c r="AN16" i="62"/>
  <c r="AN72" i="62"/>
  <c r="AN85" i="62"/>
  <c r="R159" i="62"/>
  <c r="AN64" i="62"/>
  <c r="AK159" i="62"/>
  <c r="AA215" i="62"/>
  <c r="AA203" i="62"/>
  <c r="AA113" i="62"/>
  <c r="AA139" i="62" s="1"/>
  <c r="AJ205" i="62"/>
  <c r="AJ115" i="62"/>
  <c r="AJ141" i="62" s="1"/>
  <c r="AJ217" i="62"/>
  <c r="AE221" i="62"/>
  <c r="AE209" i="62"/>
  <c r="AE119" i="62"/>
  <c r="AE145" i="62" s="1"/>
  <c r="AN24" i="62"/>
  <c r="AI111" i="62"/>
  <c r="AI137" i="62" s="1"/>
  <c r="AI201" i="62"/>
  <c r="AI213" i="62"/>
  <c r="AH116" i="62"/>
  <c r="AH142" i="62" s="1"/>
  <c r="AH218" i="62"/>
  <c r="AH206" i="62"/>
  <c r="AN100" i="62"/>
  <c r="Q115" i="62"/>
  <c r="Q141" i="62" s="1"/>
  <c r="V112" i="62"/>
  <c r="V138" i="62" s="1"/>
  <c r="V202" i="62"/>
  <c r="V214" i="62"/>
  <c r="AG203" i="62"/>
  <c r="AG215" i="62"/>
  <c r="AG113" i="62"/>
  <c r="AG139" i="62" s="1"/>
  <c r="V116" i="62"/>
  <c r="V142" i="62" s="1"/>
  <c r="V206" i="62"/>
  <c r="V218" i="62"/>
  <c r="AE113" i="62"/>
  <c r="AE139" i="62" s="1"/>
  <c r="AE203" i="62"/>
  <c r="AE215" i="62"/>
  <c r="AD209" i="62"/>
  <c r="AD119" i="62"/>
  <c r="AD145" i="62" s="1"/>
  <c r="AD221" i="62"/>
  <c r="S112" i="62"/>
  <c r="S138" i="62" s="1"/>
  <c r="S202" i="62"/>
  <c r="S214" i="62"/>
  <c r="Y115" i="62"/>
  <c r="Y141" i="62" s="1"/>
  <c r="Y205" i="62"/>
  <c r="Y217" i="62"/>
  <c r="Z202" i="62"/>
  <c r="Z214" i="62"/>
  <c r="Z112" i="62"/>
  <c r="Z138" i="62" s="1"/>
  <c r="AK117" i="62"/>
  <c r="AK143" i="62" s="1"/>
  <c r="AK207" i="62"/>
  <c r="AK219" i="62"/>
  <c r="AH159" i="62"/>
  <c r="V159" i="62"/>
  <c r="AN47" i="62"/>
  <c r="AN132" i="62"/>
  <c r="Y159" i="62"/>
  <c r="AN35" i="62"/>
  <c r="AF204" i="62"/>
  <c r="AF216" i="62"/>
  <c r="AF114" i="62"/>
  <c r="AF140" i="62" s="1"/>
  <c r="AN58" i="62"/>
  <c r="Z105" i="62"/>
  <c r="Z110" i="62"/>
  <c r="Z212" i="62"/>
  <c r="Z200" i="62"/>
  <c r="AK205" i="62"/>
  <c r="AK115" i="62"/>
  <c r="AK141" i="62" s="1"/>
  <c r="AK217" i="62"/>
  <c r="AA114" i="62"/>
  <c r="AA140" i="62" s="1"/>
  <c r="AA204" i="62"/>
  <c r="AA216" i="62"/>
  <c r="AF105" i="62"/>
  <c r="AF212" i="62"/>
  <c r="AF110" i="62"/>
  <c r="AF136" i="62" s="1"/>
  <c r="AF200" i="62"/>
  <c r="U112" i="62"/>
  <c r="U138" i="62" s="1"/>
  <c r="U202" i="62"/>
  <c r="U214" i="62"/>
  <c r="Z114" i="62"/>
  <c r="Z140" i="62" s="1"/>
  <c r="Z216" i="62"/>
  <c r="Z204" i="62"/>
  <c r="Q119" i="62"/>
  <c r="AN104" i="62"/>
  <c r="Z201" i="62"/>
  <c r="Z213" i="62"/>
  <c r="Z111" i="62"/>
  <c r="Z137" i="62" s="1"/>
  <c r="AK114" i="62"/>
  <c r="AK140" i="62" s="1"/>
  <c r="AK204" i="62"/>
  <c r="AK216" i="62"/>
  <c r="AA118" i="62"/>
  <c r="AA144" i="62" s="1"/>
  <c r="AA220" i="62"/>
  <c r="AA208" i="62"/>
  <c r="AD213" i="62"/>
  <c r="AD111" i="62"/>
  <c r="AD137" i="62" s="1"/>
  <c r="AD201" i="62"/>
  <c r="AA214" i="62"/>
  <c r="AA202" i="62"/>
  <c r="AA112" i="62"/>
  <c r="AA138" i="62" s="1"/>
  <c r="X159" i="62"/>
  <c r="AN12" i="62"/>
  <c r="AN18" i="62"/>
  <c r="AN63" i="62"/>
  <c r="AN21" i="62"/>
  <c r="Q142" i="62"/>
  <c r="AN129" i="62"/>
  <c r="AI115" i="62"/>
  <c r="AI141" i="62" s="1"/>
  <c r="AI205" i="62"/>
  <c r="AI217" i="62"/>
  <c r="T208" i="62"/>
  <c r="T118" i="62"/>
  <c r="T144" i="62" s="1"/>
  <c r="T220" i="62"/>
  <c r="AI110" i="62"/>
  <c r="AI212" i="62"/>
  <c r="AI200" i="62"/>
  <c r="AI105" i="62"/>
  <c r="AI107" i="62" s="1"/>
  <c r="Q222" i="62"/>
  <c r="AB119" i="62"/>
  <c r="AB145" i="62" s="1"/>
  <c r="AB221" i="62"/>
  <c r="AB209" i="62"/>
  <c r="AN99" i="62"/>
  <c r="Q114" i="62"/>
  <c r="Q113" i="62"/>
  <c r="AN98" i="62"/>
  <c r="AD92" i="62"/>
  <c r="W111" i="62"/>
  <c r="W137" i="62" s="1"/>
  <c r="W213" i="62"/>
  <c r="W201" i="62"/>
  <c r="X111" i="62"/>
  <c r="X213" i="62"/>
  <c r="X201" i="62"/>
  <c r="V111" i="62"/>
  <c r="V137" i="62" s="1"/>
  <c r="V201" i="62"/>
  <c r="V213" i="62"/>
  <c r="AC118" i="62"/>
  <c r="AC144" i="62" s="1"/>
  <c r="AC220" i="62"/>
  <c r="AC208" i="62"/>
  <c r="AK110" i="62"/>
  <c r="AK105" i="62"/>
  <c r="AK200" i="62"/>
  <c r="AK212" i="62"/>
  <c r="X216" i="62"/>
  <c r="X114" i="62"/>
  <c r="X140" i="62" s="1"/>
  <c r="X204" i="62"/>
  <c r="AB219" i="62"/>
  <c r="AB207" i="62"/>
  <c r="AB117" i="62"/>
  <c r="AB143" i="62" s="1"/>
  <c r="Q111" i="62"/>
  <c r="AN96" i="62"/>
  <c r="AA201" i="62"/>
  <c r="AA213" i="62"/>
  <c r="AA111" i="62"/>
  <c r="AA137" i="62" s="1"/>
  <c r="AN51" i="62"/>
  <c r="R120" i="62"/>
  <c r="AK133" i="62"/>
  <c r="U133" i="62"/>
  <c r="AN155" i="62"/>
  <c r="AN29" i="62"/>
  <c r="AN158" i="62"/>
  <c r="R144" i="62"/>
  <c r="AI133" i="62"/>
  <c r="AN102" i="62"/>
  <c r="Q117" i="62"/>
  <c r="X209" i="62"/>
  <c r="X119" i="62"/>
  <c r="X145" i="62" s="1"/>
  <c r="X221" i="62"/>
  <c r="X112" i="62"/>
  <c r="X138" i="62" s="1"/>
  <c r="X202" i="62"/>
  <c r="X214" i="62"/>
  <c r="S105" i="62"/>
  <c r="S200" i="62"/>
  <c r="S110" i="62"/>
  <c r="S212" i="62"/>
  <c r="AD118" i="62"/>
  <c r="AD144" i="62" s="1"/>
  <c r="AD220" i="62"/>
  <c r="AD208" i="62"/>
  <c r="W112" i="62"/>
  <c r="W202" i="62"/>
  <c r="W214" i="62"/>
  <c r="AJ119" i="62"/>
  <c r="AJ145" i="62" s="1"/>
  <c r="AJ209" i="62"/>
  <c r="AJ221" i="62"/>
  <c r="AE105" i="62"/>
  <c r="AE212" i="62"/>
  <c r="AE110" i="62"/>
  <c r="AE200" i="62"/>
  <c r="AI119" i="62"/>
  <c r="AI145" i="62" s="1"/>
  <c r="AI209" i="62"/>
  <c r="AI221" i="62"/>
  <c r="AD105" i="62"/>
  <c r="AD200" i="62"/>
  <c r="AD110" i="62"/>
  <c r="AD212" i="62"/>
  <c r="AA207" i="62"/>
  <c r="AA219" i="62"/>
  <c r="AA117" i="62"/>
  <c r="AA143" i="62" s="1"/>
  <c r="V110" i="62"/>
  <c r="V200" i="62"/>
  <c r="V105" i="62"/>
  <c r="V212" i="62"/>
  <c r="AJ203" i="62"/>
  <c r="AJ113" i="62"/>
  <c r="AJ139" i="62" s="1"/>
  <c r="AJ215" i="62"/>
  <c r="AC116" i="62"/>
  <c r="AC142" i="62" s="1"/>
  <c r="AC206" i="62"/>
  <c r="AC218" i="62"/>
  <c r="AC105" i="62"/>
  <c r="AC200" i="62"/>
  <c r="AC212" i="62"/>
  <c r="AC110" i="62"/>
  <c r="AB200" i="62"/>
  <c r="AB105" i="62"/>
  <c r="AB110" i="62"/>
  <c r="AB136" i="62" s="1"/>
  <c r="AB212" i="62"/>
  <c r="AN6" i="62"/>
  <c r="U159" i="62"/>
  <c r="AB214" i="62"/>
  <c r="AB202" i="62"/>
  <c r="AB112" i="62"/>
  <c r="R105" i="62"/>
  <c r="AN131" i="62"/>
  <c r="R139" i="62"/>
  <c r="W139" i="62"/>
  <c r="AN50" i="62"/>
  <c r="AN70" i="62"/>
  <c r="AN77" i="62"/>
  <c r="Q136" i="62"/>
  <c r="AN19" i="62"/>
  <c r="S136" i="62"/>
  <c r="AD143" i="62"/>
  <c r="V133" i="62"/>
  <c r="AE133" i="62"/>
  <c r="AC113" i="62"/>
  <c r="AC139" i="62" s="1"/>
  <c r="AC203" i="62"/>
  <c r="AC215" i="62"/>
  <c r="AG111" i="62"/>
  <c r="AG201" i="62"/>
  <c r="AG213" i="62"/>
  <c r="S119" i="62"/>
  <c r="S145" i="62" s="1"/>
  <c r="S209" i="62"/>
  <c r="S221" i="62"/>
  <c r="AI207" i="62"/>
  <c r="AI117" i="62"/>
  <c r="AI143" i="62" s="1"/>
  <c r="AI219" i="62"/>
  <c r="AG105" i="62"/>
  <c r="AG212" i="62"/>
  <c r="AG200" i="62"/>
  <c r="AG110" i="62"/>
  <c r="U119" i="62"/>
  <c r="U145" i="62" s="1"/>
  <c r="U221" i="62"/>
  <c r="U209" i="62"/>
  <c r="AC92" i="62"/>
  <c r="T119" i="62"/>
  <c r="T145" i="62" s="1"/>
  <c r="T221" i="62"/>
  <c r="T209" i="62"/>
  <c r="AB92" i="62"/>
  <c r="AA218" i="62"/>
  <c r="AA206" i="62"/>
  <c r="AA116" i="62"/>
  <c r="AA142" i="62" s="1"/>
  <c r="V113" i="62"/>
  <c r="V139" i="62" s="1"/>
  <c r="V203" i="62"/>
  <c r="V215" i="62"/>
  <c r="AN101" i="62"/>
  <c r="Q116" i="62"/>
  <c r="Q92" i="62"/>
  <c r="AJ111" i="62"/>
  <c r="AJ137" i="62" s="1"/>
  <c r="AJ201" i="62"/>
  <c r="AJ213" i="62"/>
  <c r="T115" i="62"/>
  <c r="T141" i="62" s="1"/>
  <c r="T217" i="62"/>
  <c r="T205" i="62"/>
  <c r="AN151" i="62"/>
  <c r="X206" i="62"/>
  <c r="X116" i="62"/>
  <c r="X218" i="62"/>
  <c r="AG124" i="62"/>
  <c r="AG159" i="62"/>
  <c r="AO206" i="62"/>
  <c r="P218" i="62"/>
  <c r="AO218" i="62" s="1"/>
  <c r="AE117" i="62"/>
  <c r="AE143" i="62" s="1"/>
  <c r="AE207" i="62"/>
  <c r="AE219" i="62"/>
  <c r="Q118" i="62"/>
  <c r="AN103" i="62"/>
  <c r="AI112" i="62"/>
  <c r="AI138" i="62" s="1"/>
  <c r="AI202" i="62"/>
  <c r="AI214" i="62"/>
  <c r="AG119" i="62"/>
  <c r="AG145" i="62" s="1"/>
  <c r="AG209" i="62"/>
  <c r="AG221" i="62"/>
  <c r="AB138" i="62"/>
  <c r="V107" i="62"/>
  <c r="AD138" i="62"/>
  <c r="S124" i="62"/>
  <c r="S137" i="62" s="1"/>
  <c r="S159" i="62"/>
  <c r="T203" i="62"/>
  <c r="T215" i="62"/>
  <c r="T113" i="62"/>
  <c r="T139" i="62" s="1"/>
  <c r="Y207" i="62"/>
  <c r="Y117" i="62"/>
  <c r="Y143" i="62" s="1"/>
  <c r="Y219" i="62"/>
  <c r="T202" i="62"/>
  <c r="T112" i="62"/>
  <c r="T138" i="62" s="1"/>
  <c r="T214" i="62"/>
  <c r="AJ110" i="62"/>
  <c r="AJ136" i="62" s="1"/>
  <c r="AJ105" i="62"/>
  <c r="AJ107" i="62" s="1"/>
  <c r="AJ212" i="62"/>
  <c r="AJ200" i="62"/>
  <c r="AH201" i="62"/>
  <c r="AH111" i="62"/>
  <c r="AH137" i="62" s="1"/>
  <c r="AH213" i="62"/>
  <c r="AG92" i="62"/>
  <c r="AN84" i="62"/>
  <c r="AF133" i="62"/>
  <c r="AN54" i="62"/>
  <c r="AH133" i="62"/>
  <c r="AN130" i="62"/>
  <c r="AL133" i="62"/>
  <c r="AL137" i="62"/>
  <c r="T159" i="62"/>
  <c r="T124" i="62"/>
  <c r="AI114" i="62"/>
  <c r="AI140" i="62" s="1"/>
  <c r="AI204" i="62"/>
  <c r="AI216" i="62"/>
  <c r="AN44" i="62"/>
  <c r="AB216" i="62"/>
  <c r="AB204" i="62"/>
  <c r="AB114" i="62"/>
  <c r="AB140" i="62" s="1"/>
  <c r="W208" i="62"/>
  <c r="W118" i="62"/>
  <c r="W144" i="62" s="1"/>
  <c r="W220" i="62"/>
  <c r="S115" i="62"/>
  <c r="S141" i="62" s="1"/>
  <c r="S217" i="62"/>
  <c r="S205" i="62"/>
  <c r="AM110" i="62"/>
  <c r="AM120" i="62" s="1"/>
  <c r="AM105" i="62"/>
  <c r="AM107" i="62" s="1"/>
  <c r="AE92" i="62"/>
  <c r="AF118" i="62"/>
  <c r="AF144" i="62" s="1"/>
  <c r="AF208" i="62"/>
  <c r="AF220" i="62"/>
  <c r="AE118" i="62"/>
  <c r="AE144" i="62" s="1"/>
  <c r="AE208" i="62"/>
  <c r="AE220" i="62"/>
  <c r="X203" i="62"/>
  <c r="X215" i="62"/>
  <c r="X113" i="62"/>
  <c r="AC221" i="62"/>
  <c r="AC119" i="62"/>
  <c r="AC145" i="62" s="1"/>
  <c r="AC209" i="62"/>
  <c r="AG112" i="62"/>
  <c r="AG138" i="62" s="1"/>
  <c r="AG214" i="62"/>
  <c r="AG202" i="62"/>
  <c r="AD205" i="62"/>
  <c r="AD217" i="62"/>
  <c r="AD115" i="62"/>
  <c r="AD141" i="62" s="1"/>
  <c r="AD214" i="62"/>
  <c r="AD202" i="62"/>
  <c r="AD112" i="62"/>
  <c r="U92" i="62"/>
  <c r="AD204" i="62"/>
  <c r="AD114" i="62"/>
  <c r="AD140" i="62" s="1"/>
  <c r="AD216" i="62"/>
  <c r="W117" i="62"/>
  <c r="W143" i="62" s="1"/>
  <c r="W219" i="62"/>
  <c r="W207" i="62"/>
  <c r="AC159" i="62"/>
  <c r="AN152" i="62"/>
  <c r="Q126" i="62"/>
  <c r="AI220" i="62"/>
  <c r="AI118" i="62"/>
  <c r="AI144" i="62" s="1"/>
  <c r="AI208" i="62"/>
  <c r="T111" i="62"/>
  <c r="T201" i="62"/>
  <c r="T213" i="62"/>
  <c r="AK107" i="62" l="1"/>
  <c r="AE107" i="62"/>
  <c r="S107" i="62"/>
  <c r="AB146" i="62"/>
  <c r="X107" i="62"/>
  <c r="R107" i="62"/>
  <c r="S133" i="62"/>
  <c r="AL107" i="62"/>
  <c r="AA107" i="62"/>
  <c r="Q107" i="62"/>
  <c r="AN107" i="62" s="1"/>
  <c r="Z107" i="62"/>
  <c r="AF146" i="62"/>
  <c r="AD107" i="62"/>
  <c r="X137" i="62"/>
  <c r="AG107" i="62"/>
  <c r="AI222" i="62"/>
  <c r="X210" i="62"/>
  <c r="S146" i="62"/>
  <c r="X120" i="62"/>
  <c r="AN221" i="62"/>
  <c r="AN124" i="62"/>
  <c r="Y120" i="62"/>
  <c r="Y136" i="62"/>
  <c r="Y146" i="62" s="1"/>
  <c r="AN213" i="62"/>
  <c r="AN141" i="62"/>
  <c r="U210" i="62"/>
  <c r="AN201" i="62"/>
  <c r="AN118" i="62"/>
  <c r="Q144" i="62"/>
  <c r="AN144" i="62" s="1"/>
  <c r="AI120" i="62"/>
  <c r="AI136" i="62"/>
  <c r="AI146" i="62" s="1"/>
  <c r="Q120" i="62"/>
  <c r="AG120" i="62"/>
  <c r="AG136" i="62"/>
  <c r="AN111" i="62"/>
  <c r="Q137" i="62"/>
  <c r="AN110" i="62"/>
  <c r="AN218" i="62"/>
  <c r="AN114" i="62"/>
  <c r="R146" i="62"/>
  <c r="X142" i="62"/>
  <c r="AN142" i="62" s="1"/>
  <c r="Q139" i="62"/>
  <c r="AN139" i="62" s="1"/>
  <c r="AN126" i="62"/>
  <c r="Q133" i="62"/>
  <c r="AN217" i="62"/>
  <c r="T137" i="62"/>
  <c r="T133" i="62"/>
  <c r="AN92" i="62"/>
  <c r="AD210" i="62"/>
  <c r="AB222" i="62"/>
  <c r="AB120" i="62"/>
  <c r="AN119" i="62"/>
  <c r="Q145" i="62"/>
  <c r="AN145" i="62" s="1"/>
  <c r="AH210" i="62"/>
  <c r="U222" i="62"/>
  <c r="AN207" i="62"/>
  <c r="AN113" i="62"/>
  <c r="V222" i="62"/>
  <c r="AN215" i="62"/>
  <c r="Y210" i="62"/>
  <c r="AG210" i="62"/>
  <c r="AN117" i="62"/>
  <c r="AN214" i="62"/>
  <c r="AH222" i="62"/>
  <c r="U120" i="62"/>
  <c r="U136" i="62"/>
  <c r="U146" i="62" s="1"/>
  <c r="AN219" i="62"/>
  <c r="AC120" i="62"/>
  <c r="AC136" i="62"/>
  <c r="AC146" i="62" s="1"/>
  <c r="V210" i="62"/>
  <c r="Z210" i="62"/>
  <c r="AN202" i="62"/>
  <c r="T210" i="62"/>
  <c r="V120" i="62"/>
  <c r="AE120" i="62"/>
  <c r="AE136" i="62"/>
  <c r="AE146" i="62" s="1"/>
  <c r="S222" i="62"/>
  <c r="AN212" i="62"/>
  <c r="Z222" i="62"/>
  <c r="AN159" i="62"/>
  <c r="AJ146" i="62"/>
  <c r="AH120" i="62"/>
  <c r="AA210" i="62"/>
  <c r="AM136" i="62"/>
  <c r="AM146" i="62" s="1"/>
  <c r="AM133" i="62"/>
  <c r="AG137" i="62"/>
  <c r="AB107" i="62"/>
  <c r="AC210" i="62"/>
  <c r="AE222" i="62"/>
  <c r="S120" i="62"/>
  <c r="X222" i="62"/>
  <c r="AF210" i="62"/>
  <c r="Z120" i="62"/>
  <c r="Z136" i="62"/>
  <c r="Z146" i="62" s="1"/>
  <c r="AF107" i="62"/>
  <c r="AA222" i="62"/>
  <c r="T120" i="62"/>
  <c r="T136" i="62"/>
  <c r="AH136" i="62"/>
  <c r="AH146" i="62" s="1"/>
  <c r="AJ210" i="62"/>
  <c r="AN123" i="62"/>
  <c r="S210" i="62"/>
  <c r="AN200" i="62"/>
  <c r="AK222" i="62"/>
  <c r="AF120" i="62"/>
  <c r="W222" i="62"/>
  <c r="AA120" i="62"/>
  <c r="T222" i="62"/>
  <c r="AN112" i="62"/>
  <c r="AJ222" i="62"/>
  <c r="AK210" i="62"/>
  <c r="AF222" i="62"/>
  <c r="AN206" i="62"/>
  <c r="AN127" i="62"/>
  <c r="Q140" i="62"/>
  <c r="AN140" i="62" s="1"/>
  <c r="AB210" i="62"/>
  <c r="Q143" i="62"/>
  <c r="AN143" i="62" s="1"/>
  <c r="AG222" i="62"/>
  <c r="AE210" i="62"/>
  <c r="AC222" i="62"/>
  <c r="U107" i="62"/>
  <c r="V136" i="62"/>
  <c r="V146" i="62" s="1"/>
  <c r="AD222" i="62"/>
  <c r="AN115" i="62"/>
  <c r="W210" i="62"/>
  <c r="AG133" i="62"/>
  <c r="W138" i="62"/>
  <c r="AN138" i="62" s="1"/>
  <c r="AN216" i="62"/>
  <c r="AA146" i="62"/>
  <c r="AN105" i="62"/>
  <c r="AN208" i="62"/>
  <c r="AN205" i="62"/>
  <c r="AJ120" i="62"/>
  <c r="AN116" i="62"/>
  <c r="AC107" i="62"/>
  <c r="AN209" i="62"/>
  <c r="AD120" i="62"/>
  <c r="AD136" i="62"/>
  <c r="AD146" i="62" s="1"/>
  <c r="AK120" i="62"/>
  <c r="AK136" i="62"/>
  <c r="AK146" i="62" s="1"/>
  <c r="AI210" i="62"/>
  <c r="AN203" i="62"/>
  <c r="W120" i="62"/>
  <c r="Y222" i="62"/>
  <c r="AL120" i="62"/>
  <c r="AL136" i="62"/>
  <c r="AL146" i="62" s="1"/>
  <c r="AN204" i="62"/>
  <c r="AN220" i="62"/>
  <c r="AN133" i="62" l="1"/>
  <c r="Q146" i="62"/>
  <c r="T146" i="62"/>
  <c r="W146" i="62"/>
  <c r="AN222" i="62"/>
  <c r="X146" i="62"/>
  <c r="AN120" i="62"/>
  <c r="AN137" i="62"/>
  <c r="AN136" i="62"/>
  <c r="AN146" i="62" s="1"/>
  <c r="AN210" i="62"/>
  <c r="AG146" i="62"/>
  <c r="C22" i="2" l="1"/>
  <c r="E16" i="2"/>
  <c r="F16" i="2" s="1"/>
  <c r="E17" i="2"/>
  <c r="F17" i="2" s="1"/>
  <c r="E18" i="2"/>
  <c r="F18" i="2" s="1"/>
  <c r="E22" i="2" l="1"/>
  <c r="F22" i="2" s="1"/>
  <c r="H15" i="2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O23" i="2" l="1"/>
  <c r="AN23" i="2"/>
  <c r="AM23" i="2"/>
  <c r="AL23" i="2"/>
  <c r="AK23" i="2"/>
  <c r="AJ23" i="2"/>
  <c r="E21" i="2"/>
  <c r="F21" i="2" s="1"/>
  <c r="E20" i="2"/>
  <c r="F20" i="2" s="1"/>
  <c r="E19" i="2"/>
  <c r="F19" i="2" s="1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P23" i="2"/>
  <c r="AQ23" i="2"/>
  <c r="AR23" i="2"/>
  <c r="AS23" i="2"/>
  <c r="AT23" i="2"/>
  <c r="AU23" i="2"/>
  <c r="G19" i="2"/>
  <c r="G20" i="2"/>
  <c r="G21" i="2"/>
  <c r="G23" i="2"/>
  <c r="G16" i="2"/>
  <c r="P17" i="2"/>
  <c r="G17" i="2" l="1"/>
  <c r="AJ17" i="2"/>
  <c r="X17" i="2"/>
  <c r="L17" i="2"/>
  <c r="AM17" i="2"/>
  <c r="AA17" i="2"/>
  <c r="O17" i="2"/>
  <c r="AL17" i="2"/>
  <c r="Z17" i="2"/>
  <c r="N17" i="2"/>
  <c r="AK17" i="2"/>
  <c r="Y17" i="2"/>
  <c r="M17" i="2"/>
  <c r="AU17" i="2"/>
  <c r="AI17" i="2"/>
  <c r="W17" i="2"/>
  <c r="K17" i="2"/>
  <c r="AT17" i="2"/>
  <c r="AH17" i="2"/>
  <c r="V17" i="2"/>
  <c r="J17" i="2"/>
  <c r="AS17" i="2"/>
  <c r="AG17" i="2"/>
  <c r="U17" i="2"/>
  <c r="I17" i="2"/>
  <c r="AR17" i="2"/>
  <c r="AF17" i="2"/>
  <c r="T17" i="2"/>
  <c r="H17" i="2"/>
  <c r="AQ17" i="2"/>
  <c r="AE17" i="2"/>
  <c r="S17" i="2"/>
  <c r="AP17" i="2"/>
  <c r="AD17" i="2"/>
  <c r="R17" i="2"/>
  <c r="AO17" i="2"/>
  <c r="AC17" i="2"/>
  <c r="Q17" i="2"/>
  <c r="AN17" i="2"/>
  <c r="AB17" i="2"/>
  <c r="B22" i="17" l="1"/>
  <c r="B21" i="17"/>
  <c r="B20" i="17"/>
  <c r="B19" i="17"/>
  <c r="B18" i="17"/>
  <c r="B17" i="17"/>
  <c r="B16" i="17"/>
  <c r="B15" i="17"/>
  <c r="B14" i="17"/>
  <c r="B13" i="17"/>
  <c r="B12" i="17"/>
  <c r="B11" i="17"/>
  <c r="A11" i="17"/>
  <c r="B10" i="17"/>
  <c r="J10" i="17" s="1"/>
  <c r="J9" i="17"/>
  <c r="J11" i="17" l="1"/>
  <c r="A12" i="17"/>
  <c r="J12" i="17" l="1"/>
  <c r="A13" i="17"/>
  <c r="J13" i="17" l="1"/>
  <c r="A14" i="17"/>
  <c r="J14" i="17" l="1"/>
  <c r="A15" i="17"/>
  <c r="J15" i="17" l="1"/>
  <c r="A16" i="17"/>
  <c r="B25" i="17" l="1"/>
  <c r="A17" i="17"/>
  <c r="J16" i="17"/>
  <c r="B26" i="17"/>
  <c r="B23" i="17"/>
  <c r="B27" i="17"/>
  <c r="B28" i="17"/>
  <c r="B24" i="17"/>
  <c r="J17" i="17" l="1"/>
  <c r="A18" i="17"/>
  <c r="B29" i="17" l="1"/>
  <c r="J18" i="17"/>
  <c r="B30" i="17"/>
  <c r="A19" i="17"/>
  <c r="J19" i="17" l="1"/>
  <c r="A20" i="17"/>
  <c r="B438" i="17" l="1"/>
  <c r="B439" i="17"/>
  <c r="J20" i="17"/>
  <c r="A21" i="17"/>
  <c r="B441" i="17"/>
  <c r="B440" i="17"/>
  <c r="B437" i="17"/>
  <c r="B450" i="17" l="1"/>
  <c r="B442" i="17"/>
  <c r="B451" i="17"/>
  <c r="J21" i="17"/>
  <c r="B452" i="17"/>
  <c r="B448" i="17"/>
  <c r="A22" i="17"/>
  <c r="B449" i="17"/>
  <c r="B499" i="17" l="1"/>
  <c r="B495" i="17"/>
  <c r="B500" i="17"/>
  <c r="J22" i="17"/>
  <c r="A23" i="17"/>
  <c r="B506" i="17" l="1"/>
  <c r="B501" i="17"/>
  <c r="J23" i="17"/>
  <c r="A24" i="17"/>
  <c r="A25" i="17" l="1"/>
  <c r="J24" i="17"/>
  <c r="B67" i="17"/>
  <c r="J25" i="17" l="1"/>
  <c r="A26" i="17"/>
  <c r="J26" i="17" l="1"/>
  <c r="A27" i="17"/>
  <c r="J27" i="17" l="1"/>
  <c r="A28" i="17"/>
  <c r="A29" i="17" l="1"/>
  <c r="J28" i="17"/>
  <c r="J29" i="17" l="1"/>
  <c r="B37" i="17"/>
  <c r="B38" i="17"/>
  <c r="A30" i="17"/>
  <c r="B32" i="17"/>
  <c r="B39" i="17"/>
  <c r="B31" i="17"/>
  <c r="J30" i="17" l="1"/>
  <c r="B47" i="17"/>
  <c r="A31" i="17"/>
  <c r="B41" i="17" l="1"/>
  <c r="B33" i="17"/>
  <c r="J31" i="17"/>
  <c r="B42" i="17"/>
  <c r="B34" i="17"/>
  <c r="A32" i="17"/>
  <c r="B40" i="17"/>
  <c r="J32" i="17" l="1"/>
  <c r="A33" i="17"/>
  <c r="B35" i="17"/>
  <c r="B36" i="17"/>
  <c r="J33" i="17" l="1"/>
  <c r="B45" i="17"/>
  <c r="A34" i="17"/>
  <c r="B43" i="17"/>
  <c r="B44" i="17"/>
  <c r="J34" i="17" l="1"/>
  <c r="A35" i="17"/>
  <c r="J35" i="17" l="1"/>
  <c r="A36" i="17"/>
  <c r="A37" i="17" l="1"/>
  <c r="J36" i="17"/>
  <c r="J37" i="17" l="1"/>
  <c r="A38" i="17"/>
  <c r="J38" i="17" l="1"/>
  <c r="A39" i="17"/>
  <c r="J39" i="17" l="1"/>
  <c r="B46" i="17"/>
  <c r="A40" i="17"/>
  <c r="A41" i="17" l="1"/>
  <c r="J40" i="17"/>
  <c r="J41" i="17" l="1"/>
  <c r="A42" i="17"/>
  <c r="B57" i="17" l="1"/>
  <c r="B53" i="17"/>
  <c r="B49" i="17"/>
  <c r="J42" i="17"/>
  <c r="B54" i="17"/>
  <c r="B50" i="17"/>
  <c r="B56" i="17"/>
  <c r="B55" i="17"/>
  <c r="A43" i="17"/>
  <c r="B51" i="17"/>
  <c r="B48" i="17"/>
  <c r="B52" i="17"/>
  <c r="J43" i="17" l="1"/>
  <c r="A44" i="17"/>
  <c r="A45" i="17" l="1"/>
  <c r="J44" i="17"/>
  <c r="B58" i="17"/>
  <c r="B59" i="17"/>
  <c r="B60" i="17"/>
  <c r="J45" i="17" l="1"/>
  <c r="A46" i="17"/>
  <c r="J46" i="17" l="1"/>
  <c r="A47" i="17"/>
  <c r="J47" i="17" l="1"/>
  <c r="A48" i="17"/>
  <c r="A49" i="17" l="1"/>
  <c r="J48" i="17"/>
  <c r="J49" i="17" l="1"/>
  <c r="A50" i="17"/>
  <c r="J50" i="17" l="1"/>
  <c r="A51" i="17"/>
  <c r="J51" i="17" l="1"/>
  <c r="A52" i="17"/>
  <c r="A53" i="17" l="1"/>
  <c r="J52" i="17"/>
  <c r="J53" i="17" l="1"/>
  <c r="A54" i="17"/>
  <c r="J54" i="17" l="1"/>
  <c r="A55" i="17"/>
  <c r="J55" i="17" l="1"/>
  <c r="A56" i="17"/>
  <c r="B65" i="17" l="1"/>
  <c r="A57" i="17"/>
  <c r="J56" i="17"/>
  <c r="B66" i="17"/>
  <c r="B62" i="17"/>
  <c r="B64" i="17"/>
  <c r="B63" i="17"/>
  <c r="J57" i="17" l="1"/>
  <c r="A58" i="17"/>
  <c r="J58" i="17" l="1"/>
  <c r="A59" i="17"/>
  <c r="J59" i="17" l="1"/>
  <c r="A60" i="17"/>
  <c r="A61" i="17" l="1"/>
  <c r="J60" i="17"/>
  <c r="A62" i="17" l="1"/>
  <c r="J61" i="17"/>
  <c r="A63" i="17" l="1"/>
  <c r="J62" i="17"/>
  <c r="B73" i="17" l="1"/>
  <c r="B69" i="17"/>
  <c r="A64" i="17"/>
  <c r="B70" i="17"/>
  <c r="B72" i="17"/>
  <c r="B71" i="17"/>
  <c r="J63" i="17"/>
  <c r="A65" i="17" l="1"/>
  <c r="J64" i="17"/>
  <c r="A66" i="17" l="1"/>
  <c r="J65" i="17"/>
  <c r="A67" i="17" l="1"/>
  <c r="J66" i="17"/>
  <c r="B295" i="17" l="1"/>
  <c r="B301" i="17"/>
  <c r="A68" i="17"/>
  <c r="B74" i="17"/>
  <c r="B68" i="17"/>
  <c r="J67" i="17"/>
  <c r="A69" i="17" l="1"/>
  <c r="J68" i="17"/>
  <c r="B283" i="17" l="1"/>
  <c r="A70" i="17"/>
  <c r="J69" i="17"/>
  <c r="B105" i="17"/>
  <c r="B81" i="17"/>
  <c r="B189" i="17"/>
  <c r="B158" i="17"/>
  <c r="B130" i="17"/>
  <c r="B225" i="17"/>
  <c r="B77" i="17" l="1"/>
  <c r="A71" i="17"/>
  <c r="J70" i="17"/>
  <c r="B78" i="17"/>
  <c r="B80" i="17"/>
  <c r="B79" i="17"/>
  <c r="B76" i="17"/>
  <c r="A72" i="17" l="1"/>
  <c r="J71" i="17"/>
  <c r="A73" i="17" l="1"/>
  <c r="J72" i="17"/>
  <c r="A74" i="17" l="1"/>
  <c r="J73" i="17"/>
  <c r="A75" i="17" l="1"/>
  <c r="J74" i="17"/>
  <c r="B75" i="17"/>
  <c r="A76" i="17" l="1"/>
  <c r="J75" i="17"/>
  <c r="A77" i="17" l="1"/>
  <c r="B98" i="17"/>
  <c r="B94" i="17"/>
  <c r="B82" i="17"/>
  <c r="B104" i="17"/>
  <c r="B88" i="17"/>
  <c r="J76" i="17"/>
  <c r="A78" i="17" l="1"/>
  <c r="J77" i="17"/>
  <c r="B85" i="17"/>
  <c r="B86" i="17"/>
  <c r="B84" i="17"/>
  <c r="B83" i="17"/>
  <c r="B87" i="17"/>
  <c r="A79" i="17" l="1"/>
  <c r="J78" i="17"/>
  <c r="A80" i="17" l="1"/>
  <c r="J79" i="17"/>
  <c r="A81" i="17" l="1"/>
  <c r="J80" i="17"/>
  <c r="A82" i="17" l="1"/>
  <c r="J81" i="17"/>
  <c r="A83" i="17" l="1"/>
  <c r="J82" i="17"/>
  <c r="B93" i="17" l="1"/>
  <c r="B89" i="17"/>
  <c r="A84" i="17"/>
  <c r="B90" i="17"/>
  <c r="J83" i="17"/>
  <c r="B91" i="17"/>
  <c r="B92" i="17"/>
  <c r="A85" i="17" l="1"/>
  <c r="J84" i="17"/>
  <c r="A86" i="17" l="1"/>
  <c r="J85" i="17"/>
  <c r="A87" i="17" l="1"/>
  <c r="J86" i="17"/>
  <c r="A88" i="17" l="1"/>
  <c r="J87" i="17"/>
  <c r="A89" i="17" l="1"/>
  <c r="J88" i="17"/>
  <c r="A90" i="17" l="1"/>
  <c r="J89" i="17"/>
  <c r="B97" i="17"/>
  <c r="B96" i="17"/>
  <c r="B95" i="17"/>
  <c r="A91" i="17" l="1"/>
  <c r="J90" i="17"/>
  <c r="A92" i="17" l="1"/>
  <c r="J91" i="17"/>
  <c r="A93" i="17" l="1"/>
  <c r="J92" i="17"/>
  <c r="A94" i="17" l="1"/>
  <c r="J93" i="17"/>
  <c r="B101" i="17"/>
  <c r="B102" i="17"/>
  <c r="B103" i="17"/>
  <c r="B100" i="17"/>
  <c r="B99" i="17"/>
  <c r="A95" i="17" l="1"/>
  <c r="J94" i="17"/>
  <c r="A96" i="17" l="1"/>
  <c r="J95" i="17"/>
  <c r="A97" i="17" l="1"/>
  <c r="J96" i="17"/>
  <c r="A98" i="17" l="1"/>
  <c r="J97" i="17"/>
  <c r="A99" i="17" l="1"/>
  <c r="J98" i="17"/>
  <c r="A100" i="17" l="1"/>
  <c r="J99" i="17"/>
  <c r="B129" i="17" l="1"/>
  <c r="A101" i="17"/>
  <c r="B118" i="17"/>
  <c r="B106" i="17"/>
  <c r="J100" i="17"/>
  <c r="B112" i="17"/>
  <c r="A102" i="17" l="1"/>
  <c r="J101" i="17"/>
  <c r="B109" i="17"/>
  <c r="B110" i="17"/>
  <c r="B108" i="17"/>
  <c r="B107" i="17"/>
  <c r="B111" i="17"/>
  <c r="A103" i="17" l="1"/>
  <c r="J102" i="17"/>
  <c r="A104" i="17" l="1"/>
  <c r="J103" i="17"/>
  <c r="A105" i="17" l="1"/>
  <c r="J104" i="17"/>
  <c r="A106" i="17" l="1"/>
  <c r="J105" i="17"/>
  <c r="A107" i="17" l="1"/>
  <c r="J106" i="17"/>
  <c r="B117" i="17" l="1"/>
  <c r="B113" i="17"/>
  <c r="A108" i="17"/>
  <c r="B114" i="17"/>
  <c r="J107" i="17"/>
  <c r="B116" i="17"/>
  <c r="B115" i="17"/>
  <c r="A109" i="17" l="1"/>
  <c r="J108" i="17"/>
  <c r="A110" i="17" l="1"/>
  <c r="J109" i="17"/>
  <c r="A111" i="17" l="1"/>
  <c r="J110" i="17"/>
  <c r="A112" i="17" l="1"/>
  <c r="J111" i="17"/>
  <c r="A113" i="17" l="1"/>
  <c r="J112" i="17"/>
  <c r="A114" i="17" l="1"/>
  <c r="J113" i="17"/>
  <c r="B125" i="17"/>
  <c r="B121" i="17"/>
  <c r="B126" i="17"/>
  <c r="B122" i="17"/>
  <c r="B120" i="17"/>
  <c r="B124" i="17"/>
  <c r="B119" i="17"/>
  <c r="B128" i="17"/>
  <c r="B127" i="17"/>
  <c r="B123" i="17"/>
  <c r="A115" i="17" l="1"/>
  <c r="J114" i="17"/>
  <c r="A116" i="17" l="1"/>
  <c r="J115" i="17"/>
  <c r="A117" i="17" l="1"/>
  <c r="J116" i="17"/>
  <c r="A118" i="17" l="1"/>
  <c r="J117" i="17"/>
  <c r="A119" i="17" l="1"/>
  <c r="J118" i="17"/>
  <c r="A120" i="17" l="1"/>
  <c r="J119" i="17"/>
  <c r="A121" i="17" l="1"/>
  <c r="J120" i="17"/>
  <c r="A122" i="17" l="1"/>
  <c r="J121" i="17"/>
  <c r="A123" i="17" l="1"/>
  <c r="J122" i="17"/>
  <c r="A124" i="17" l="1"/>
  <c r="J123" i="17"/>
  <c r="A125" i="17" l="1"/>
  <c r="J124" i="17"/>
  <c r="A126" i="17" l="1"/>
  <c r="J125" i="17"/>
  <c r="B157" i="17"/>
  <c r="B137" i="17"/>
  <c r="B156" i="17"/>
  <c r="B144" i="17"/>
  <c r="B152" i="17"/>
  <c r="B131" i="17"/>
  <c r="B133" i="17" l="1"/>
  <c r="A127" i="17"/>
  <c r="J126" i="17"/>
  <c r="B134" i="17"/>
  <c r="B132" i="17"/>
  <c r="B136" i="17"/>
  <c r="B135" i="17"/>
  <c r="A128" i="17" l="1"/>
  <c r="J127" i="17"/>
  <c r="A129" i="17" l="1"/>
  <c r="J128" i="17"/>
  <c r="A130" i="17" l="1"/>
  <c r="J129" i="17"/>
  <c r="A131" i="17" l="1"/>
  <c r="J130" i="17"/>
  <c r="A132" i="17" l="1"/>
  <c r="J131" i="17"/>
  <c r="B141" i="17" l="1"/>
  <c r="A133" i="17"/>
  <c r="B142" i="17"/>
  <c r="B138" i="17"/>
  <c r="B143" i="17"/>
  <c r="B140" i="17"/>
  <c r="B139" i="17"/>
  <c r="J132" i="17"/>
  <c r="A134" i="17" l="1"/>
  <c r="J133" i="17"/>
  <c r="A135" i="17" l="1"/>
  <c r="J134" i="17"/>
  <c r="A136" i="17" l="1"/>
  <c r="J135" i="17"/>
  <c r="A137" i="17" l="1"/>
  <c r="J136" i="17"/>
  <c r="A138" i="17" l="1"/>
  <c r="J137" i="17"/>
  <c r="A139" i="17" l="1"/>
  <c r="J138" i="17"/>
  <c r="B149" i="17" l="1"/>
  <c r="B145" i="17"/>
  <c r="A140" i="17"/>
  <c r="B150" i="17"/>
  <c r="B146" i="17"/>
  <c r="B151" i="17"/>
  <c r="B147" i="17"/>
  <c r="B148" i="17"/>
  <c r="J139" i="17"/>
  <c r="A141" i="17" l="1"/>
  <c r="J140" i="17"/>
  <c r="A142" i="17" l="1"/>
  <c r="J141" i="17"/>
  <c r="A143" i="17" l="1"/>
  <c r="J142" i="17"/>
  <c r="A144" i="17" l="1"/>
  <c r="J143" i="17"/>
  <c r="A145" i="17" l="1"/>
  <c r="J144" i="17"/>
  <c r="A146" i="17" l="1"/>
  <c r="J145" i="17"/>
  <c r="A147" i="17" l="1"/>
  <c r="J146" i="17"/>
  <c r="B153" i="17" l="1"/>
  <c r="A148" i="17"/>
  <c r="B154" i="17"/>
  <c r="B155" i="17"/>
  <c r="J147" i="17"/>
  <c r="A149" i="17" l="1"/>
  <c r="J148" i="17"/>
  <c r="A150" i="17" l="1"/>
  <c r="J149" i="17"/>
  <c r="A151" i="17" l="1"/>
  <c r="J150" i="17"/>
  <c r="A152" i="17" l="1"/>
  <c r="J151" i="17"/>
  <c r="A153" i="17" l="1"/>
  <c r="J152" i="17"/>
  <c r="B188" i="17" l="1"/>
  <c r="A154" i="17"/>
  <c r="J153" i="17"/>
  <c r="B165" i="17"/>
  <c r="B179" i="17"/>
  <c r="B159" i="17"/>
  <c r="B161" i="17" l="1"/>
  <c r="A155" i="17"/>
  <c r="J154" i="17"/>
  <c r="B162" i="17"/>
  <c r="B164" i="17"/>
  <c r="B163" i="17"/>
  <c r="B160" i="17"/>
  <c r="A156" i="17" l="1"/>
  <c r="J155" i="17"/>
  <c r="A157" i="17" l="1"/>
  <c r="J156" i="17"/>
  <c r="A158" i="17" l="1"/>
  <c r="J157" i="17"/>
  <c r="A159" i="17" l="1"/>
  <c r="J158" i="17"/>
  <c r="A160" i="17" l="1"/>
  <c r="J159" i="17"/>
  <c r="B170" i="17" l="1"/>
  <c r="B174" i="17"/>
  <c r="B178" i="17"/>
  <c r="B169" i="17"/>
  <c r="B173" i="17"/>
  <c r="A161" i="17"/>
  <c r="B172" i="17"/>
  <c r="B171" i="17"/>
  <c r="B175" i="17"/>
  <c r="B166" i="17"/>
  <c r="B168" i="17"/>
  <c r="B167" i="17"/>
  <c r="B176" i="17"/>
  <c r="B177" i="17"/>
  <c r="J160" i="17"/>
  <c r="A162" i="17" l="1"/>
  <c r="J161" i="17"/>
  <c r="A163" i="17" l="1"/>
  <c r="J162" i="17"/>
  <c r="A164" i="17" l="1"/>
  <c r="J163" i="17"/>
  <c r="A165" i="17" l="1"/>
  <c r="J164" i="17"/>
  <c r="A166" i="17" l="1"/>
  <c r="J165" i="17"/>
  <c r="A167" i="17" l="1"/>
  <c r="J166" i="17"/>
  <c r="A168" i="17" l="1"/>
  <c r="J167" i="17"/>
  <c r="A169" i="17" l="1"/>
  <c r="J168" i="17"/>
  <c r="J169" i="17" l="1"/>
  <c r="A170" i="17"/>
  <c r="A171" i="17" l="1"/>
  <c r="J170" i="17"/>
  <c r="A172" i="17" l="1"/>
  <c r="J171" i="17"/>
  <c r="A173" i="17" l="1"/>
  <c r="J172" i="17"/>
  <c r="J173" i="17" l="1"/>
  <c r="A174" i="17"/>
  <c r="B186" i="17" l="1"/>
  <c r="B182" i="17"/>
  <c r="J174" i="17"/>
  <c r="B183" i="17"/>
  <c r="B187" i="17"/>
  <c r="B184" i="17"/>
  <c r="A175" i="17"/>
  <c r="B181" i="17"/>
  <c r="B180" i="17"/>
  <c r="B185" i="17"/>
  <c r="J175" i="17" l="1"/>
  <c r="A176" i="17"/>
  <c r="J176" i="17" l="1"/>
  <c r="A177" i="17"/>
  <c r="J177" i="17" l="1"/>
  <c r="A178" i="17"/>
  <c r="A179" i="17" l="1"/>
  <c r="J178" i="17"/>
  <c r="A180" i="17" l="1"/>
  <c r="J179" i="17"/>
  <c r="A181" i="17" l="1"/>
  <c r="J180" i="17"/>
  <c r="J181" i="17" l="1"/>
  <c r="A182" i="17"/>
  <c r="A183" i="17" l="1"/>
  <c r="J182" i="17"/>
  <c r="J183" i="17" l="1"/>
  <c r="A184" i="17"/>
  <c r="B222" i="17" l="1"/>
  <c r="B210" i="17"/>
  <c r="B190" i="17"/>
  <c r="J184" i="17"/>
  <c r="B223" i="17"/>
  <c r="B217" i="17"/>
  <c r="B203" i="17"/>
  <c r="B224" i="17"/>
  <c r="A185" i="17"/>
  <c r="B196" i="17"/>
  <c r="B194" i="17" l="1"/>
  <c r="J185" i="17"/>
  <c r="B192" i="17"/>
  <c r="A186" i="17"/>
  <c r="B193" i="17"/>
  <c r="B195" i="17"/>
  <c r="B191" i="17"/>
  <c r="J186" i="17" l="1"/>
  <c r="A187" i="17"/>
  <c r="A188" i="17" l="1"/>
  <c r="J187" i="17"/>
  <c r="A189" i="17" l="1"/>
  <c r="J188" i="17"/>
  <c r="J189" i="17" l="1"/>
  <c r="A190" i="17"/>
  <c r="A191" i="17" l="1"/>
  <c r="J190" i="17"/>
  <c r="B202" i="17" l="1"/>
  <c r="B198" i="17"/>
  <c r="B197" i="17"/>
  <c r="B201" i="17"/>
  <c r="A192" i="17"/>
  <c r="B200" i="17"/>
  <c r="B199" i="17"/>
  <c r="J191" i="17"/>
  <c r="A193" i="17" l="1"/>
  <c r="J192" i="17"/>
  <c r="J193" i="17" l="1"/>
  <c r="A194" i="17"/>
  <c r="J194" i="17" l="1"/>
  <c r="A195" i="17"/>
  <c r="J195" i="17" l="1"/>
  <c r="A196" i="17"/>
  <c r="A197" i="17" l="1"/>
  <c r="J196" i="17"/>
  <c r="J197" i="17" l="1"/>
  <c r="A198" i="17"/>
  <c r="B206" i="17" l="1"/>
  <c r="B207" i="17"/>
  <c r="B208" i="17"/>
  <c r="A199" i="17"/>
  <c r="J198" i="17"/>
  <c r="B209" i="17"/>
  <c r="B205" i="17"/>
  <c r="B204" i="17"/>
  <c r="A200" i="17" l="1"/>
  <c r="J199" i="17"/>
  <c r="J200" i="17" l="1"/>
  <c r="A201" i="17"/>
  <c r="J201" i="17" l="1"/>
  <c r="A202" i="17"/>
  <c r="A203" i="17" l="1"/>
  <c r="J202" i="17"/>
  <c r="A204" i="17" l="1"/>
  <c r="J203" i="17"/>
  <c r="A205" i="17" l="1"/>
  <c r="J204" i="17"/>
  <c r="B214" i="17" l="1"/>
  <c r="J205" i="17"/>
  <c r="B212" i="17"/>
  <c r="B216" i="17"/>
  <c r="B211" i="17"/>
  <c r="B213" i="17"/>
  <c r="B215" i="17"/>
  <c r="A206" i="17"/>
  <c r="A207" i="17" l="1"/>
  <c r="J206" i="17"/>
  <c r="J207" i="17" l="1"/>
  <c r="A208" i="17"/>
  <c r="J208" i="17" l="1"/>
  <c r="A209" i="17"/>
  <c r="J209" i="17" l="1"/>
  <c r="A210" i="17"/>
  <c r="J210" i="17" l="1"/>
  <c r="A211" i="17"/>
  <c r="A212" i="17" l="1"/>
  <c r="J211" i="17"/>
  <c r="B218" i="17" l="1"/>
  <c r="B221" i="17"/>
  <c r="A213" i="17"/>
  <c r="J212" i="17"/>
  <c r="B220" i="17"/>
  <c r="B219" i="17"/>
  <c r="J213" i="17" l="1"/>
  <c r="A214" i="17"/>
  <c r="A215" i="17" l="1"/>
  <c r="J214" i="17"/>
  <c r="A216" i="17" l="1"/>
  <c r="J215" i="17"/>
  <c r="A217" i="17" l="1"/>
  <c r="J216" i="17"/>
  <c r="A218" i="17" l="1"/>
  <c r="J217" i="17"/>
  <c r="A219" i="17" l="1"/>
  <c r="J218" i="17"/>
  <c r="A220" i="17" l="1"/>
  <c r="J219" i="17"/>
  <c r="B282" i="17" l="1"/>
  <c r="B250" i="17"/>
  <c r="B226" i="17"/>
  <c r="B265" i="17"/>
  <c r="B240" i="17"/>
  <c r="A221" i="17"/>
  <c r="J220" i="17"/>
  <c r="B232" i="17"/>
  <c r="B230" i="17" l="1"/>
  <c r="A222" i="17"/>
  <c r="J221" i="17"/>
  <c r="B228" i="17"/>
  <c r="B227" i="17"/>
  <c r="B229" i="17"/>
  <c r="B231" i="17"/>
  <c r="A223" i="17" l="1"/>
  <c r="J222" i="17"/>
  <c r="A224" i="17" l="1"/>
  <c r="J223" i="17"/>
  <c r="A225" i="17" l="1"/>
  <c r="J224" i="17"/>
  <c r="A226" i="17" l="1"/>
  <c r="J225" i="17"/>
  <c r="A227" i="17" l="1"/>
  <c r="J226" i="17"/>
  <c r="B238" i="17" l="1"/>
  <c r="B234" i="17"/>
  <c r="B235" i="17"/>
  <c r="A228" i="17"/>
  <c r="B233" i="17"/>
  <c r="J227" i="17"/>
  <c r="B239" i="17"/>
  <c r="B236" i="17"/>
  <c r="B237" i="17"/>
  <c r="A229" i="17" l="1"/>
  <c r="J228" i="17"/>
  <c r="A230" i="17" l="1"/>
  <c r="J229" i="17"/>
  <c r="J230" i="17" l="1"/>
  <c r="A231" i="17"/>
  <c r="A232" i="17" l="1"/>
  <c r="J231" i="17"/>
  <c r="A233" i="17" l="1"/>
  <c r="J232" i="17"/>
  <c r="A234" i="17" l="1"/>
  <c r="J233" i="17"/>
  <c r="J234" i="17" l="1"/>
  <c r="A235" i="17"/>
  <c r="B246" i="17" l="1"/>
  <c r="B242" i="17"/>
  <c r="B247" i="17"/>
  <c r="B243" i="17"/>
  <c r="J235" i="17"/>
  <c r="B241" i="17"/>
  <c r="B249" i="17"/>
  <c r="B248" i="17"/>
  <c r="B244" i="17"/>
  <c r="A236" i="17"/>
  <c r="B245" i="17"/>
  <c r="J236" i="17" l="1"/>
  <c r="A237" i="17"/>
  <c r="A238" i="17" l="1"/>
  <c r="J237" i="17"/>
  <c r="J238" i="17" l="1"/>
  <c r="A239" i="17"/>
  <c r="A240" i="17" l="1"/>
  <c r="J239" i="17"/>
  <c r="J240" i="17" l="1"/>
  <c r="A241" i="17"/>
  <c r="A242" i="17" l="1"/>
  <c r="J241" i="17"/>
  <c r="J242" i="17" l="1"/>
  <c r="A243" i="17"/>
  <c r="J243" i="17" l="1"/>
  <c r="A244" i="17"/>
  <c r="J244" i="17" l="1"/>
  <c r="A245" i="17"/>
  <c r="B262" i="17" l="1"/>
  <c r="B258" i="17"/>
  <c r="B254" i="17"/>
  <c r="A246" i="17"/>
  <c r="J245" i="17"/>
  <c r="B263" i="17"/>
  <c r="B259" i="17"/>
  <c r="B255" i="17"/>
  <c r="B251" i="17"/>
  <c r="B253" i="17"/>
  <c r="B264" i="17"/>
  <c r="B252" i="17"/>
  <c r="B261" i="17"/>
  <c r="B260" i="17"/>
  <c r="B256" i="17"/>
  <c r="B257" i="17"/>
  <c r="J246" i="17" l="1"/>
  <c r="A247" i="17"/>
  <c r="J247" i="17" l="1"/>
  <c r="A248" i="17"/>
  <c r="J248" i="17" l="1"/>
  <c r="A249" i="17"/>
  <c r="A250" i="17" l="1"/>
  <c r="J249" i="17"/>
  <c r="J250" i="17" l="1"/>
  <c r="A251" i="17"/>
  <c r="J251" i="17" l="1"/>
  <c r="A252" i="17"/>
  <c r="J252" i="17" l="1"/>
  <c r="A253" i="17"/>
  <c r="A254" i="17" l="1"/>
  <c r="J253" i="17"/>
  <c r="J254" i="17" l="1"/>
  <c r="A255" i="17"/>
  <c r="J255" i="17" l="1"/>
  <c r="A256" i="17"/>
  <c r="J256" i="17" l="1"/>
  <c r="A257" i="17"/>
  <c r="A258" i="17" l="1"/>
  <c r="J257" i="17"/>
  <c r="J258" i="17" l="1"/>
  <c r="A259" i="17"/>
  <c r="J259" i="17" l="1"/>
  <c r="A260" i="17"/>
  <c r="B278" i="17" l="1"/>
  <c r="B274" i="17"/>
  <c r="B270" i="17"/>
  <c r="B266" i="17"/>
  <c r="J260" i="17"/>
  <c r="B279" i="17"/>
  <c r="B275" i="17"/>
  <c r="B271" i="17"/>
  <c r="B267" i="17"/>
  <c r="B277" i="17"/>
  <c r="B276" i="17"/>
  <c r="B273" i="17"/>
  <c r="B272" i="17"/>
  <c r="B280" i="17"/>
  <c r="B268" i="17"/>
  <c r="A261" i="17"/>
  <c r="B281" i="17"/>
  <c r="B269" i="17"/>
  <c r="A262" i="17" l="1"/>
  <c r="J261" i="17"/>
  <c r="J262" i="17" l="1"/>
  <c r="A263" i="17"/>
  <c r="J263" i="17" l="1"/>
  <c r="A264" i="17"/>
  <c r="J264" i="17" l="1"/>
  <c r="A265" i="17"/>
  <c r="A266" i="17" l="1"/>
  <c r="J265" i="17"/>
  <c r="J266" i="17" l="1"/>
  <c r="A267" i="17"/>
  <c r="J267" i="17" l="1"/>
  <c r="A268" i="17"/>
  <c r="J268" i="17" l="1"/>
  <c r="A269" i="17"/>
  <c r="A270" i="17" l="1"/>
  <c r="J269" i="17"/>
  <c r="J270" i="17" l="1"/>
  <c r="A271" i="17"/>
  <c r="J271" i="17" l="1"/>
  <c r="A272" i="17"/>
  <c r="J272" i="17" l="1"/>
  <c r="A273" i="17"/>
  <c r="A274" i="17" l="1"/>
  <c r="J273" i="17"/>
  <c r="J274" i="17" l="1"/>
  <c r="A275" i="17"/>
  <c r="J275" i="17" l="1"/>
  <c r="A276" i="17"/>
  <c r="J276" i="17" l="1"/>
  <c r="A277" i="17"/>
  <c r="A278" i="17" l="1"/>
  <c r="J277" i="17"/>
  <c r="J278" i="17" l="1"/>
  <c r="B294" i="17"/>
  <c r="B290" i="17"/>
  <c r="B291" i="17"/>
  <c r="A279" i="17"/>
  <c r="B292" i="17"/>
  <c r="B293" i="17"/>
  <c r="B286" i="17" l="1"/>
  <c r="J279" i="17"/>
  <c r="B287" i="17"/>
  <c r="B289" i="17"/>
  <c r="B288" i="17"/>
  <c r="B285" i="17"/>
  <c r="A280" i="17"/>
  <c r="J280" i="17" l="1"/>
  <c r="A281" i="17"/>
  <c r="A282" i="17" l="1"/>
  <c r="J281" i="17"/>
  <c r="J282" i="17" l="1"/>
  <c r="A283" i="17"/>
  <c r="J283" i="17" l="1"/>
  <c r="B284" i="17"/>
  <c r="A284" i="17"/>
  <c r="J284" i="17" l="1"/>
  <c r="A285" i="17"/>
  <c r="A286" i="17" l="1"/>
  <c r="J285" i="17"/>
  <c r="J286" i="17" l="1"/>
  <c r="A287" i="17"/>
  <c r="J287" i="17" l="1"/>
  <c r="A288" i="17"/>
  <c r="J288" i="17" l="1"/>
  <c r="A289" i="17"/>
  <c r="A290" i="17" l="1"/>
  <c r="J289" i="17"/>
  <c r="J290" i="17" l="1"/>
  <c r="B298" i="17"/>
  <c r="B299" i="17"/>
  <c r="A291" i="17"/>
  <c r="B300" i="17"/>
  <c r="B297" i="17"/>
  <c r="B296" i="17"/>
  <c r="J291" i="17" l="1"/>
  <c r="A292" i="17"/>
  <c r="J292" i="17" l="1"/>
  <c r="A293" i="17"/>
  <c r="A294" i="17" l="1"/>
  <c r="J293" i="17"/>
  <c r="J294" i="17" l="1"/>
  <c r="A295" i="17"/>
  <c r="J295" i="17" l="1"/>
  <c r="A296" i="17"/>
  <c r="B318" i="17" l="1"/>
  <c r="J296" i="17"/>
  <c r="B419" i="17"/>
  <c r="B411" i="17"/>
  <c r="B391" i="17"/>
  <c r="B433" i="17"/>
  <c r="B360" i="17"/>
  <c r="B344" i="17"/>
  <c r="B332" i="17"/>
  <c r="B308" i="17"/>
  <c r="A297" i="17"/>
  <c r="B377" i="17"/>
  <c r="B306" i="17" l="1"/>
  <c r="A298" i="17"/>
  <c r="J297" i="17"/>
  <c r="B307" i="17"/>
  <c r="B303" i="17"/>
  <c r="B304" i="17"/>
  <c r="B305" i="17"/>
  <c r="J298" i="17" l="1"/>
  <c r="A299" i="17"/>
  <c r="J299" i="17" l="1"/>
  <c r="A300" i="17"/>
  <c r="J300" i="17" l="1"/>
  <c r="A301" i="17"/>
  <c r="B302" i="17" l="1"/>
  <c r="A302" i="17"/>
  <c r="J301" i="17"/>
  <c r="J302" i="17" l="1"/>
  <c r="A303" i="17"/>
  <c r="J303" i="17" l="1"/>
  <c r="B315" i="17"/>
  <c r="B309" i="17"/>
  <c r="B316" i="17"/>
  <c r="A304" i="17"/>
  <c r="B317" i="17"/>
  <c r="B314" i="17" l="1"/>
  <c r="B310" i="17"/>
  <c r="J304" i="17"/>
  <c r="B311" i="17"/>
  <c r="B313" i="17"/>
  <c r="B312" i="17"/>
  <c r="A305" i="17"/>
  <c r="A306" i="17" l="1"/>
  <c r="J305" i="17"/>
  <c r="J306" i="17" l="1"/>
  <c r="A307" i="17"/>
  <c r="J307" i="17" l="1"/>
  <c r="A308" i="17"/>
  <c r="J308" i="17" l="1"/>
  <c r="A309" i="17"/>
  <c r="A310" i="17" l="1"/>
  <c r="J309" i="17"/>
  <c r="J310" i="17" l="1"/>
  <c r="A311" i="17"/>
  <c r="J311" i="17" l="1"/>
  <c r="A312" i="17"/>
  <c r="J312" i="17" l="1"/>
  <c r="A313" i="17"/>
  <c r="A314" i="17" l="1"/>
  <c r="J313" i="17"/>
  <c r="J314" i="17" l="1"/>
  <c r="B322" i="17"/>
  <c r="B323" i="17"/>
  <c r="A315" i="17"/>
  <c r="B324" i="17"/>
  <c r="B321" i="17"/>
  <c r="B320" i="17"/>
  <c r="J315" i="17" l="1"/>
  <c r="A316" i="17"/>
  <c r="J316" i="17" l="1"/>
  <c r="A317" i="17"/>
  <c r="A318" i="17" l="1"/>
  <c r="J317" i="17"/>
  <c r="J318" i="17" l="1"/>
  <c r="B319" i="17"/>
  <c r="A319" i="17"/>
  <c r="J319" i="17" l="1"/>
  <c r="A320" i="17"/>
  <c r="J320" i="17" l="1"/>
  <c r="A321" i="17"/>
  <c r="A322" i="17" l="1"/>
  <c r="J321" i="17"/>
  <c r="J322" i="17" l="1"/>
  <c r="A323" i="17"/>
  <c r="J323" i="17" l="1"/>
  <c r="A324" i="17"/>
  <c r="J324" i="17" l="1"/>
  <c r="B325" i="17"/>
  <c r="A325" i="17"/>
  <c r="B326" i="17" l="1"/>
  <c r="A326" i="17"/>
  <c r="J325" i="17"/>
  <c r="J326" i="17" l="1"/>
  <c r="B327" i="17"/>
  <c r="A327" i="17"/>
  <c r="B342" i="17" l="1"/>
  <c r="J327" i="17"/>
  <c r="B343" i="17"/>
  <c r="B339" i="17"/>
  <c r="B333" i="17"/>
  <c r="B340" i="17"/>
  <c r="B328" i="17"/>
  <c r="A328" i="17"/>
  <c r="B341" i="17"/>
  <c r="B338" i="17" l="1"/>
  <c r="B334" i="17"/>
  <c r="J328" i="17"/>
  <c r="B335" i="17"/>
  <c r="B337" i="17"/>
  <c r="B336" i="17"/>
  <c r="A329" i="17"/>
  <c r="B329" i="17"/>
  <c r="B330" i="17" l="1"/>
  <c r="A330" i="17"/>
  <c r="J329" i="17"/>
  <c r="J330" i="17" l="1"/>
  <c r="B331" i="17"/>
  <c r="A331" i="17"/>
  <c r="J331" i="17" l="1"/>
  <c r="A332" i="17"/>
  <c r="J332" i="17" l="1"/>
  <c r="A333" i="17"/>
  <c r="A334" i="17" l="1"/>
  <c r="J333" i="17"/>
  <c r="J334" i="17" l="1"/>
  <c r="A335" i="17"/>
  <c r="J335" i="17" l="1"/>
  <c r="A336" i="17"/>
  <c r="J336" i="17" l="1"/>
  <c r="A337" i="17"/>
  <c r="A338" i="17" l="1"/>
  <c r="J337" i="17"/>
  <c r="J338" i="17" l="1"/>
  <c r="A339" i="17"/>
  <c r="B358" i="17" l="1"/>
  <c r="B354" i="17"/>
  <c r="J339" i="17"/>
  <c r="B359" i="17"/>
  <c r="B355" i="17"/>
  <c r="B351" i="17"/>
  <c r="B357" i="17"/>
  <c r="B356" i="17"/>
  <c r="B352" i="17"/>
  <c r="A340" i="17"/>
  <c r="B353" i="17"/>
  <c r="B350" i="17" l="1"/>
  <c r="B346" i="17"/>
  <c r="J340" i="17"/>
  <c r="B347" i="17"/>
  <c r="B349" i="17"/>
  <c r="B348" i="17"/>
  <c r="A341" i="17"/>
  <c r="A342" i="17" l="1"/>
  <c r="J341" i="17"/>
  <c r="J342" i="17" l="1"/>
  <c r="A343" i="17"/>
  <c r="J343" i="17" l="1"/>
  <c r="A344" i="17"/>
  <c r="J344" i="17" l="1"/>
  <c r="B345" i="17"/>
  <c r="A345" i="17"/>
  <c r="A346" i="17" l="1"/>
  <c r="J345" i="17"/>
  <c r="J346" i="17" l="1"/>
  <c r="A347" i="17"/>
  <c r="J347" i="17" l="1"/>
  <c r="A348" i="17"/>
  <c r="J348" i="17" l="1"/>
  <c r="A349" i="17"/>
  <c r="A350" i="17" l="1"/>
  <c r="J349" i="17"/>
  <c r="J350" i="17" l="1"/>
  <c r="A351" i="17"/>
  <c r="J351" i="17" l="1"/>
  <c r="A352" i="17"/>
  <c r="J352" i="17" l="1"/>
  <c r="A353" i="17"/>
  <c r="A354" i="17" l="1"/>
  <c r="J353" i="17"/>
  <c r="J354" i="17" l="1"/>
  <c r="A355" i="17"/>
  <c r="B374" i="17" l="1"/>
  <c r="B370" i="17"/>
  <c r="J355" i="17"/>
  <c r="B375" i="17"/>
  <c r="B371" i="17"/>
  <c r="B367" i="17"/>
  <c r="B373" i="17"/>
  <c r="B361" i="17"/>
  <c r="B372" i="17"/>
  <c r="B368" i="17"/>
  <c r="B376" i="17"/>
  <c r="A356" i="17"/>
  <c r="B369" i="17"/>
  <c r="B366" i="17" l="1"/>
  <c r="B362" i="17"/>
  <c r="J356" i="17"/>
  <c r="B363" i="17"/>
  <c r="B364" i="17"/>
  <c r="A357" i="17"/>
  <c r="B365" i="17"/>
  <c r="A358" i="17" l="1"/>
  <c r="J357" i="17"/>
  <c r="J358" i="17" l="1"/>
  <c r="A359" i="17"/>
  <c r="J359" i="17" l="1"/>
  <c r="A360" i="17"/>
  <c r="J360" i="17" l="1"/>
  <c r="A361" i="17"/>
  <c r="A362" i="17" l="1"/>
  <c r="J361" i="17"/>
  <c r="J362" i="17" l="1"/>
  <c r="A363" i="17"/>
  <c r="J363" i="17" l="1"/>
  <c r="A364" i="17"/>
  <c r="J364" i="17" l="1"/>
  <c r="A365" i="17"/>
  <c r="A366" i="17" l="1"/>
  <c r="J365" i="17"/>
  <c r="J366" i="17" l="1"/>
  <c r="A367" i="17"/>
  <c r="J367" i="17" l="1"/>
  <c r="A368" i="17"/>
  <c r="J368" i="17" l="1"/>
  <c r="A369" i="17"/>
  <c r="A370" i="17" l="1"/>
  <c r="J369" i="17"/>
  <c r="J370" i="17" l="1"/>
  <c r="A371" i="17"/>
  <c r="J371" i="17" l="1"/>
  <c r="A372" i="17"/>
  <c r="B390" i="17" l="1"/>
  <c r="B386" i="17"/>
  <c r="B378" i="17"/>
  <c r="J372" i="17"/>
  <c r="B387" i="17"/>
  <c r="B385" i="17"/>
  <c r="A373" i="17"/>
  <c r="B384" i="17"/>
  <c r="B388" i="17"/>
  <c r="B389" i="17"/>
  <c r="B382" i="17" l="1"/>
  <c r="A374" i="17"/>
  <c r="J373" i="17"/>
  <c r="B383" i="17"/>
  <c r="B379" i="17"/>
  <c r="B381" i="17"/>
  <c r="B380" i="17"/>
  <c r="J374" i="17" l="1"/>
  <c r="A375" i="17"/>
  <c r="J375" i="17" l="1"/>
  <c r="A376" i="17"/>
  <c r="J376" i="17" l="1"/>
  <c r="A377" i="17"/>
  <c r="A378" i="17" l="1"/>
  <c r="J377" i="17"/>
  <c r="J378" i="17" l="1"/>
  <c r="A379" i="17"/>
  <c r="J379" i="17" l="1"/>
  <c r="A380" i="17"/>
  <c r="J380" i="17" l="1"/>
  <c r="A381" i="17"/>
  <c r="A382" i="17" l="1"/>
  <c r="J381" i="17"/>
  <c r="A389" i="17"/>
  <c r="A390" i="17" l="1"/>
  <c r="J389" i="17"/>
  <c r="J382" i="17"/>
  <c r="A383" i="17"/>
  <c r="J383" i="17" l="1"/>
  <c r="A384" i="17"/>
  <c r="J390" i="17"/>
  <c r="A391" i="17"/>
  <c r="J391" i="17" l="1"/>
  <c r="A392" i="17"/>
  <c r="J384" i="17"/>
  <c r="A385" i="17"/>
  <c r="A386" i="17" l="1"/>
  <c r="J385" i="17"/>
  <c r="A393" i="17"/>
  <c r="A394" i="17" l="1"/>
  <c r="J386" i="17"/>
  <c r="B410" i="17"/>
  <c r="B406" i="17"/>
  <c r="B402" i="17"/>
  <c r="B398" i="17"/>
  <c r="B407" i="17"/>
  <c r="B403" i="17"/>
  <c r="B399" i="17"/>
  <c r="A387" i="17"/>
  <c r="B409" i="17"/>
  <c r="B408" i="17"/>
  <c r="B404" i="17"/>
  <c r="B392" i="17"/>
  <c r="J392" i="17" s="1"/>
  <c r="B400" i="17"/>
  <c r="B401" i="17"/>
  <c r="B405" i="17"/>
  <c r="B394" i="17" l="1"/>
  <c r="J387" i="17"/>
  <c r="B395" i="17"/>
  <c r="B397" i="17"/>
  <c r="B393" i="17"/>
  <c r="J393" i="17" s="1"/>
  <c r="B396" i="17"/>
  <c r="A388" i="17"/>
  <c r="J388" i="17" s="1"/>
  <c r="J394" i="17"/>
  <c r="A395" i="17"/>
  <c r="J395" i="17" l="1"/>
  <c r="A396" i="17"/>
  <c r="J396" i="17" l="1"/>
  <c r="A397" i="17"/>
  <c r="A398" i="17" l="1"/>
  <c r="J397" i="17"/>
  <c r="J398" i="17" l="1"/>
  <c r="A399" i="17"/>
  <c r="J399" i="17" l="1"/>
  <c r="A400" i="17"/>
  <c r="J400" i="17" l="1"/>
  <c r="A401" i="17"/>
  <c r="A402" i="17" l="1"/>
  <c r="J401" i="17"/>
  <c r="J402" i="17" l="1"/>
  <c r="A403" i="17"/>
  <c r="J403" i="17" l="1"/>
  <c r="A404" i="17"/>
  <c r="J404" i="17" l="1"/>
  <c r="A405" i="17"/>
  <c r="A406" i="17" l="1"/>
  <c r="J405" i="17"/>
  <c r="J406" i="17" l="1"/>
  <c r="A407" i="17"/>
  <c r="B414" i="17" l="1"/>
  <c r="J407" i="17"/>
  <c r="B415" i="17"/>
  <c r="A408" i="17"/>
  <c r="B417" i="17"/>
  <c r="B416" i="17"/>
  <c r="B413" i="17"/>
  <c r="J408" i="17" l="1"/>
  <c r="A409" i="17"/>
  <c r="A410" i="17" l="1"/>
  <c r="J409" i="17"/>
  <c r="J410" i="17" l="1"/>
  <c r="A411" i="17"/>
  <c r="B418" i="17" l="1"/>
  <c r="J411" i="17"/>
  <c r="B412" i="17"/>
  <c r="A412" i="17"/>
  <c r="J412" i="17" l="1"/>
  <c r="A413" i="17"/>
  <c r="A414" i="17" l="1"/>
  <c r="J413" i="17"/>
  <c r="J414" i="17" l="1"/>
  <c r="B430" i="17"/>
  <c r="B426" i="17"/>
  <c r="B431" i="17"/>
  <c r="B427" i="17"/>
  <c r="A415" i="17"/>
  <c r="B432" i="17"/>
  <c r="B420" i="17"/>
  <c r="B429" i="17"/>
  <c r="B428" i="17"/>
  <c r="B422" i="17" l="1"/>
  <c r="J415" i="17"/>
  <c r="B423" i="17"/>
  <c r="B421" i="17"/>
  <c r="B424" i="17"/>
  <c r="B425" i="17"/>
  <c r="A416" i="17"/>
  <c r="J416" i="17" l="1"/>
  <c r="A417" i="17"/>
  <c r="A418" i="17" l="1"/>
  <c r="J417" i="17"/>
  <c r="J418" i="17" l="1"/>
  <c r="A419" i="17"/>
  <c r="J419" i="17" l="1"/>
  <c r="A420" i="17"/>
  <c r="J420" i="17" l="1"/>
  <c r="A421" i="17"/>
  <c r="A422" i="17" l="1"/>
  <c r="J421" i="17"/>
  <c r="J422" i="17" l="1"/>
  <c r="A423" i="17"/>
  <c r="J423" i="17" l="1"/>
  <c r="A424" i="17"/>
  <c r="J424" i="17" l="1"/>
  <c r="A425" i="17"/>
  <c r="A426" i="17" l="1"/>
  <c r="J425" i="17"/>
  <c r="J426" i="17" l="1"/>
  <c r="A427" i="17"/>
  <c r="J427" i="17" l="1"/>
  <c r="A428" i="17"/>
  <c r="J428" i="17" l="1"/>
  <c r="A429" i="17"/>
  <c r="A430" i="17" l="1"/>
  <c r="J429" i="17"/>
  <c r="J430" i="17" l="1"/>
  <c r="A431" i="17"/>
  <c r="J431" i="17" l="1"/>
  <c r="A432" i="17"/>
  <c r="J432" i="17" l="1"/>
  <c r="A433" i="17"/>
  <c r="B434" i="17" l="1"/>
  <c r="A434" i="17"/>
  <c r="J433" i="17"/>
  <c r="B435" i="17"/>
  <c r="B436" i="17"/>
  <c r="J434" i="17" l="1"/>
  <c r="A435" i="17"/>
  <c r="J435" i="17" l="1"/>
  <c r="A436" i="17"/>
  <c r="J436" i="17" l="1"/>
  <c r="A437" i="17"/>
  <c r="B446" i="17" l="1"/>
  <c r="A438" i="17"/>
  <c r="J437" i="17"/>
  <c r="B447" i="17"/>
  <c r="B443" i="17"/>
  <c r="B445" i="17"/>
  <c r="B444" i="17"/>
  <c r="J438" i="17" l="1"/>
  <c r="A439" i="17"/>
  <c r="J439" i="17" l="1"/>
  <c r="A440" i="17"/>
  <c r="J440" i="17" l="1"/>
  <c r="A441" i="17"/>
  <c r="A442" i="17" l="1"/>
  <c r="J441" i="17"/>
  <c r="J442" i="17" l="1"/>
  <c r="A443" i="17"/>
  <c r="J443" i="17" l="1"/>
  <c r="A444" i="17"/>
  <c r="B482" i="17" l="1"/>
  <c r="J444" i="17"/>
  <c r="B479" i="17"/>
  <c r="B481" i="17"/>
  <c r="A445" i="17"/>
  <c r="B480" i="17"/>
  <c r="A446" i="17" l="1"/>
  <c r="J445" i="17"/>
  <c r="J446" i="17" l="1"/>
  <c r="B490" i="17"/>
  <c r="B491" i="17"/>
  <c r="A447" i="17"/>
  <c r="B492" i="17"/>
  <c r="B489" i="17"/>
  <c r="B488" i="17"/>
  <c r="J447" i="17" l="1"/>
  <c r="A448" i="17"/>
  <c r="J448" i="17" l="1"/>
  <c r="B456" i="17"/>
  <c r="B453" i="17"/>
  <c r="A449" i="17"/>
  <c r="B466" i="17" l="1"/>
  <c r="A450" i="17"/>
  <c r="J449" i="17"/>
  <c r="B477" i="17"/>
  <c r="J450" i="17" l="1"/>
  <c r="B458" i="17"/>
  <c r="B483" i="17"/>
  <c r="B459" i="17"/>
  <c r="A451" i="17"/>
  <c r="B457" i="17"/>
  <c r="J451" i="17" l="1"/>
  <c r="A452" i="17"/>
  <c r="B494" i="17" l="1"/>
  <c r="J452" i="17"/>
  <c r="B493" i="17"/>
  <c r="A453" i="17"/>
  <c r="B454" i="17" l="1"/>
  <c r="A454" i="17"/>
  <c r="J453" i="17"/>
  <c r="B455" i="17"/>
  <c r="J454" i="17" l="1"/>
  <c r="A455" i="17"/>
  <c r="B460" i="17"/>
  <c r="B462" i="17" l="1"/>
  <c r="J455" i="17"/>
  <c r="B463" i="17"/>
  <c r="A456" i="17"/>
  <c r="B465" i="17"/>
  <c r="B464" i="17"/>
  <c r="B461" i="17"/>
  <c r="J456" i="17" l="1"/>
  <c r="A457" i="17"/>
  <c r="A458" i="17" l="1"/>
  <c r="J457" i="17"/>
  <c r="J458" i="17" l="1"/>
  <c r="A459" i="17"/>
  <c r="J459" i="17" l="1"/>
  <c r="A460" i="17"/>
  <c r="J460" i="17" l="1"/>
  <c r="A461" i="17"/>
  <c r="B474" i="17" l="1"/>
  <c r="B470" i="17"/>
  <c r="A462" i="17"/>
  <c r="J461" i="17"/>
  <c r="B475" i="17"/>
  <c r="B471" i="17"/>
  <c r="B467" i="17"/>
  <c r="B469" i="17"/>
  <c r="B468" i="17"/>
  <c r="B476" i="17"/>
  <c r="B472" i="17"/>
  <c r="B473" i="17"/>
  <c r="J462" i="17" l="1"/>
  <c r="A463" i="17"/>
  <c r="J463" i="17" l="1"/>
  <c r="A464" i="17"/>
  <c r="J464" i="17" l="1"/>
  <c r="A465" i="17"/>
  <c r="A466" i="17" l="1"/>
  <c r="J465" i="17"/>
  <c r="J466" i="17" l="1"/>
  <c r="A467" i="17"/>
  <c r="J467" i="17" l="1"/>
  <c r="A468" i="17"/>
  <c r="J468" i="17" l="1"/>
  <c r="A469" i="17"/>
  <c r="A470" i="17" l="1"/>
  <c r="J469" i="17"/>
  <c r="J470" i="17" l="1"/>
  <c r="A471" i="17"/>
  <c r="J471" i="17" l="1"/>
  <c r="A472" i="17"/>
  <c r="J472" i="17" l="1"/>
  <c r="A473" i="17"/>
  <c r="A474" i="17" l="1"/>
  <c r="J473" i="17"/>
  <c r="J474" i="17" l="1"/>
  <c r="A475" i="17"/>
  <c r="J475" i="17" l="1"/>
  <c r="A476" i="17"/>
  <c r="J476" i="17" l="1"/>
  <c r="A477" i="17"/>
  <c r="B478" i="17" l="1"/>
  <c r="A478" i="17"/>
  <c r="J477" i="17"/>
  <c r="J478" i="17" l="1"/>
  <c r="B486" i="17"/>
  <c r="B487" i="17"/>
  <c r="A479" i="17"/>
  <c r="B484" i="17"/>
  <c r="B485" i="17"/>
  <c r="J479" i="17" l="1"/>
  <c r="A480" i="17"/>
  <c r="J480" i="17" l="1"/>
  <c r="A481" i="17"/>
  <c r="A482" i="17" l="1"/>
  <c r="J481" i="17"/>
  <c r="J482" i="17" l="1"/>
  <c r="A483" i="17"/>
  <c r="J483" i="17" l="1"/>
  <c r="A484" i="17"/>
  <c r="J484" i="17" l="1"/>
  <c r="A485" i="17"/>
  <c r="A486" i="17" l="1"/>
  <c r="J485" i="17"/>
  <c r="J486" i="17" l="1"/>
  <c r="A487" i="17"/>
  <c r="J487" i="17" l="1"/>
  <c r="A488" i="17"/>
  <c r="J488" i="17" l="1"/>
  <c r="A489" i="17"/>
  <c r="A490" i="17" l="1"/>
  <c r="J489" i="17"/>
  <c r="J490" i="17" l="1"/>
  <c r="B498" i="17"/>
  <c r="A491" i="17"/>
  <c r="B496" i="17"/>
  <c r="B497" i="17"/>
  <c r="J491" i="17" l="1"/>
  <c r="A492" i="17"/>
  <c r="J492" i="17" l="1"/>
  <c r="A493" i="17"/>
  <c r="A494" i="17" l="1"/>
  <c r="J493" i="17"/>
  <c r="J494" i="17" l="1"/>
  <c r="A495" i="17"/>
  <c r="J495" i="17" l="1"/>
  <c r="A496" i="17"/>
  <c r="B502" i="17" l="1"/>
  <c r="J496" i="17"/>
  <c r="B503" i="17"/>
  <c r="B505" i="17"/>
  <c r="B504" i="17"/>
  <c r="A497" i="17"/>
  <c r="A498" i="17" l="1"/>
  <c r="J497" i="17"/>
  <c r="J498" i="17" l="1"/>
  <c r="A499" i="17"/>
  <c r="J499" i="17" l="1"/>
  <c r="A500" i="17"/>
  <c r="J500" i="17" l="1"/>
  <c r="A501" i="17"/>
  <c r="A502" i="17" l="1"/>
  <c r="J501" i="17"/>
  <c r="J502" i="17" l="1"/>
  <c r="A503" i="17"/>
  <c r="J503" i="17" l="1"/>
  <c r="A504" i="17"/>
  <c r="J504" i="17" l="1"/>
  <c r="A505" i="17"/>
  <c r="A506" i="17" l="1"/>
  <c r="J506" i="17" s="1"/>
  <c r="J505" i="17"/>
</calcChain>
</file>

<file path=xl/sharedStrings.xml><?xml version="1.0" encoding="utf-8"?>
<sst xmlns="http://schemas.openxmlformats.org/spreadsheetml/2006/main" count="5235" uniqueCount="2406">
  <si>
    <t>Date</t>
  </si>
  <si>
    <t>Cost Analysis Data Requirement (CADRe)</t>
  </si>
  <si>
    <t>Name</t>
  </si>
  <si>
    <t>Milestone Register</t>
  </si>
  <si>
    <t>Inflation Model</t>
  </si>
  <si>
    <t>RAM</t>
  </si>
  <si>
    <t>Quantities</t>
  </si>
  <si>
    <t>Procurement Plan</t>
  </si>
  <si>
    <t>Green Space</t>
  </si>
  <si>
    <r>
      <rPr>
        <u/>
        <sz val="11"/>
        <color theme="10"/>
        <rFont val="Wingdings 3"/>
        <family val="1"/>
        <charset val="2"/>
      </rPr>
      <t>`</t>
    </r>
    <r>
      <rPr>
        <u/>
        <sz val="11"/>
        <color theme="10"/>
        <rFont val="Calibri"/>
        <family val="2"/>
        <scheme val="minor"/>
      </rPr>
      <t xml:space="preserve"> Table of Contents</t>
    </r>
  </si>
  <si>
    <t>Purpose:</t>
  </si>
  <si>
    <t>Reserved</t>
  </si>
  <si>
    <t>Category</t>
  </si>
  <si>
    <t>Phase</t>
  </si>
  <si>
    <t>Costing Plan</t>
  </si>
  <si>
    <t>Phase 0/A</t>
  </si>
  <si>
    <t>Pre-Phase 0</t>
  </si>
  <si>
    <t>Mission Requirements</t>
  </si>
  <si>
    <t>Risk Register</t>
  </si>
  <si>
    <t>2. Version Control - Baseline Tracker</t>
  </si>
  <si>
    <t>To track the baseline across time</t>
  </si>
  <si>
    <t>hold the major and minor releases of the baseline</t>
  </si>
  <si>
    <t>File Version</t>
  </si>
  <si>
    <t>Author</t>
  </si>
  <si>
    <t>Changes</t>
  </si>
  <si>
    <t>Parent Baseline Name</t>
  </si>
  <si>
    <t>Baseline ID</t>
  </si>
  <si>
    <t>&lt;&lt;--- We are here now</t>
  </si>
  <si>
    <t>EO SAR Missions</t>
  </si>
  <si>
    <t>Radarsat 1</t>
  </si>
  <si>
    <t>Radarsat 2</t>
  </si>
  <si>
    <t>Radarsat+ Next Generation</t>
  </si>
  <si>
    <t>ID</t>
  </si>
  <si>
    <t>Depth</t>
  </si>
  <si>
    <t>CBS Code</t>
  </si>
  <si>
    <t>Segment</t>
  </si>
  <si>
    <t>System of Systems</t>
  </si>
  <si>
    <t>System</t>
  </si>
  <si>
    <t>Subsystem</t>
  </si>
  <si>
    <t>Assembly</t>
  </si>
  <si>
    <t>Component</t>
  </si>
  <si>
    <t>Gov't Oversight (Salaries and EBP)</t>
  </si>
  <si>
    <t>CSA Project Team</t>
  </si>
  <si>
    <t>RAM per Person per FY and Phase</t>
  </si>
  <si>
    <t>CSA Internal Services</t>
  </si>
  <si>
    <t>OGD Internal Services by MOU</t>
  </si>
  <si>
    <t>Shared Services</t>
  </si>
  <si>
    <t>SPAC</t>
  </si>
  <si>
    <t>Justice Canada</t>
  </si>
  <si>
    <t>OGD User Departments by MOU (RAM portion)</t>
  </si>
  <si>
    <t>ECCC</t>
  </si>
  <si>
    <t>NRCAN</t>
  </si>
  <si>
    <t>DND</t>
  </si>
  <si>
    <t>Government Overhead</t>
  </si>
  <si>
    <t xml:space="preserve">IS Management Overhead </t>
  </si>
  <si>
    <t>Management Consulting Services</t>
  </si>
  <si>
    <t>Consultants - Industrial Space Experts</t>
  </si>
  <si>
    <t>Consultants - Academia</t>
  </si>
  <si>
    <t>Consultants - Non-Space Experts</t>
  </si>
  <si>
    <t>Temporary Help</t>
  </si>
  <si>
    <t>Students</t>
  </si>
  <si>
    <t>Government Travel &amp; Living</t>
  </si>
  <si>
    <t>Translation</t>
  </si>
  <si>
    <t>Shipping</t>
  </si>
  <si>
    <t>Software Licenses</t>
  </si>
  <si>
    <t>Public Outreach and STEM initiatives</t>
  </si>
  <si>
    <t>Other Overhead (Specify)</t>
  </si>
  <si>
    <t>Project Management</t>
  </si>
  <si>
    <t>Systems Engineering</t>
  </si>
  <si>
    <t>Mission Assurance</t>
  </si>
  <si>
    <t>Assembly, Integration and Testing</t>
  </si>
  <si>
    <t>Support Equipment</t>
  </si>
  <si>
    <t>Space Segment</t>
  </si>
  <si>
    <t>Bus/Platform</t>
  </si>
  <si>
    <t>Structures and Mechanisms Subsystem (SMS)</t>
  </si>
  <si>
    <t>Primary Structures</t>
  </si>
  <si>
    <t>Load Carrying Shell/Truss</t>
  </si>
  <si>
    <t>Equipment Compartments</t>
  </si>
  <si>
    <t>Booms</t>
  </si>
  <si>
    <t>Adapters</t>
  </si>
  <si>
    <t>Other Structures (Specify)</t>
  </si>
  <si>
    <t>Secondary Structures</t>
  </si>
  <si>
    <t>Equipment (Instrument) Mountings</t>
  </si>
  <si>
    <t>Ballast Mass</t>
  </si>
  <si>
    <t>Other Secondary Structures (Specify)</t>
  </si>
  <si>
    <t>Mechanisms and Pyrotechnics</t>
  </si>
  <si>
    <t>Positioning</t>
  </si>
  <si>
    <t>Deployment and Storage Equipment</t>
  </si>
  <si>
    <t>Docking Mechanisms</t>
  </si>
  <si>
    <t>Other Mechanisms (Specify)</t>
  </si>
  <si>
    <t>Pyrotechnics</t>
  </si>
  <si>
    <t>SMS Other (Specify)</t>
  </si>
  <si>
    <t>Thermal Control Subsystem (TCS)</t>
  </si>
  <si>
    <t>Active Devices</t>
  </si>
  <si>
    <t>Cryogenic Devices</t>
  </si>
  <si>
    <t>Liquid Loops</t>
  </si>
  <si>
    <t>Electric Coolers</t>
  </si>
  <si>
    <t>Heaters, Thermistors, and Thermostats</t>
  </si>
  <si>
    <t>Other Active Devices (Specify)</t>
  </si>
  <si>
    <t>Passive Devices</t>
  </si>
  <si>
    <t>Radiator Panel/Fins</t>
  </si>
  <si>
    <t>Coatings</t>
  </si>
  <si>
    <t>Heat Pipes</t>
  </si>
  <si>
    <t>Insulation</t>
  </si>
  <si>
    <t>Conductive Structures</t>
  </si>
  <si>
    <t>Heat Activated Structures</t>
  </si>
  <si>
    <t>Sun Shields</t>
  </si>
  <si>
    <t>Second Surface Mirrors</t>
  </si>
  <si>
    <t>Shutters and Louvers</t>
  </si>
  <si>
    <t>Other Passive Devices (Specify)</t>
  </si>
  <si>
    <t>TCS Other (Specify)</t>
  </si>
  <si>
    <t>Electric Power Subsystem (EPS)</t>
  </si>
  <si>
    <t>Electrical Power Generation</t>
  </si>
  <si>
    <t>Solar Array</t>
  </si>
  <si>
    <t>Solar Array Positioner</t>
  </si>
  <si>
    <t>Radioisotope Thermionic Generator</t>
  </si>
  <si>
    <t>Chemical (Fuel Cells)</t>
  </si>
  <si>
    <t>Auxiliary Power Units</t>
  </si>
  <si>
    <t>Other Power Sources</t>
  </si>
  <si>
    <t>Electrical Power Conditioning</t>
  </si>
  <si>
    <t>Power Control Electronics</t>
  </si>
  <si>
    <t>Power Conversion Electronics</t>
  </si>
  <si>
    <t>Power Dissipation Devices</t>
  </si>
  <si>
    <t>Power Distribution Electronics</t>
  </si>
  <si>
    <t>Power Switching Electronics</t>
  </si>
  <si>
    <t>Power Regulation Electronics</t>
  </si>
  <si>
    <t>Other Power Conditioning Devices (Specify)</t>
  </si>
  <si>
    <t>Electrical Power Storage</t>
  </si>
  <si>
    <t>Rechargeable Batteries</t>
  </si>
  <si>
    <t>Charge Control Electronics</t>
  </si>
  <si>
    <t>Other Electrical Power Storage Devices (Specify)</t>
  </si>
  <si>
    <t>Harnesses and Cables</t>
  </si>
  <si>
    <t>EPS Other (Specify)</t>
  </si>
  <si>
    <t>Attitude Control Subsystem (ACS)</t>
  </si>
  <si>
    <t>Attitude Determination</t>
  </si>
  <si>
    <t>Earth (Horizon) Sensors</t>
  </si>
  <si>
    <t>Sun Sensors</t>
  </si>
  <si>
    <t>Star Tracker/Sensors</t>
  </si>
  <si>
    <t>Global Positioning System (GPS) Receiver</t>
  </si>
  <si>
    <t>Imagers</t>
  </si>
  <si>
    <t>Magnetometers</t>
  </si>
  <si>
    <t>Altimeters</t>
  </si>
  <si>
    <t>Inertial Reference Unit (IRU)/Inertial Measurement Unit (IMU)</t>
  </si>
  <si>
    <t>Radar</t>
  </si>
  <si>
    <t>Rate Gyros</t>
  </si>
  <si>
    <t>Accelerometers</t>
  </si>
  <si>
    <t>Bearing and Power Transfer Assembly</t>
  </si>
  <si>
    <t>Other Attitude Determination Devices (Specify)</t>
  </si>
  <si>
    <t>Attitude Control</t>
  </si>
  <si>
    <t>Reaction Wheel</t>
  </si>
  <si>
    <t>Momentum Wheel</t>
  </si>
  <si>
    <t>Control Moment Gyro</t>
  </si>
  <si>
    <t>Other Energy Storage Devices</t>
  </si>
  <si>
    <t>Magnetic Control Devices</t>
  </si>
  <si>
    <t>Spin Control Devices</t>
  </si>
  <si>
    <t>Control Electronics</t>
  </si>
  <si>
    <t>Other Attitude Control Devices (Specify)</t>
  </si>
  <si>
    <t>ACS Other (Specify)</t>
  </si>
  <si>
    <t>Propulsion Subsystem</t>
  </si>
  <si>
    <t>Tanks</t>
  </si>
  <si>
    <t>Oxidizer Tanks</t>
  </si>
  <si>
    <t>Fuel Tanks</t>
  </si>
  <si>
    <t>Propellant Tanks</t>
  </si>
  <si>
    <t>Pressurance Tanks</t>
  </si>
  <si>
    <t>Plumbing</t>
  </si>
  <si>
    <t>Other Tanks (Specify)</t>
  </si>
  <si>
    <t>Maneuvering Thrusters</t>
  </si>
  <si>
    <t>Bipropellant</t>
  </si>
  <si>
    <t>Monopropellant</t>
  </si>
  <si>
    <t>Solar Electric</t>
  </si>
  <si>
    <t>Ion</t>
  </si>
  <si>
    <t>Cold Gas</t>
  </si>
  <si>
    <t>Other Maneuvering Thrusters (Specify)</t>
  </si>
  <si>
    <t>Translation Thrusters</t>
  </si>
  <si>
    <t>Other Translation Thrusters (Specify)</t>
  </si>
  <si>
    <t>Propellant</t>
  </si>
  <si>
    <t>Solid Propellant</t>
  </si>
  <si>
    <t>Liquid Propellant</t>
  </si>
  <si>
    <t>Prussurant Propellant</t>
  </si>
  <si>
    <t>Other Propellant (Specify)</t>
  </si>
  <si>
    <t>Solid Rocket Motors</t>
  </si>
  <si>
    <t>Power Electronics</t>
  </si>
  <si>
    <t>Propulsion Other (Specify)</t>
  </si>
  <si>
    <t>Telemetry, Tracking, and Command Subsystem (TT&amp;C)</t>
  </si>
  <si>
    <t>Antennas</t>
  </si>
  <si>
    <t>Omnidirectional</t>
  </si>
  <si>
    <t>Spiral</t>
  </si>
  <si>
    <t>Horn</t>
  </si>
  <si>
    <t>Patch</t>
  </si>
  <si>
    <t>Parabolic</t>
  </si>
  <si>
    <t>Phased Array</t>
  </si>
  <si>
    <t>Other Antennas (Specify)</t>
  </si>
  <si>
    <t>Waveguides/Routers</t>
  </si>
  <si>
    <t>Diplexers</t>
  </si>
  <si>
    <t>Triplexers</t>
  </si>
  <si>
    <t>Multiplexers</t>
  </si>
  <si>
    <t>Multicouplers</t>
  </si>
  <si>
    <t>Coaxial Switches</t>
  </si>
  <si>
    <t>RF Switches</t>
  </si>
  <si>
    <t>Filters</t>
  </si>
  <si>
    <t>Waveguides</t>
  </si>
  <si>
    <t>Other Routers (Specify)</t>
  </si>
  <si>
    <t>Radio Frequency Equipment</t>
  </si>
  <si>
    <t>Amplifiers</t>
  </si>
  <si>
    <t>Receivers</t>
  </si>
  <si>
    <t>Transmitters</t>
  </si>
  <si>
    <t>Transceivers</t>
  </si>
  <si>
    <t>Transponders</t>
  </si>
  <si>
    <t>Modulators</t>
  </si>
  <si>
    <t>Demodulators</t>
  </si>
  <si>
    <t>Modems</t>
  </si>
  <si>
    <t>Traveling Wave Tube Assemblies</t>
  </si>
  <si>
    <t>Solid State Power Amplifiers</t>
  </si>
  <si>
    <t>Downconverters</t>
  </si>
  <si>
    <t>Upconverters</t>
  </si>
  <si>
    <t>Other RF Equipment (Specify)</t>
  </si>
  <si>
    <t>Command and Data Handling (C&amp;DH)</t>
  </si>
  <si>
    <t>Processors</t>
  </si>
  <si>
    <t>Solid State Memory</t>
  </si>
  <si>
    <t>Decoders</t>
  </si>
  <si>
    <t>Command Units</t>
  </si>
  <si>
    <t>Telemetry Units</t>
  </si>
  <si>
    <t>Command Sequencers</t>
  </si>
  <si>
    <t>Timing Units</t>
  </si>
  <si>
    <t>Frequency Generators</t>
  </si>
  <si>
    <t>Signal Conditioners</t>
  </si>
  <si>
    <t>Data Switches</t>
  </si>
  <si>
    <t>Communication Security</t>
  </si>
  <si>
    <t>Interface Units</t>
  </si>
  <si>
    <t>Tape Recorders</t>
  </si>
  <si>
    <t>Disk Recorders</t>
  </si>
  <si>
    <t>Command Sensor or Situational Awareness Sensors</t>
  </si>
  <si>
    <t>Other C&amp;DH (Specify)</t>
  </si>
  <si>
    <t>TT&amp;C Other (Specify)</t>
  </si>
  <si>
    <t>Bus Flight Software</t>
  </si>
  <si>
    <t>Thermal Control Software</t>
  </si>
  <si>
    <t>Electrical Power Software</t>
  </si>
  <si>
    <t>Attitude Control Software</t>
  </si>
  <si>
    <t>Telemetry, Tracking, and Command Software</t>
  </si>
  <si>
    <t>Other Flight Software (Specify)</t>
  </si>
  <si>
    <t>SEITPM and Support Equipment (If Applicable for Integration of Multiple Payloads)</t>
  </si>
  <si>
    <t>Structures</t>
  </si>
  <si>
    <t>Structures and Mechanisms Other (Specify)</t>
  </si>
  <si>
    <t>Electric heaters, Thermisters, and Thermostats</t>
  </si>
  <si>
    <t>Thermal Control Other (Specify)</t>
  </si>
  <si>
    <t>Power Sources</t>
  </si>
  <si>
    <t>Power Control, Switching, and Distribution Electronics</t>
  </si>
  <si>
    <t>Power Conditioning, Conversion, and Regulation</t>
  </si>
  <si>
    <t>Electrical Power Other (Specify)</t>
  </si>
  <si>
    <t>Computers and Processors</t>
  </si>
  <si>
    <t>Command/Telemetric Units</t>
  </si>
  <si>
    <t>Pointing Sensors</t>
  </si>
  <si>
    <t>Payload Positioners</t>
  </si>
  <si>
    <t>Security, Encryption, and Decryption Devices</t>
  </si>
  <si>
    <t>Data Storage, handling, and Interface</t>
  </si>
  <si>
    <t>Multifunctional Digital Electronic Boxes</t>
  </si>
  <si>
    <t>Pointing, Command, and Control Interface Other (Specify)</t>
  </si>
  <si>
    <t>Payload Signal Electronics</t>
  </si>
  <si>
    <t>Passive Signal Flow Control</t>
  </si>
  <si>
    <t>Transmitter/Receiver/Transceiver/Transponder</t>
  </si>
  <si>
    <t>Modulators/Demodulators/Modems</t>
  </si>
  <si>
    <t>Multiplexers/Demultiplexers</t>
  </si>
  <si>
    <t>Frequency Upconverters/Downconverters</t>
  </si>
  <si>
    <t>Frequency and Timing</t>
  </si>
  <si>
    <t>Signal Electronics Other (Specify)</t>
  </si>
  <si>
    <t>Structure/Outerbarrel/Cover</t>
  </si>
  <si>
    <t>Mirrors/Optics</t>
  </si>
  <si>
    <t>Aft Optics Assembly</t>
  </si>
  <si>
    <t>Alignment and Calibration</t>
  </si>
  <si>
    <t>Thermal</t>
  </si>
  <si>
    <t>Optical Assembly Other</t>
  </si>
  <si>
    <t>Payload Structure</t>
  </si>
  <si>
    <t>Focal Plan Array</t>
  </si>
  <si>
    <t>Sensor Positioners</t>
  </si>
  <si>
    <t>Sensor Electronics</t>
  </si>
  <si>
    <t>Magnetometer</t>
  </si>
  <si>
    <t>Spectrometer</t>
  </si>
  <si>
    <t>Radiometer</t>
  </si>
  <si>
    <t>Camera</t>
  </si>
  <si>
    <t>Sounder</t>
  </si>
  <si>
    <t>Flight Sensor Software</t>
  </si>
  <si>
    <t>Other Sensor Types (Specify)</t>
  </si>
  <si>
    <t>Mission Sensor Other (Specify)</t>
  </si>
  <si>
    <t>Payload Flight Software</t>
  </si>
  <si>
    <t>CSCI (Specify)</t>
  </si>
  <si>
    <t>Payload Antenna 1 … n (Specify)</t>
  </si>
  <si>
    <t>Structures and Mechanisms</t>
  </si>
  <si>
    <t>Antenna Positioners</t>
  </si>
  <si>
    <t>Reflector/Horn</t>
  </si>
  <si>
    <t>Feed</t>
  </si>
  <si>
    <t>Waveguide/Coad/Cabling</t>
  </si>
  <si>
    <t>Transmit/Receive Modules</t>
  </si>
  <si>
    <t>Antenna Other (Specify)</t>
  </si>
  <si>
    <t>Payload Other (Specify)</t>
  </si>
  <si>
    <t>Booster Adapter</t>
  </si>
  <si>
    <t>Space Vehicle Storage</t>
  </si>
  <si>
    <t>Space Vehicle Other (Specify)</t>
  </si>
  <si>
    <t>Launch Segment</t>
  </si>
  <si>
    <t>Launch Systems Integration (LSI)</t>
  </si>
  <si>
    <t>Launch Operations</t>
  </si>
  <si>
    <t>Launch Operations Support</t>
  </si>
  <si>
    <t>Launch Vehicle Services</t>
  </si>
  <si>
    <t>Launch Insurance</t>
  </si>
  <si>
    <t>Ground Segment</t>
  </si>
  <si>
    <t>Ops Segment</t>
  </si>
  <si>
    <t>Science Segment</t>
  </si>
  <si>
    <t>Science Maturation Studies &amp; User Requirements</t>
  </si>
  <si>
    <t>Science Support for Mission Development</t>
  </si>
  <si>
    <t>Science Support for Commissioning, Including Cal/Val</t>
  </si>
  <si>
    <t>Science Support for Data Handling</t>
  </si>
  <si>
    <t>Space Vehicle 1 … i</t>
  </si>
  <si>
    <t>Payload 1 … n (Specify)</t>
  </si>
  <si>
    <t>4d. CBS (as self referencing list) for use as a javascript array</t>
  </si>
  <si>
    <t>Why we we asking:</t>
  </si>
  <si>
    <t>this page is auto-generated and used for drawing it out</t>
  </si>
  <si>
    <t>Self referencing list for dtree</t>
  </si>
  <si>
    <t>UID</t>
  </si>
  <si>
    <t>Parent ID</t>
  </si>
  <si>
    <t>Level</t>
  </si>
  <si>
    <t>Node Name</t>
  </si>
  <si>
    <t>Icon</t>
  </si>
  <si>
    <t>Notes</t>
  </si>
  <si>
    <t>Javascript Code</t>
  </si>
  <si>
    <t>Space Missions</t>
  </si>
  <si>
    <t>Taxon 1</t>
  </si>
  <si>
    <t>Box.png</t>
  </si>
  <si>
    <t>Taxon 2</t>
  </si>
  <si>
    <t>EO.png</t>
  </si>
  <si>
    <t>Radarsat Portfolio</t>
  </si>
  <si>
    <t>Phylum</t>
  </si>
  <si>
    <t>Pouch.png</t>
  </si>
  <si>
    <t>Mission</t>
  </si>
  <si>
    <t>Satellite.png</t>
  </si>
  <si>
    <t>Design Reference Mission</t>
  </si>
  <si>
    <t>Radarsat Constellation Mission</t>
  </si>
  <si>
    <t>Radarsat+ Replenishment</t>
  </si>
  <si>
    <t>Analysis Scenario 1: RCM Proxy</t>
  </si>
  <si>
    <t>Scenario.png</t>
  </si>
  <si>
    <t>Analysis Scenario 2: RCM+</t>
  </si>
  <si>
    <t>Analysis Scenario 3: Airbus concept</t>
  </si>
  <si>
    <t>Analysis Scenario 4: MDA Chorus Data Buy</t>
  </si>
  <si>
    <t>Analysis Scenario 5: MDA Chorus+</t>
  </si>
  <si>
    <t>Analysis Scenario 6: Airbus Sentinel 2</t>
  </si>
  <si>
    <t>Government Overhead and Oversight</t>
  </si>
  <si>
    <t>Government.png</t>
  </si>
  <si>
    <t>This WBS includes all CSA Oversight, OGD salaries, and basic overhead for the care and maintenance of CSA staff</t>
  </si>
  <si>
    <t>The Space Segment includes things we launch into space</t>
  </si>
  <si>
    <t>Rocket.png</t>
  </si>
  <si>
    <t>The launch segment includes the launch vehicle and seom support services</t>
  </si>
  <si>
    <t>Facility.png</t>
  </si>
  <si>
    <t>The ground segment includes the planning desgin and development of the GS, but not the Ops</t>
  </si>
  <si>
    <t>Ops.png</t>
  </si>
  <si>
    <t>Ops includes SatOps, Mission Ops, Science Ops - typically contracts</t>
  </si>
  <si>
    <t>Science.png</t>
  </si>
  <si>
    <t>Typically G&amp;C</t>
  </si>
  <si>
    <t>1.1.1</t>
  </si>
  <si>
    <t>1.1.2</t>
  </si>
  <si>
    <t>CSA Oversight</t>
  </si>
  <si>
    <t>1.1.1.1</t>
  </si>
  <si>
    <t>OGD Oversight</t>
  </si>
  <si>
    <t>1.1.1.2</t>
  </si>
  <si>
    <t>1.1.1.1.1</t>
  </si>
  <si>
    <t>This CBS contains all salaries associated with the RAM of the Project team</t>
  </si>
  <si>
    <t>1.1.1.1.2</t>
  </si>
  <si>
    <t>This CBS contains all salaries associated with CSA internal services (finance, HR, audit, eval, policy, Executives, IM, IT, contracts, shipping, etc)</t>
  </si>
  <si>
    <t>1.1.1.2.1</t>
  </si>
  <si>
    <t>1.1.1.2.2</t>
  </si>
  <si>
    <t>1.1.1.2.1.1</t>
  </si>
  <si>
    <t>1.1.1.2.1.2</t>
  </si>
  <si>
    <t>1.1.1.2.1.3</t>
  </si>
  <si>
    <t>1.1.1.2.2.1</t>
  </si>
  <si>
    <t>1.1.1.2.2.2</t>
  </si>
  <si>
    <t>1.1.1.2.2.3</t>
  </si>
  <si>
    <t>1.1.1.1.1.1</t>
  </si>
  <si>
    <t>PSPC Procurement Services</t>
  </si>
  <si>
    <t>1.1.1.2.1.2.1</t>
  </si>
  <si>
    <t>PSPC Fairness Monitor</t>
  </si>
  <si>
    <t>1.1.1.2.1.2.2</t>
  </si>
  <si>
    <t>Legal Services</t>
  </si>
  <si>
    <t>1.1.1.2.1.3.1</t>
  </si>
  <si>
    <t>CSA Overhead</t>
  </si>
  <si>
    <t>1.1.2.1</t>
  </si>
  <si>
    <t>1.1.2.1.1</t>
  </si>
  <si>
    <t>1.1.2.1.2</t>
  </si>
  <si>
    <t>1.1.2.1.3</t>
  </si>
  <si>
    <t>1.1.2.1.4</t>
  </si>
  <si>
    <t>This CBS  includes any students, FSWEP or PDF assisint Csa project team</t>
  </si>
  <si>
    <t>1.1.2.1.5</t>
  </si>
  <si>
    <t>This CBS includes any government Travel and Living expenses</t>
  </si>
  <si>
    <t>1.1.2.1.6</t>
  </si>
  <si>
    <t>This CBS includes any translation costs</t>
  </si>
  <si>
    <t>1.1.2.1.7</t>
  </si>
  <si>
    <t>This CBs includes any shipping cost, but not shipping flight HW which is under space segment</t>
  </si>
  <si>
    <t>1.1.2.1.8</t>
  </si>
  <si>
    <t>This CBS includes any COTs SW not flight Sw or ground SW</t>
  </si>
  <si>
    <t>1.1.2.1.9</t>
  </si>
  <si>
    <t>This CBS includes any public relations and STEM</t>
  </si>
  <si>
    <t>1.1.2.1.10</t>
  </si>
  <si>
    <t xml:space="preserve">This CBS includes any other misc fees </t>
  </si>
  <si>
    <t>1.1.2.1.2.1</t>
  </si>
  <si>
    <t>1.1.2.1.2.2</t>
  </si>
  <si>
    <t>1.1.2.1.2.3</t>
  </si>
  <si>
    <t>Mission SEITPM and Support Equipment</t>
  </si>
  <si>
    <t>SEITPM.png</t>
  </si>
  <si>
    <t>Spacecraft SEITPM and Support Equipment</t>
  </si>
  <si>
    <t>Widget.png</t>
  </si>
  <si>
    <t>Platform SEITPM and Support Equipment</t>
  </si>
  <si>
    <t>Structures and Mechanisms Subsystem SEITPM</t>
  </si>
  <si>
    <t>Thermal Control Subsystem SEITPM</t>
  </si>
  <si>
    <t>Electric Power Subsystem SEITPM</t>
  </si>
  <si>
    <t>Attitude Control Subsystem SEITPM</t>
  </si>
  <si>
    <t>Propulsion Subsystem SEITPM</t>
  </si>
  <si>
    <t>TT&amp;C Subsystem SEITPM</t>
  </si>
  <si>
    <t>Bus FSW Subsystem SEITPM</t>
  </si>
  <si>
    <t>Payload 1 SEITPM and Support Equipment</t>
  </si>
  <si>
    <t>Payload 1 Structures and Mechanisms Subsystem</t>
  </si>
  <si>
    <t>Structures and Mechanims Subsystem SEITPM</t>
  </si>
  <si>
    <t>Payload 1 Thermal Control  Subsystem</t>
  </si>
  <si>
    <t>Thermal Control  Subsystem SEITPM</t>
  </si>
  <si>
    <t>Payload 1 Electrical Power Subsystem</t>
  </si>
  <si>
    <t>Electrical Power Subsystem SEITPM</t>
  </si>
  <si>
    <t>Payload 1 Pointing, Command, and Control Interface</t>
  </si>
  <si>
    <t>Subsystem SEITPM</t>
  </si>
  <si>
    <t>Payload 1 Optical Assembly</t>
  </si>
  <si>
    <t>Payload 1 Sensor</t>
  </si>
  <si>
    <t>Sensor SEITPM</t>
  </si>
  <si>
    <t>Payload 1 FSW SEITPM</t>
  </si>
  <si>
    <t>Payload 1 Antenna SEITPM</t>
  </si>
  <si>
    <t>Ground Segment SEITPM</t>
  </si>
  <si>
    <t>Mission Control Centers</t>
  </si>
  <si>
    <t>Science / Data Ops Centers</t>
  </si>
  <si>
    <t>Terminals and Data Networks – incl Antennas </t>
  </si>
  <si>
    <t>Data Distribution &amp; Archival </t>
  </si>
  <si>
    <t>Training Facilities </t>
  </si>
  <si>
    <t>CSA Mission Control</t>
  </si>
  <si>
    <t xml:space="preserve">SatOps Mission Control Complex at JHCSC </t>
  </si>
  <si>
    <t>ISS Mission Operations Complex</t>
  </si>
  <si>
    <t>NASA Mission Operations Complex</t>
  </si>
  <si>
    <t>RMPSR</t>
  </si>
  <si>
    <t>OEC</t>
  </si>
  <si>
    <t>PTOC</t>
  </si>
  <si>
    <t>SatOps Mission control SEITPM</t>
  </si>
  <si>
    <t>Hardware Components</t>
  </si>
  <si>
    <t>Workstations</t>
  </si>
  <si>
    <t>Servers</t>
  </si>
  <si>
    <t>Storage and Archive</t>
  </si>
  <si>
    <t>Network Equipment</t>
  </si>
  <si>
    <t>Interface Equipment</t>
  </si>
  <si>
    <t>Security Encryption/Decryption</t>
  </si>
  <si>
    <t>Data Processing</t>
  </si>
  <si>
    <t>COTS Hardware Other (Specify)</t>
  </si>
  <si>
    <t>Pre-Operations Maintenance (Specify)</t>
  </si>
  <si>
    <t>Environments</t>
  </si>
  <si>
    <t>SatOps GS Software</t>
  </si>
  <si>
    <t>SW CSCI</t>
  </si>
  <si>
    <t>NASA Science Operations Centers</t>
  </si>
  <si>
    <t>HPC (High Performance Computing)</t>
  </si>
  <si>
    <t>Geospace Observatory</t>
  </si>
  <si>
    <t>Other SODC (specify)</t>
  </si>
  <si>
    <t> CSA Terminals and Antennas</t>
  </si>
  <si>
    <t>CSA St-Hubert Antenna</t>
  </si>
  <si>
    <t>Ferme Yves Bachand Antenna</t>
  </si>
  <si>
    <t>Ferme Beldor Antenna</t>
  </si>
  <si>
    <t>Transponder</t>
  </si>
  <si>
    <t>Digital Earth Canada</t>
  </si>
  <si>
    <t>Federal Geospatial Platform (FGP)</t>
  </si>
  <si>
    <t>EODMS</t>
  </si>
  <si>
    <t>Canadian Astronomy Data Centre</t>
  </si>
  <si>
    <t>NASA Data Distribution &amp; Archival</t>
  </si>
  <si>
    <t>MMLC</t>
  </si>
  <si>
    <t>MOTS</t>
  </si>
  <si>
    <t>CSA Mission Operations</t>
  </si>
  <si>
    <t>CSA SatOps</t>
  </si>
  <si>
    <t>CSA ISS Ops</t>
  </si>
  <si>
    <t>CSA ISS Sustaining Engineering</t>
  </si>
  <si>
    <t>NASA Mission Operations</t>
  </si>
  <si>
    <t>Industry Partners (Specify)</t>
  </si>
  <si>
    <t>Mission Science Support</t>
  </si>
  <si>
    <t>Science Utilization &amp; Application Development</t>
  </si>
  <si>
    <t>Description</t>
  </si>
  <si>
    <t>N/A</t>
  </si>
  <si>
    <t xml:space="preserve">What do you call your phases? </t>
  </si>
  <si>
    <t xml:space="preserve">1. To normalize the naming convention across all investments. </t>
  </si>
  <si>
    <t>2. Math Models are based on Costing Sub-Phase.</t>
  </si>
  <si>
    <t>3. We want to output results in your naming convention and scope.</t>
  </si>
  <si>
    <t>Based on IGMF rev E</t>
  </si>
  <si>
    <t>Based on CSA-FIN-RPT-0072</t>
  </si>
  <si>
    <t>Phasing according to</t>
  </si>
  <si>
    <t>EPMO</t>
  </si>
  <si>
    <t>Costing</t>
  </si>
  <si>
    <t>PM</t>
  </si>
  <si>
    <t>PREP</t>
  </si>
  <si>
    <t>PREP 1</t>
  </si>
  <si>
    <t>Prototyping Activities (before Gate 1)</t>
  </si>
  <si>
    <t>Pre-Project</t>
  </si>
  <si>
    <t>Option Analysis &amp; Planning Phase</t>
  </si>
  <si>
    <t>PREP 2</t>
  </si>
  <si>
    <t>Prototyping Activities (during Phase 0/A)</t>
  </si>
  <si>
    <t>Phase 0</t>
  </si>
  <si>
    <t>Concept &amp; Feasibility</t>
  </si>
  <si>
    <t>Project</t>
  </si>
  <si>
    <t>Definition Phase</t>
  </si>
  <si>
    <t>Detailed Project Requirements</t>
  </si>
  <si>
    <t>Phase A</t>
  </si>
  <si>
    <t>Preliminary Definition</t>
  </si>
  <si>
    <t>Phase B/C</t>
  </si>
  <si>
    <t>Phase B</t>
  </si>
  <si>
    <t>Preliminary Design</t>
  </si>
  <si>
    <t>Detailed Definition</t>
  </si>
  <si>
    <t>Phase C</t>
  </si>
  <si>
    <t>Detailed Design</t>
  </si>
  <si>
    <t>Implementation Phase</t>
  </si>
  <si>
    <t>Implementation</t>
  </si>
  <si>
    <t>Phase D</t>
  </si>
  <si>
    <t>MAIT</t>
  </si>
  <si>
    <t>Post-Project</t>
  </si>
  <si>
    <t>Post-Implementation Phase</t>
  </si>
  <si>
    <t>Operations &amp; Disposal</t>
  </si>
  <si>
    <t>Phase E</t>
  </si>
  <si>
    <t>Phase E (EXT)</t>
  </si>
  <si>
    <t>Phase F</t>
  </si>
  <si>
    <t>Phase G</t>
  </si>
  <si>
    <t>7b - Phasing Durations</t>
  </si>
  <si>
    <t>1. Durations affect Govt Salaries calculations</t>
  </si>
  <si>
    <t>2. Durations affect Parametric estimates for Space segment, ground segment, ops</t>
  </si>
  <si>
    <t>3. Schedule Scenarios are inputs to sensitivity analysis</t>
  </si>
  <si>
    <t>Schedule Scenario ID</t>
  </si>
  <si>
    <t>Scenario Name</t>
  </si>
  <si>
    <t>Scenario Description</t>
  </si>
  <si>
    <t>The Schedule used for the salary calculations includes months of effort to prepare the governance</t>
  </si>
  <si>
    <t>Rationale</t>
  </si>
  <si>
    <t xml:space="preserve">Source Doc </t>
  </si>
  <si>
    <t>Expected Start</t>
  </si>
  <si>
    <t>Expected End</t>
  </si>
  <si>
    <t>Total D</t>
  </si>
  <si>
    <t>Total M</t>
  </si>
  <si>
    <t>Marges pour délais</t>
  </si>
  <si>
    <t>Title</t>
  </si>
  <si>
    <t>Sub-category</t>
  </si>
  <si>
    <t>Items</t>
  </si>
  <si>
    <t>GR or A</t>
  </si>
  <si>
    <t>CBS # linked to GR&amp;A</t>
  </si>
  <si>
    <t>Impact on Project</t>
  </si>
  <si>
    <t>Impact on costing, methodology, models, tools &amp; analysis</t>
  </si>
  <si>
    <t>Source/Link</t>
  </si>
  <si>
    <t xml:space="preserve">Other rational </t>
  </si>
  <si>
    <t xml:space="preserve">Waiver deviation </t>
  </si>
  <si>
    <t xml:space="preserve">Costing CSA Ground Rules &amp; Assumptions template </t>
  </si>
  <si>
    <t>Last review</t>
  </si>
  <si>
    <t>Catégorie</t>
  </si>
  <si>
    <t xml:space="preserve">Excepted source </t>
  </si>
  <si>
    <t>Do not delete - Mireille</t>
  </si>
  <si>
    <t>Hypothèses Programmatiques</t>
  </si>
  <si>
    <t>Strategy Naratives</t>
  </si>
  <si>
    <t>Objectifs politiques et stratégiques</t>
  </si>
  <si>
    <t>Alignement sur la stratégie de l’ASC</t>
  </si>
  <si>
    <t>Business Case et/ou CADRE Part C onglet CM list</t>
  </si>
  <si>
    <t>Strategy</t>
  </si>
  <si>
    <t>Contraintes gouvernementales ou directives de haut niveau</t>
  </si>
  <si>
    <t>Type de mission : Flagship, LargeSat, SmallSat, NanoSat, Hosted Payload, Data stream partnership, data stream purchase</t>
  </si>
  <si>
    <t>CADRE Part A</t>
  </si>
  <si>
    <t>CADRE Part A ou contants</t>
  </si>
  <si>
    <t>Disciplines et secteur : SatCom, Astronomie, exploration spatiale,...</t>
  </si>
  <si>
    <t>Dépendances avec d'autres projets/missions</t>
  </si>
  <si>
    <t>Budget global et financement</t>
  </si>
  <si>
    <t>Soumission au Conseil du Tésor (TBSub) - But de l'exercice de costing : Budget Ask, Reprofiling,… Définir le nombre de TBSub + échéancier associé aux TBSub</t>
  </si>
  <si>
    <t xml:space="preserve">CADRE Part C onglet Stratégie contractuelle  </t>
  </si>
  <si>
    <t xml:space="preserve">Enveloppe de la masse salariale </t>
  </si>
  <si>
    <t>CADRE Part C onglet RAM</t>
  </si>
  <si>
    <t>Enveloppe des frais de gestion et plan de voyages</t>
  </si>
  <si>
    <t>CADRE Part C onglet Overhead Costs</t>
  </si>
  <si>
    <t>Costign Plan</t>
  </si>
  <si>
    <t xml:space="preserve">Méthodologie d'établissement des coûts </t>
  </si>
  <si>
    <t>Plan de l’exercice d’établissement des coûts</t>
  </si>
  <si>
    <t>Note de réflexion supplémentaire</t>
  </si>
  <si>
    <t>Au moins 2 façon différentes pour chaque incluant RAM</t>
  </si>
  <si>
    <t>Plan de l’exercice d’établissement des coûts - Méthodologies</t>
  </si>
  <si>
    <t>Analyse de sensibilité</t>
  </si>
  <si>
    <t>À compléter par Finance</t>
  </si>
  <si>
    <t xml:space="preserve"> Sufficiency Report or Independent Cost Estimate or Independent Cost Review </t>
  </si>
  <si>
    <t>Analogie (nearest neighboors), lesquels.</t>
  </si>
  <si>
    <t>Analyse paramétrique (True planning, PCEC, NCIM, SEER, Compact). CER Calibration Plan.</t>
  </si>
  <si>
    <t>Soumission de l'industrie et jugement d'expert</t>
  </si>
  <si>
    <t>Analyse Monte Carlo (crystal ball)</t>
  </si>
  <si>
    <t>Bottom up, qui le fait et comment</t>
  </si>
  <si>
    <t xml:space="preserve">Learning curves </t>
  </si>
  <si>
    <t>RASCI =  qui fait quoi. bottom up = Plan de l’exercice d’établissement des coûts</t>
  </si>
  <si>
    <t xml:space="preserve">Inducteurs de coûts princicaux </t>
  </si>
  <si>
    <t>CADRE Part C onglet CER &amp; Tools</t>
  </si>
  <si>
    <t xml:space="preserve">Normalisation ( Stochométrie) - si applicable </t>
  </si>
  <si>
    <t>le choix de l'outil dicte CADRE part B qui collecte info pour l'analyse paramétrique</t>
  </si>
  <si>
    <t>Tracabilité - accès aux sources - répertoires normalisés -liens</t>
  </si>
  <si>
    <t>Stratégie de financement</t>
  </si>
  <si>
    <t>Limitation des coûts :  Par exemple, les sources de financement instables, les contraintes de personnel ou un budget à ne pas dépasser devraient être documentés.</t>
  </si>
  <si>
    <t xml:space="preserve">Enveloppe Services internes - O&amp;M et RAM </t>
  </si>
  <si>
    <t>CADRE Part C onglet Services internes</t>
  </si>
  <si>
    <t>OBS</t>
  </si>
  <si>
    <t>Partenariats (OGD, internationaux, industriels)</t>
  </si>
  <si>
    <t>Rôles et responsabilités des principaux partenaires (agences spatiales, industriels, universités et autres ministères)</t>
  </si>
  <si>
    <t>CADRE Part C onglet OBS</t>
  </si>
  <si>
    <t>Modalités de partage des coûts et des risques</t>
  </si>
  <si>
    <t>CADRE Part C onglet OBS - Cost Sharing provisions</t>
  </si>
  <si>
    <t>Si applicable, dépenses éligibles de l'OTAN</t>
  </si>
  <si>
    <t>À définir ici</t>
  </si>
  <si>
    <t>8. Economic Constants and short answers</t>
  </si>
  <si>
    <t>Gouvernance et autorités</t>
  </si>
  <si>
    <t>Ordre de grandeur général du projet (petit, moyen, grand, flagship)</t>
  </si>
  <si>
    <t>CERCES scale</t>
  </si>
  <si>
    <t>Constants</t>
  </si>
  <si>
    <t>Nature of the costing perimeter (degree of difficulty of costing exercise)</t>
  </si>
  <si>
    <t>Palier/ Tier</t>
  </si>
  <si>
    <t>PCRA</t>
  </si>
  <si>
    <t>Point de décision</t>
  </si>
  <si>
    <t>CADRE Part C - onglet Phasing Model</t>
  </si>
  <si>
    <t>Costing Exercise Schedule and associated milestones - Costing Plan, Internal WebReport Dashboard and power BI dashboard for CLAD</t>
  </si>
  <si>
    <t>Hypothèses Financières</t>
  </si>
  <si>
    <t>8. Inflation Model</t>
  </si>
  <si>
    <t>Indices économiques et inflation</t>
  </si>
  <si>
    <t>Taux d’inflation annuel, indice utilisé (IPC, indice sectoriel), taux de déflation</t>
  </si>
  <si>
    <t>Inflation Model dans son propre document - Oracle db ID</t>
  </si>
  <si>
    <t>Taux EBP 27%</t>
  </si>
  <si>
    <t>Financial Constants Reports  - CSA-FIN-RPT-XXXX rev 3</t>
  </si>
  <si>
    <t>Modèle d'inflation appliqué</t>
  </si>
  <si>
    <t xml:space="preserve">Année de base / Base year </t>
  </si>
  <si>
    <t>SSC 4%</t>
  </si>
  <si>
    <t>PSPC 13%</t>
  </si>
  <si>
    <t xml:space="preserve">Taux du Fairness Monitor </t>
  </si>
  <si>
    <t>Taux de change</t>
  </si>
  <si>
    <t>Monnaies concernées et valeur de référence (CAD, USD, EUR, etc.)</t>
  </si>
  <si>
    <t>Seuil de variation accepté avant révision budgétaire</t>
  </si>
  <si>
    <t>Defined in constnats, used in risk analysis. risk reserve - Risk register</t>
  </si>
  <si>
    <t>Contingence et marges de sécurité</t>
  </si>
  <si>
    <t>Pourcentage de contingence sur le coût total du projet (p. ex. 10 à 20 %)</t>
  </si>
  <si>
    <t>Defined in constnats, used in risk analysis. risk register  onglet. Unknown-Unknown Risk margin</t>
  </si>
  <si>
    <t>Barème d’évaluation des risques majeurs pour justifier la marge appliquée (modèle d’analyse de risques)</t>
  </si>
  <si>
    <t xml:space="preserve">À définir ici </t>
  </si>
  <si>
    <t>Je ne comprends pas la question</t>
  </si>
  <si>
    <t>Stratégie contractuelle, coûts de main-d’œuvre et de sous-traitance</t>
  </si>
  <si>
    <t>Sunk Costs Report (STDP, EOADP, Cap Demo, Stedia FAST, ESA Program, Cubesats, space hub, Pre-Phase 0 etc)</t>
  </si>
  <si>
    <t>CADRe part C - Expenditure plan</t>
  </si>
  <si>
    <t>Stratégie contractuel Phase 0/A - 1 / 2 contrats</t>
  </si>
  <si>
    <t xml:space="preserve">CADRe Part C - Procurement strategy </t>
  </si>
  <si>
    <t>Nombre de contrats et valeur approximative prévus par phase</t>
  </si>
  <si>
    <t>CADRe Part C - Procurement Plan (list)</t>
  </si>
  <si>
    <t>Contrats en parallèle avec des concepts différents et un down select</t>
  </si>
  <si>
    <t>Agile ou waterfall</t>
  </si>
  <si>
    <t>STDP ou CapDemo en même temps que la phase 0 ou A</t>
  </si>
  <si>
    <t xml:space="preserve">Les fournisseurs attendus et leur capacite de production </t>
  </si>
  <si>
    <t>Type de SOW - SOW directif versus une architecture de mission proposée par le fournisseur</t>
  </si>
  <si>
    <t>Freedom of Design of Vendor</t>
  </si>
  <si>
    <t>CADRE Part C onglet OBS Maturité orgnisationelle du fourniseur</t>
  </si>
  <si>
    <t xml:space="preserve">Types de contrat – source unique ou compétitif (Contrat dirigé en Phase E ops aura une incidence sur le design du ground segment) </t>
  </si>
  <si>
    <t>Types de contrat – cout remboursable ou prix ferme</t>
  </si>
  <si>
    <t>Type de contrat: gonogo, options, milestones in April for CAFÉ</t>
  </si>
  <si>
    <t>Split next line into 2</t>
  </si>
  <si>
    <t>12 - Dispose, Divest, Descope, Delay</t>
  </si>
  <si>
    <t>Gestion du scope change et des risques dans chaque situation : cout remboursable (TA, options, gouvernance) ; prix ferme (descope, go no go, qualité du SOW a décrire le scope)</t>
  </si>
  <si>
    <t>Descope est dans DDD</t>
  </si>
  <si>
    <t>DDDD</t>
  </si>
  <si>
    <t>G&amp;C (cassiope ou radarsat 2) nous appartient pas</t>
  </si>
  <si>
    <t>Business model (CADRe part A) et le procurement strategy le repete</t>
  </si>
  <si>
    <t xml:space="preserve">incitatif commercial (ex. modele de commercialization comme WFS) </t>
  </si>
  <si>
    <t>Pour chaque phase et sous-systeme majeur -  CSA led, industry led, academia led (ex. En Phase E, CSA va mener les operations)</t>
  </si>
  <si>
    <t>Competitif - ouvert a l'international</t>
  </si>
  <si>
    <t>Competitif - ouvert au Canada</t>
  </si>
  <si>
    <t>Fausse competition</t>
  </si>
  <si>
    <t>monopole</t>
  </si>
  <si>
    <t>Dependences : Le fournisseur X doit etre le meme fournisseur que le fournisseur Y (Ex. Data processing handled by same supplier)</t>
  </si>
  <si>
    <t>Long lead Item - flux de trésorie en capital vs contrat vs échéancier</t>
  </si>
  <si>
    <t>CADRE Part C onglet QUANTITIES - LLI, spares, EM, PFM, RE-NRE</t>
  </si>
  <si>
    <t>Contenu Canadien</t>
  </si>
  <si>
    <t>Chaque contrat couvre quel partie du travail, liste d'inclusions et exclusions. List of inclusions and exclusions</t>
  </si>
  <si>
    <t>CBS Dictionary</t>
  </si>
  <si>
    <t>GFE and GFS (ex. DFL)</t>
  </si>
  <si>
    <t>Frais de transport et responsabilité</t>
  </si>
  <si>
    <t>Frais d'assurance et limitation de responsabilité</t>
  </si>
  <si>
    <t>Qualité du SOW</t>
  </si>
  <si>
    <t>RISK posture</t>
  </si>
  <si>
    <t>Stabilité des exigences. Par exemple, des exigences très instables, un nombre standard de demandes de modification technique, des exigences stables avec peu ou pas de changements attendus, etc.</t>
  </si>
  <si>
    <t>Résultats du RFI</t>
  </si>
  <si>
    <t>Procurement strategy</t>
  </si>
  <si>
    <t>Stratégie contractuelle Phase BCD - Concurrentiel, source unique (voir note de réflexion du point 2.4.1)</t>
  </si>
  <si>
    <t>Stratégie contractuelle Phase EF - Concurrentiel, source unique (voir note de réflexion du point 2.4.1)</t>
  </si>
  <si>
    <t>Capacité du vendeur dans le marché actuel, surcharge contractuel, effectif disponible</t>
  </si>
  <si>
    <t>OBS Maturité orgnisationelle du fourniseur</t>
  </si>
  <si>
    <t>Taux standard pour les ingénieurs, techniciens, gestionnaires, etc.</t>
  </si>
  <si>
    <t>Taux spécifiques pour les consultants ou experts externes</t>
  </si>
  <si>
    <t>Barème pour les appels d’offres et la sous-traitance (plafonds, politiques internes)</t>
  </si>
  <si>
    <t>Taux de frais et de profit appliqué au contrat</t>
  </si>
  <si>
    <t>Plan de gestion des risques financiers</t>
  </si>
  <si>
    <t>Existence d’une réserve pour risques identifiés (p. ex. volatilité du marché, retards de paiement)</t>
  </si>
  <si>
    <t>Registre de risque</t>
  </si>
  <si>
    <t xml:space="preserve">Descope Plan and other strategies to deal with funding shortfalls, </t>
  </si>
  <si>
    <t>À définir ici et lié au CADRE Part C - onglet DDDD</t>
  </si>
  <si>
    <t>Source of funding for each CBS element and Risk to A-Base</t>
  </si>
  <si>
    <t>Expenditure plan</t>
  </si>
  <si>
    <t xml:space="preserve">Taxes </t>
  </si>
  <si>
    <t>Pays, province et taux de taxes applicables</t>
  </si>
  <si>
    <t>Hypothèses Techniques (Space &amp; Ground Segment)</t>
  </si>
  <si>
    <t>TRRA</t>
  </si>
  <si>
    <t>Technologie et niveau de maturité (TRL)</t>
  </si>
  <si>
    <t>TRL initial prévu pour les composants clés</t>
  </si>
  <si>
    <t>CADRE Part C onglet TRL</t>
  </si>
  <si>
    <t>TRL</t>
  </si>
  <si>
    <t>Objectifs de TRL à atteindre pour chaque phase du projet</t>
  </si>
  <si>
    <t>4a. CBS and CBS Dictionary</t>
  </si>
  <si>
    <t xml:space="preserve">Sous-systèmes et architecture globale </t>
  </si>
  <si>
    <t>Liste et description des principaux sous-systèmes (structure, propulsion, contrôle d’attitude, communication, etc.)</t>
  </si>
  <si>
    <t>CBS</t>
  </si>
  <si>
    <t>Interfaces critiques (par ex. protocole de communication, alignement mécanique)</t>
  </si>
  <si>
    <t>TRL assessment tab - worry list</t>
  </si>
  <si>
    <t>This ground rule should state, at a high level, what is within scope of the estimate. For example, an estimate may cover the space segment, ground segment, and government oversight during phases B, C and D. Further clarification should be given if required, such as refurbishment of the ground segment rather than complete rebuild.</t>
  </si>
  <si>
    <t>Perimeter of costing exercise. Further Claraifications in CBs dictionary</t>
  </si>
  <si>
    <t>Durée de vie du projet et cycles de développement</t>
  </si>
  <si>
    <t>Stratégie de validation (modèles d’ingénierie, prototypes, simulations)</t>
  </si>
  <si>
    <t>Méthodes d’essais en environnement (thermique, vibration, vide, etc.)</t>
  </si>
  <si>
    <t>This assumption should state the expected build approach for the mission. For example, the bus/platform and payloads could be built in series or parallel.</t>
  </si>
  <si>
    <t>This assumption should state the cost improvement curve, as a percentile, for any items to be acquired with more than a single unit. If appropriate, items should be marked as Xth unit within a lot, such as the 8th unit, to allow for cost improvement curve theory to be reflected.</t>
  </si>
  <si>
    <t>Engineering Parameters in CADRe part B</t>
  </si>
  <si>
    <t>Contraintes techniques spécifiques</t>
  </si>
  <si>
    <t>Estimation de masse et de volume du système</t>
  </si>
  <si>
    <t>CADRE part B</t>
  </si>
  <si>
    <t>Consommation électrique maximale</t>
  </si>
  <si>
    <t>Besoins minimaux pour assurer la fiabilité</t>
  </si>
  <si>
    <t>Hypothèses Qualité, Fiabilité et Sécurité</t>
  </si>
  <si>
    <t>Normes et standards de qualité</t>
  </si>
  <si>
    <t>ECSS-Q-ST-20, ISO 9001, etc.</t>
  </si>
  <si>
    <t>Méthodes d’assurance qualité (revues, audits internes et externes)</t>
  </si>
  <si>
    <t>Safety and mission assurance</t>
  </si>
  <si>
    <t xml:space="preserve">Classe de Mission </t>
  </si>
  <si>
    <t>La mesure de la surveillance et de la rigueur appliquées par la CSA</t>
  </si>
  <si>
    <t>Hypothèses Opérationnelles</t>
  </si>
  <si>
    <t>Ressources humaines et expertise</t>
  </si>
  <si>
    <t>Équipe de base (ETP internes) et besoins en personnel spécialisé externe</t>
  </si>
  <si>
    <t>Disponibilité du personnel et plan de montée en compétence</t>
  </si>
  <si>
    <t>Calendrier, jalons et ressources temporelles</t>
  </si>
  <si>
    <t>Dates clés (ex. PDR – Preliminary Design Review, CDR – Critical Design Review, FRR – Flight Readiness Review) / Project Milestone Register (short report, detailed report)</t>
  </si>
  <si>
    <t>milestone Register</t>
  </si>
  <si>
    <t>Diagram of Phase Overlaps and Gaps</t>
  </si>
  <si>
    <t>we draw it form phasing</t>
  </si>
  <si>
    <t>GANTT Charts</t>
  </si>
  <si>
    <t>Schedule Constraints and Dependencies</t>
  </si>
  <si>
    <t>Phasing Model, phases</t>
  </si>
  <si>
    <t>Schedule Constraints</t>
  </si>
  <si>
    <t>Gestion des retards : conditions de replanification, procédures d’escalade</t>
  </si>
  <si>
    <t>Phasing Schedules</t>
  </si>
  <si>
    <t>Modèle de phase utilisé pour analyse de sensibilité (Phasing Model)</t>
  </si>
  <si>
    <t>Phasing model (for risk analysis)</t>
  </si>
  <si>
    <t xml:space="preserve">Échéancier de l'industrie </t>
  </si>
  <si>
    <t>Schedule Scenarios for sensitivity analysis : Adjust Durations - optimistic, pessimistic and expected</t>
  </si>
  <si>
    <t>Planification des infrastructures et installations</t>
  </si>
  <si>
    <t>Is DFL being used as GFE</t>
  </si>
  <si>
    <t>DFL being used? Strategy</t>
  </si>
  <si>
    <t>Lieux de développement, sites d’intégration et de test (chambres à vide, bancs de test)</t>
  </si>
  <si>
    <t>CBS Dictionary - Ground Segment - Test facilities</t>
  </si>
  <si>
    <t>Disponibilité des installations (ex. créneaux de test partagés avec d’autres projets)</t>
  </si>
  <si>
    <t>schedule risk =  risk register -&gt; pessimistic schedule model</t>
  </si>
  <si>
    <t>Gestion de la logistique et de la chaîne d’approvisionnement</t>
  </si>
  <si>
    <t>Délai de livraison des composants critiques (satellites, propulseurs, éléments électroniques)</t>
  </si>
  <si>
    <t>Plans de contingence en cas de rupture d’approvisionnement</t>
  </si>
  <si>
    <t>CADRE Part C onglet DDDD - dispose, descope, divest, delay</t>
  </si>
  <si>
    <t>Plan de gestion de mission (SatOps)</t>
  </si>
  <si>
    <t>Description des opérations prévues : phases de lancement, mise à l’orbite, opérations nominales, etc.</t>
  </si>
  <si>
    <t>Cadre part A</t>
  </si>
  <si>
    <t>Mode de supervision et contrôle (centres de contrôle, horaires, équipes)</t>
  </si>
  <si>
    <t>Cadre Part A</t>
  </si>
  <si>
    <t>Mission Operation Center</t>
  </si>
  <si>
    <t>GoC Science Operation Centers (SOCs)</t>
  </si>
  <si>
    <t>External Science Operation Centers (ESOCs)</t>
  </si>
  <si>
    <t>Hypothèses sur la science</t>
  </si>
  <si>
    <t>Science et applications</t>
  </si>
  <si>
    <t>Échéancier lié au volet de science du projet</t>
  </si>
  <si>
    <t>Expected cost of science utilization related to the mission.</t>
  </si>
  <si>
    <t>Portée de la mission sur le milieu public et académique</t>
  </si>
  <si>
    <t>Coût en lien avec la portée de la mission</t>
  </si>
  <si>
    <t>Hypothèses Lancement</t>
  </si>
  <si>
    <t>Véhicule de lancement</t>
  </si>
  <si>
    <t>Sélection du lanceur (ex. Falcon 9, Ariane, etc.) ou fenêtre de lancement partagée</t>
  </si>
  <si>
    <t>Capacités du lanceur (masse, volume, orbite cible)</t>
  </si>
  <si>
    <t>Cadre part A un petit peu et le reste dans le LV database CM list</t>
  </si>
  <si>
    <t>Calendrier de lancement</t>
  </si>
  <si>
    <t>Fenêtres de lancement disponibles (contraintes de météo, alignement orbital, etc.)</t>
  </si>
  <si>
    <t>Schedule assumptions and constraints for JCL Analysis</t>
  </si>
  <si>
    <t>Contingences pour reports éventuels</t>
  </si>
  <si>
    <t>Contrat et services associés</t>
  </si>
  <si>
    <t>Responsabilités du fournisseur de lancement (intégration, tests, qualification)</t>
  </si>
  <si>
    <t>OBS (roles et responsiblity) - CSa qui paye ou MDa qui paye</t>
  </si>
  <si>
    <t>Assurances (couverture du satellite, du lanceur, etc.)</t>
  </si>
  <si>
    <t>CBS Dictionary - if insurance</t>
  </si>
  <si>
    <t xml:space="preserve">Hypothèses Opérations en orbite </t>
  </si>
  <si>
    <t>Mode opératoire</t>
  </si>
  <si>
    <t>Gestion du satellite ou rover (téléopération vs. autonomie)</t>
  </si>
  <si>
    <t>Durée et fréquence des communications</t>
  </si>
  <si>
    <t>CADRE Part B</t>
  </si>
  <si>
    <t>Maintenance, réparations et évolutions</t>
  </si>
  <si>
    <t>Possibilité ou non de mise à jour logicielle en vol (OTA updates)</t>
  </si>
  <si>
    <t>CADRE part A - Bus FSW section</t>
  </si>
  <si>
    <t xml:space="preserve">Stratégiques de réparation ou d’assistance robotique </t>
  </si>
  <si>
    <t>CADRE part A - does it have any robotic repair interfaces</t>
  </si>
  <si>
    <t>Fin de mission et désorbitation</t>
  </si>
  <si>
    <t>Scénario de désorbitation contrôlée ou passivation (réservoirs, batteries)</t>
  </si>
  <si>
    <t>Dépôt sur orbite-cimetière pour le matériel en fin de vie (si admissible)</t>
  </si>
  <si>
    <t>Flux de documentation et reporting</t>
  </si>
  <si>
    <t>Fréquence des rapports d’avancement (hebdomadaires, mensuels)</t>
  </si>
  <si>
    <t>Classifications et diffusion</t>
  </si>
  <si>
    <t>Niveau de confidentialité (projet public, secret défense, propriété intellectuelle)</t>
  </si>
  <si>
    <t>Politiques de publication ou de diffusion des résultats</t>
  </si>
  <si>
    <t>À définir ici et/ou Business Case</t>
  </si>
  <si>
    <t>Hypothèses Légales, Réglementaires et Sécuritaires</t>
  </si>
  <si>
    <t>Réglementations gouvernementales</t>
  </si>
  <si>
    <t>Exigences fédérales (agences spatiales, ministères, etc.)</t>
  </si>
  <si>
    <t>Normes internationales (ECSS, ISO, NASA, CSA, etc.)</t>
  </si>
  <si>
    <t>Règles et régulations afférentes</t>
  </si>
  <si>
    <t>Contrôle à l’exportation (ex. ITAR, EAR)</t>
  </si>
  <si>
    <t>Identification des composants ou technologies soumis à licences</t>
  </si>
  <si>
    <t>Implications sur la gestion des fournisseurs et des partenaires étrangers</t>
  </si>
  <si>
    <t>Sécurité et sûreté</t>
  </si>
  <si>
    <t>Mesures de cybersécurité (protection des données, des communications, etc.)</t>
  </si>
  <si>
    <t>Exigences de sûreté pour le personnel et les installations (accès restreints, habilitations)</t>
  </si>
  <si>
    <t>Droit spatial et aspects juridiques</t>
  </si>
  <si>
    <t>Propriété et exploitation des données spatiales</t>
  </si>
  <si>
    <t>Protocole en cas de débris spatiaux, en fin de vie du satellite</t>
  </si>
  <si>
    <t>Propriété intellectuelle</t>
  </si>
  <si>
    <t xml:space="preserve">Propriété intellectuel en lien avec le projet - enjeux </t>
  </si>
  <si>
    <t>Hypothèses Environnementales</t>
  </si>
  <si>
    <t>Gestion des débris spatiaux</t>
  </si>
  <si>
    <t>Respect des lignes directrices d’atténuation des débris (liaisons, désorbitation en fin de vie)</t>
  </si>
  <si>
    <t>Méthodes envisagées pour minimiser la pollution orbitale</t>
  </si>
  <si>
    <t>Green space</t>
  </si>
  <si>
    <t>Impacts environnementaux terrestres</t>
  </si>
  <si>
    <t>Contrôle des émissions lors du lancement (polluants, bruit, etc.)</t>
  </si>
  <si>
    <t>CADRE Part C onglet Green Space</t>
  </si>
  <si>
    <t>Politique de recyclage ou de réutilisation des composants</t>
  </si>
  <si>
    <t>Hypothèses sur le risques</t>
  </si>
  <si>
    <t xml:space="preserve">Risques </t>
  </si>
  <si>
    <t>Risque du Projet Phase A à D</t>
  </si>
  <si>
    <t>Risque du Projet Phase E</t>
  </si>
  <si>
    <t>Risque du Projet Phase F</t>
  </si>
  <si>
    <t>Risque Science</t>
  </si>
  <si>
    <t>Risque Salaire</t>
  </si>
  <si>
    <t>Schedule Risk Assessment file (ms project) as input to the Joint Cost and Schedule Confidence Analysis Report</t>
  </si>
  <si>
    <t>Aspect critique de la mission et impact si la mission n'est pas respectée</t>
  </si>
  <si>
    <t>minimum mission success criteria - DRM - CADRE part C Taxon</t>
  </si>
  <si>
    <t>Hypothèse sur les mesures de performance par la valeur acquise</t>
  </si>
  <si>
    <t>CADRe part D - EVM</t>
  </si>
  <si>
    <t>Mesures de performance par la valeur acquise (EVM = Earn Value Management)</t>
  </si>
  <si>
    <t>Seuil orange et rouge pour EVM justifiant une réduction de la portée, une replanification</t>
  </si>
  <si>
    <t>pas dans ce fichier, pas avant PDR</t>
  </si>
  <si>
    <t>Skillset</t>
  </si>
  <si>
    <t>Parent CBS</t>
  </si>
  <si>
    <t>File Number</t>
  </si>
  <si>
    <t xml:space="preserve"> Manufacturing, Assembly, Integration and Test of Canadian Subsystems and Components</t>
  </si>
  <si>
    <t xml:space="preserve"> Nominal Operations (per design life)</t>
  </si>
  <si>
    <t xml:space="preserve"> Extended operations (mission extension)</t>
  </si>
  <si>
    <t xml:space="preserve"> Disposal (incl. post-mortem audit reports)</t>
  </si>
  <si>
    <t xml:space="preserve"> Post-Mortem science utilization</t>
  </si>
  <si>
    <t>Phase X</t>
  </si>
  <si>
    <t>Risk Category</t>
  </si>
  <si>
    <t>Risk Sub-category</t>
  </si>
  <si>
    <t>Risk Name</t>
  </si>
  <si>
    <t>Type of Risk</t>
  </si>
  <si>
    <t>Internal Factors</t>
  </si>
  <si>
    <t>External Factors</t>
  </si>
  <si>
    <t>Cost - Impact in Phase</t>
  </si>
  <si>
    <t>Schedule - Initial Impact in Phase</t>
  </si>
  <si>
    <t>Organizational &amp; Human Factors</t>
  </si>
  <si>
    <t>Leadership, Governance &amp; Culture</t>
  </si>
  <si>
    <t>Ineffective Governance and Decision-Making</t>
  </si>
  <si>
    <t>Governance</t>
  </si>
  <si>
    <t>Governance structures, roles, and escalation paths are unclear or inconsistently applied, delaying key decisions and creating misalignment across the program.</t>
  </si>
  <si>
    <t>- Unclear authority 
- Slow approvals 
- Inconsistent executive oversight</t>
  </si>
  <si>
    <t>- Evolving GoC governance expectations 
- Partner governance incompatibility</t>
  </si>
  <si>
    <t>All</t>
  </si>
  <si>
    <t>Misaligned Organizational Incentives</t>
  </si>
  <si>
    <t>Strategic</t>
  </si>
  <si>
    <t>Incentives prioritize innovation or technical achievement over disciplined cost/schedule performance, reducing accountability.</t>
  </si>
  <si>
    <t>- Incentives tied to technical milestones
- Weak KPIs</t>
  </si>
  <si>
    <t>- Public/political pressure for innovation</t>
  </si>
  <si>
    <t>PREP 1 to MAIT</t>
  </si>
  <si>
    <t>None</t>
  </si>
  <si>
    <t>Leadership Turnover and Instability</t>
  </si>
  <si>
    <t>High turnover in key leadership roles reduces continuity and strategic alignment across program phases.</t>
  </si>
  <si>
    <t>- Succession gaps
- Staffing instability</t>
  </si>
  <si>
    <t>- Broader public sector mobility pressures</t>
  </si>
  <si>
    <t>Risk Governance Culture</t>
  </si>
  <si>
    <t>Programmatic</t>
  </si>
  <si>
    <t>Risk processes are inconsistently followed or valued, leading to late identification of major issues.</t>
  </si>
  <si>
    <t>- Lack of active risk boards
- Inconsistent risk scoring</t>
  </si>
  <si>
    <t>- Changing departmental reporting expectations</t>
  </si>
  <si>
    <t>Communication &amp; Coordination</t>
  </si>
  <si>
    <t>Internal Miscommunication and Information Silos</t>
  </si>
  <si>
    <t>Teams lack timely, consistent information sharing, resulting in misaligned decisions and rework.</t>
  </si>
  <si>
    <t>- Poor knowledge sharing
- Unclear reporting paths</t>
  </si>
  <si>
    <t>- Increased complexity in muti-site or remote collaboration</t>
  </si>
  <si>
    <t>Interface Definition Gaps</t>
  </si>
  <si>
    <t>Technical</t>
  </si>
  <si>
    <t>Unclear or incomplete interface definitions lead to integration challenges and design errors.</t>
  </si>
  <si>
    <t>- Documentation gaps
- Inconsistent configuration control</t>
  </si>
  <si>
    <t>- Partner documentation misalignment</t>
  </si>
  <si>
    <t>Phase 0 to SAID</t>
  </si>
  <si>
    <t>International Coordination Challenges</t>
  </si>
  <si>
    <t>Communication barriers across time zones, cultures, and languages delay critical alignment with partners.</t>
  </si>
  <si>
    <t>- Limited resources for partner coordination</t>
  </si>
  <si>
    <t>- Diverse international work practices</t>
  </si>
  <si>
    <t>Stakeholder Engagement</t>
  </si>
  <si>
    <t>Unclear or Misaligned Stakeholder Expectations</t>
  </si>
  <si>
    <t>Stakeholder needs are not fully understood or aligned, causing redefinition of scope or priorities.</t>
  </si>
  <si>
    <t>- Insufficient early engagement</t>
  </si>
  <si>
    <t>- User community evolution
- Science priorities</t>
  </si>
  <si>
    <t>PREP 1 to Phase C</t>
  </si>
  <si>
    <t>Insufficient Executive Sponsorship</t>
  </si>
  <si>
    <t>Executive sponsors are not consistently engaged, weakening decision support and program momentum.</t>
  </si>
  <si>
    <t>- Competing leadership priorities</t>
  </si>
  <si>
    <t>- Shifts in departmental focus</t>
  </si>
  <si>
    <t>Resource &amp; Staffing Capacity</t>
  </si>
  <si>
    <t>Skilled Resource Shortages</t>
  </si>
  <si>
    <t>Lack of experienced personnel delays technical development and increases rework.</t>
  </si>
  <si>
    <t>- Training gaps
- Turnover</t>
  </si>
  <si>
    <t>- Labour market shortages in space-specialized skills</t>
  </si>
  <si>
    <t>Knowledge Loss and Continuity Gaps</t>
  </si>
  <si>
    <t>Loss of key personnel or weak documentation undermines continuity across phases.</t>
  </si>
  <si>
    <t>- Insufficient knowledge management</t>
  </si>
  <si>
    <t>- Competitive hiring environment</t>
  </si>
  <si>
    <t>Overreliance on Individual Experts</t>
  </si>
  <si>
    <t>Critical knowledge is concentrated in a few individuals, creating vulnerability if unavailable.</t>
  </si>
  <si>
    <t>- Limited SME capacity</t>
  </si>
  <si>
    <t>- Industry-wide SME scarcity</t>
  </si>
  <si>
    <t>Technological &amp; Engineering Factors</t>
  </si>
  <si>
    <t>Technology Readiness &amp; Maturity</t>
  </si>
  <si>
    <t>Insufficient Technology Readiness Level (TRL)</t>
  </si>
  <si>
    <t>Technology maturity is overestimated or not demonstrated early enough, causing downstream delays.</t>
  </si>
  <si>
    <t>- Over-optimistic internal assessments</t>
  </si>
  <si>
    <t>- Vendor overstatements of maturity</t>
  </si>
  <si>
    <t>Immature or Unproven Materials/Processes</t>
  </si>
  <si>
    <t>New materials or manufacturing processes fail to meet requirements or require redesign.</t>
  </si>
  <si>
    <t>- Limited early testing</t>
  </si>
  <si>
    <t>- Supplier process immaturity</t>
  </si>
  <si>
    <t>Design &amp; Development</t>
  </si>
  <si>
    <t>Unstable or Incomplete Design Baseline</t>
  </si>
  <si>
    <t>Delays in achieving a stable baseline cascade into integration and manufacturing issues.</t>
  </si>
  <si>
    <t>- Late requirements
- Design churn</t>
  </si>
  <si>
    <t>- Changing partner specifications</t>
  </si>
  <si>
    <t>PREP 1 to SAID</t>
  </si>
  <si>
    <t>Design Complexity Beyond Analytical Capability</t>
  </si>
  <si>
    <t>Engineering tools or models cannot fully resolve complex design interactions.</t>
  </si>
  <si>
    <t>- Tool limitations</t>
  </si>
  <si>
    <t>- Novel mission or payload architectures</t>
  </si>
  <si>
    <t>Over-Customization Instead of COTS Adoption</t>
  </si>
  <si>
    <t>Excessive customization increases cost, lead time, and risk compared with qualified COTS alternatives.</t>
  </si>
  <si>
    <t>- Preference for bespoke solutions</t>
  </si>
  <si>
    <t>- Limited space-qualified COTS availability</t>
  </si>
  <si>
    <t>Parts, Components &amp; Materials</t>
  </si>
  <si>
    <t>EEE Part Failure or Obsolescence</t>
  </si>
  <si>
    <t>Component failures or discontinuations disrupt design choices and testing schedules.</t>
  </si>
  <si>
    <t>- Inadequte part screening</t>
  </si>
  <si>
    <t>- Supply chain obsolescence</t>
  </si>
  <si>
    <t>MAIT &amp; SAID</t>
  </si>
  <si>
    <t>Long-Lead Item Delays</t>
  </si>
  <si>
    <t>Schedule</t>
  </si>
  <si>
    <t>Critical components with long procurement cycles delay integration readiness.</t>
  </si>
  <si>
    <t>- Late ordering</t>
  </si>
  <si>
    <t>- Supplier backlog or disruption</t>
  </si>
  <si>
    <t>Integration &amp; Verification</t>
  </si>
  <si>
    <t>Incomplete Integration Planning</t>
  </si>
  <si>
    <t>Integration sequencing or planning gaps result in late rework and testing conflicts.</t>
  </si>
  <si>
    <t>- Inadequate early I&amp;T definition</t>
  </si>
  <si>
    <t>- Partner delays</t>
  </si>
  <si>
    <t>Environmental or Vibration Test Failures</t>
  </si>
  <si>
    <t>Hardware fails during qualification or environmental tests, requiring redesign or rework.</t>
  </si>
  <si>
    <t>- Weak margins
- Design flaws</t>
  </si>
  <si>
    <t>- Facility constraints</t>
  </si>
  <si>
    <t>Phase B to Phase C</t>
  </si>
  <si>
    <t>Manufacturing &amp; Assembly</t>
  </si>
  <si>
    <t>Poor Workmanship or QA Deficiencies</t>
  </si>
  <si>
    <t>Manufacturing quality issues result in defects discovered late in testing or integration.</t>
  </si>
  <si>
    <t>- Insufficient QA processes</t>
  </si>
  <si>
    <t>- Supplier QA variability</t>
  </si>
  <si>
    <t>Immature Manufacturing Processes</t>
  </si>
  <si>
    <t>New or insufficiently validated processes lead to production delays or variability.</t>
  </si>
  <si>
    <t>- Lac of documentation</t>
  </si>
  <si>
    <t>- Small-capacity suppliers</t>
  </si>
  <si>
    <t>Software &amp; Algorithms</t>
  </si>
  <si>
    <t>Underestimated Software Complexity</t>
  </si>
  <si>
    <t>Software complexity is underestimated, requiring additional development time and testing.</t>
  </si>
  <si>
    <t>- Limited early prototyping</t>
  </si>
  <si>
    <t>- Integration with partner systems</t>
  </si>
  <si>
    <t>Phase B to SAID</t>
  </si>
  <si>
    <t>Insufficient Software Validation</t>
  </si>
  <si>
    <t>Gaps in software validation cause faults discovered late in testing.</t>
  </si>
  <si>
    <t>- Limited regression testing</t>
  </si>
  <si>
    <t>- Late partner code deliveries</t>
  </si>
  <si>
    <t>System Performance &amp; Reliability</t>
  </si>
  <si>
    <t>Insufficient System Margin</t>
  </si>
  <si>
    <t>System lacks adequate performance margins, requiring late design changes.</t>
  </si>
  <si>
    <t>- Underestimated loads</t>
  </si>
  <si>
    <t>- Evolving partner or payload requirements</t>
  </si>
  <si>
    <t>Unproven Redundancy or Fail-Safe Design</t>
  </si>
  <si>
    <t>Redundant designs are untested or do not function as intended.</t>
  </si>
  <si>
    <t>- Inadequate model validation</t>
  </si>
  <si>
    <t>- Supplier delays in providing redundancy analyses</t>
  </si>
  <si>
    <t>Obsolescence &amp; Sustainment</t>
  </si>
  <si>
    <t>Technology Obsolescence During Development</t>
  </si>
  <si>
    <t>Long development timelines result in components or systems becoming outdated before launch.</t>
  </si>
  <si>
    <t>- Slow decision-making</t>
  </si>
  <si>
    <t>- Rapid commercial technology cycles</t>
  </si>
  <si>
    <t>LEOP &amp; ATLO</t>
  </si>
  <si>
    <t>Inadequate Sustainment Planning</t>
  </si>
  <si>
    <t>Lifecycle sustainment needs are not fully planned, risking long-term mission continuity.</t>
  </si>
  <si>
    <t>- Limited spares strategy</t>
  </si>
  <si>
    <t>- Supplier discontinuation</t>
  </si>
  <si>
    <t>Phase E &amp; Phase EXT</t>
  </si>
  <si>
    <t>Programmatic Integration &amp; Execution</t>
  </si>
  <si>
    <t>Cost &amp; Budget Management</t>
  </si>
  <si>
    <t>Optimistic Cost Baselines</t>
  </si>
  <si>
    <t>Cost</t>
  </si>
  <si>
    <t>Early cost estimates underestimate complexity or required effort, resulting in overruns and re-baselining.</t>
  </si>
  <si>
    <t>- Immature designs
- Optimistic modelling
- Incomplete scoping</t>
  </si>
  <si>
    <t>- Vendor underestimation
- Inflation volatility</t>
  </si>
  <si>
    <t>PREP 1 to Phase A</t>
  </si>
  <si>
    <t>Inadequate Contingency and Reserves</t>
  </si>
  <si>
    <t>Cost reserves are insufficient to address risks, requirement changes, or technical growth.</t>
  </si>
  <si>
    <t>- Pressure to reduce contingency
- Lack of quantitative risk analysis</t>
  </si>
  <si>
    <t>- Unpredictable supplier or market cost changes</t>
  </si>
  <si>
    <t>All Phases</t>
  </si>
  <si>
    <t>Funding Gaps Across Phases</t>
  </si>
  <si>
    <t>Delays or gaps in funding between phases disrupt schedules and lead to inefficiencies.</t>
  </si>
  <si>
    <t>- Internal budget reallocations
- Fragmented planning</t>
  </si>
  <si>
    <t>- Treasury Board sequencing
- GoC budget cycles</t>
  </si>
  <si>
    <t>Long-Term Cost Unsustainability</t>
  </si>
  <si>
    <t>Operational or lifecycle costs exceed long-term funding, jeopardizing mission continuity.</t>
  </si>
  <si>
    <t>- Underestimated O&amp;M demands</t>
  </si>
  <si>
    <t>- Shifting fiscal priorities</t>
  </si>
  <si>
    <t>Schedule Planning &amp; Control</t>
  </si>
  <si>
    <t>Overly Optimistic Schedule Baselines</t>
  </si>
  <si>
    <t>Schedules underestimate duration or complexity of integration, test and partner interactions.</t>
  </si>
  <si>
    <t>- Underestimated task durations
- Limited slack</t>
  </si>
  <si>
    <t>- Partner timeline dependencies</t>
  </si>
  <si>
    <t>Phase C, MAIT or SAID</t>
  </si>
  <si>
    <t>Insufficient Schedule Margin</t>
  </si>
  <si>
    <t>Lack of adequate float/margin makes the project vulnerable to minor disruptions.</t>
  </si>
  <si>
    <t>- Compressed internal timelines</t>
  </si>
  <si>
    <t>- External approvals 
- Provider availability</t>
  </si>
  <si>
    <t>Poor Schedule Integration Across Teams</t>
  </si>
  <si>
    <t>Schedules are not fully integrated across subsystems or partners, creating conflicting paths.</t>
  </si>
  <si>
    <t>- Weak configuration control of schedule updates</t>
  </si>
  <si>
    <t>- Misaligned partner planning cycles</t>
  </si>
  <si>
    <t>Requirements &amp; Scope Management</t>
  </si>
  <si>
    <t>Evolving or Unstable Requirements</t>
  </si>
  <si>
    <t>Requirements shift during development, prompting redesign and rescheduling.</t>
  </si>
  <si>
    <t>- Incomplete early requirements
- Late discoveries</t>
  </si>
  <si>
    <t>- Regulatory or partner-driven changes</t>
  </si>
  <si>
    <t>Phase 0 to Phase C</t>
  </si>
  <si>
    <t>Scope Creep</t>
  </si>
  <si>
    <t>Additional features or changes are added without corresponding increases in budget or schedule.</t>
  </si>
  <si>
    <t>- Internal mission re-design</t>
  </si>
  <si>
    <t>- Requests from science/user community</t>
  </si>
  <si>
    <t>Unclear Definition of Deliverables</t>
  </si>
  <si>
    <t>Deliverables or success criteria are not explicitly defined, resulting in rework and disputes.</t>
  </si>
  <si>
    <t>- Vague SOW
- Weak requirement traceability</t>
  </si>
  <si>
    <t>- Partner interpretation differences</t>
  </si>
  <si>
    <t>Contracting &amp; Procurement</t>
  </si>
  <si>
    <t>Procurement and Contract Delays</t>
  </si>
  <si>
    <t>Delays in contract awards, evaluations, or negotiations slow project initiation and execution.</t>
  </si>
  <si>
    <t>- Insufficient procurement staffing</t>
  </si>
  <si>
    <t>- Federal procurement rules and oversight</t>
  </si>
  <si>
    <t>PREP 1 &amp; 2, Phase 0 to Phase B, MAIT</t>
  </si>
  <si>
    <t>Misaligned Contract Structures</t>
  </si>
  <si>
    <t>Contract types or terms do not support risk-sharing or needed flexibility.</t>
  </si>
  <si>
    <t>- Inexperienced contracting officers</t>
  </si>
  <si>
    <t>- Mandatory policy constraints</t>
  </si>
  <si>
    <t>Vendor Performance Issues</t>
  </si>
  <si>
    <t>Prime or subcontractor performance problems cause rework or schedule delays</t>
  </si>
  <si>
    <t>- Weak performance oversight</t>
  </si>
  <si>
    <t>- Supplier instability</t>
  </si>
  <si>
    <t>Waste, Fraud, or Abuse Vulnerabilities</t>
  </si>
  <si>
    <t>Inadequate internal controls expose the program to misuse of funds or fraudulent activity.</t>
  </si>
  <si>
    <t>- Limited review time
- Weak monitoring</t>
  </si>
  <si>
    <t>- Complex multinational supply chains</t>
  </si>
  <si>
    <t>Industrial Capability &amp; Supplier Performance</t>
  </si>
  <si>
    <t>Supplier Maturity Limitations</t>
  </si>
  <si>
    <t>Suppliers lack mature processes, certifications, or capacity to deliver quality components on time.</t>
  </si>
  <si>
    <t>- Insufficient oversight</t>
  </si>
  <si>
    <t>- Small national supplier base</t>
  </si>
  <si>
    <t>Manufacturing Defects or Quality Issues</t>
  </si>
  <si>
    <t>Supplier quality defects result in delays, retesting, or redesign.</t>
  </si>
  <si>
    <t>- Weak acceptance processes</t>
  </si>
  <si>
    <t>- Supplier QA inconsistency</t>
  </si>
  <si>
    <t>Overstretched SMEs</t>
  </si>
  <si>
    <t>Small suppliers lack the throughput or staffing required for schedule-critical work.</t>
  </si>
  <si>
    <t>- Inadequate supplier monitoring</t>
  </si>
  <si>
    <t>- High demand across space industry</t>
  </si>
  <si>
    <t>Partnership &amp; External Agreements</t>
  </si>
  <si>
    <t>Misaligned Partner Schedules or Deliverables</t>
  </si>
  <si>
    <t>International partners operate on different timelines or processes, leading to integration delays.</t>
  </si>
  <si>
    <t>- Insufficient internal integration planning</t>
  </si>
  <si>
    <t>- Partner readiness issues</t>
  </si>
  <si>
    <t>SAID &amp; ATLO</t>
  </si>
  <si>
    <t>Partner Scope or Commitment Changes</t>
  </si>
  <si>
    <t>Changes in partner priorities, scope, or funding affect shared milestones or system architecture.</t>
  </si>
  <si>
    <t>- Weak MOU/LOA clarity</t>
  </si>
  <si>
    <t>- Changing political or budgetary environments</t>
  </si>
  <si>
    <t>PREP 1 to ATLO</t>
  </si>
  <si>
    <t>Export Control and Licensing Constraints</t>
  </si>
  <si>
    <t>Export control requirements (ITAR, TAAs) delay access to components, data, or test facilities.</t>
  </si>
  <si>
    <t>- Limited early export planning</t>
  </si>
  <si>
    <t>- Regulatory changes</t>
  </si>
  <si>
    <t>Phase B to ATLO</t>
  </si>
  <si>
    <t>Governance Processes &amp; Controls</t>
  </si>
  <si>
    <t>Weak Phase-Gate Discipline</t>
  </si>
  <si>
    <t>Phase reviews lack rigor, allowing unresolved issues to carry forward.</t>
  </si>
  <si>
    <t>- Inconsistent review criteria</t>
  </si>
  <si>
    <t>- Pressure to meet partner timelines</t>
  </si>
  <si>
    <t>Phase 0 to ATLO</t>
  </si>
  <si>
    <t>Fragmented Technical/Cost/Schedule Reporting</t>
  </si>
  <si>
    <t>Reports are inconsistent or disconnected, obscuring emerging risks.</t>
  </si>
  <si>
    <t>- Misaligned data system</t>
  </si>
  <si>
    <t>- Adjusted GoC reporting frameworks</t>
  </si>
  <si>
    <t>External &amp; Environmental Factors</t>
  </si>
  <si>
    <t>Regulatory &amp; Legal</t>
  </si>
  <si>
    <t>Export Licensing or Regulatory Delays</t>
  </si>
  <si>
    <t>Licensing processes delay hardware transfers, testing, or component acquisition.</t>
  </si>
  <si>
    <t>- Unclear internal responsibilities</t>
  </si>
  <si>
    <t>- ITAR/Canadian regulations</t>
  </si>
  <si>
    <t>MAIT, SAID, ATLO</t>
  </si>
  <si>
    <t>Changes in Laws, Policies, or Standards</t>
  </si>
  <si>
    <t>Domestic or international policy changes impact program scope, design, or compliance obligations.</t>
  </si>
  <si>
    <t>- Slow adaptation</t>
  </si>
  <si>
    <t>- New global or national regulations</t>
  </si>
  <si>
    <t>Market &amp; Supply Chain</t>
  </si>
  <si>
    <t>Supplier Insolvency or Instability</t>
  </si>
  <si>
    <t>Key suppliers face financial or operational challenges that disrupt delivery.</t>
  </si>
  <si>
    <t>- Dependence on single supplier</t>
  </si>
  <si>
    <t>- Market volatility</t>
  </si>
  <si>
    <t>Price Escalation or Market Shock</t>
  </si>
  <si>
    <t>Unexpected increase in material or component costs exceed planned budgets.</t>
  </si>
  <si>
    <t>- Long-term fixed-price contracts</t>
  </si>
  <si>
    <t>- Global supply shocks</t>
  </si>
  <si>
    <t>Logistics and Shipping Disruptions</t>
  </si>
  <si>
    <t>Transportation or customs delays impact integration timelines.</t>
  </si>
  <si>
    <t>- Limited logistics planning</t>
  </si>
  <si>
    <t>- International border issues</t>
  </si>
  <si>
    <t>Geopolitical &amp; Economic</t>
  </si>
  <si>
    <t>Currency Exchange Volatility</t>
  </si>
  <si>
    <t>Foreign-denominated contracts become more expensive due to unstable currency rates.</t>
  </si>
  <si>
    <t>- High foreign procurement content</t>
  </si>
  <si>
    <t>- Global economic instability</t>
  </si>
  <si>
    <t>Inflation Spikes</t>
  </si>
  <si>
    <t>Inflation increase labour, materials, and subcontractor prices beyond assumptions.</t>
  </si>
  <si>
    <t>- Long program timeline</t>
  </si>
  <si>
    <t>- Global economic trends</t>
  </si>
  <si>
    <t>Geopolitical Instability or Sanctions</t>
  </si>
  <si>
    <t>Political instability or sanctions disrupt suppliers, partners, or launch providers.</t>
  </si>
  <si>
    <t>- Limited diversification</t>
  </si>
  <si>
    <t>- International conflicts or trade actions</t>
  </si>
  <si>
    <t>Force Majeure &amp; Environmental Events</t>
  </si>
  <si>
    <t>Natural Disasters or Environmental Accidents</t>
  </si>
  <si>
    <t>Floods, fires, or contamination events disrupt testing or manufacturing.</t>
  </si>
  <si>
    <t>- Facility resilience gaps</t>
  </si>
  <si>
    <t>- Environmental events</t>
  </si>
  <si>
    <t>Space Weather Impacts</t>
  </si>
  <si>
    <t>Radiation storms or solar activity necessitate design changes or additional testing.</t>
  </si>
  <si>
    <t>- Margins underestimated</t>
  </si>
  <si>
    <t>- Solar activity cycles</t>
  </si>
  <si>
    <t>Strategic &amp; Alignment Factors</t>
  </si>
  <si>
    <t>Strategic Direction &amp; Policy Alignment</t>
  </si>
  <si>
    <t>Shifting GoC or Agency Priorities</t>
  </si>
  <si>
    <t>Changes in federal or departmental priorities alter program direction, scope, or funding.</t>
  </si>
  <si>
    <t>- Misalignment with strategic planning</t>
  </si>
  <si>
    <t>- New government mandates</t>
  </si>
  <si>
    <t>Policy-Driven Changes in Agency Focus</t>
  </si>
  <si>
    <t>Agency focus shifts between mission delivery and administrative compliance due to policy changes.</t>
  </si>
  <si>
    <t>- Leadership turnover</t>
  </si>
  <si>
    <t>- Political direction</t>
  </si>
  <si>
    <t>Value, Stewardship &amp; "Mission vs Resources" Balance</t>
  </si>
  <si>
    <t>Priority on Technology over Stewardship</t>
  </si>
  <si>
    <t>Culture prioritizes technical success over disciplines resource management, contribution to overruns.</t>
  </si>
  <si>
    <t>- Incentives tied to innovation</t>
  </si>
  <si>
    <t>- Public expectations for technological leadership</t>
  </si>
  <si>
    <t>Unclear Mission Success Criteria</t>
  </si>
  <si>
    <t>Lack of clear definition of success undermines tracking, reporting, and accountability.</t>
  </si>
  <si>
    <t>- Weak KPI framework</t>
  </si>
  <si>
    <t>- Evolving departmental expectations</t>
  </si>
  <si>
    <t>Safety, Assurance &amp; Compliance</t>
  </si>
  <si>
    <t>System Safety &amp; Human Protection</t>
  </si>
  <si>
    <t>Inadequate Hazard Identification and Mitigation</t>
  </si>
  <si>
    <t>Safety</t>
  </si>
  <si>
    <t>Hazards are not fully identified or mitigated, increasing risk during testing or integration.</t>
  </si>
  <si>
    <t>- Limited safety analysis</t>
  </si>
  <si>
    <t>- New or updated safety regulations</t>
  </si>
  <si>
    <t>Safety Procedures Not Followed</t>
  </si>
  <si>
    <t>Deviations from safety protocol create risk of injury or system damage.</t>
  </si>
  <si>
    <t>- Training gaps</t>
  </si>
  <si>
    <t>- Contractor procedure variance</t>
  </si>
  <si>
    <t>Product Assurance &amp; Quality Control</t>
  </si>
  <si>
    <t>Inadequate QA or Inspection Processes</t>
  </si>
  <si>
    <t>Weak QA processes lead to undetected defects in hardware or documentation.</t>
  </si>
  <si>
    <t>- Insufficient QA staffing</t>
  </si>
  <si>
    <t>- Supplier quality variability</t>
  </si>
  <si>
    <t>Configuration Management Lapses</t>
  </si>
  <si>
    <t>CM issues result in inconsistencies between design, test, and manufacturing data.</t>
  </si>
  <si>
    <t>- Weak configuration discipline</t>
  </si>
  <si>
    <t>- Partner CM incompatibility</t>
  </si>
  <si>
    <t>Test &amp; Verification</t>
  </si>
  <si>
    <t>Incomplete or Insufficient Test Plans</t>
  </si>
  <si>
    <t>Gaps in test coverage allow defects to be discovered late.</t>
  </si>
  <si>
    <t>- Inadequate early test planning</t>
  </si>
  <si>
    <t>- Facility limitations</t>
  </si>
  <si>
    <t>MAIT, SAID, LEOP, ATLO, Early Ops, Phase E</t>
  </si>
  <si>
    <t>Late Discovery of Non-Compliance</t>
  </si>
  <si>
    <t>Key requirements failures are found late in qualification, increasing cost and schedule impact.</t>
  </si>
  <si>
    <t>- Weak integration testing</t>
  </si>
  <si>
    <t>- Late partner deliveries</t>
  </si>
  <si>
    <t>Certification &amp; Standards</t>
  </si>
  <si>
    <t>Delayed Safety or Standards Certification</t>
  </si>
  <si>
    <t>Delays obtaining required certifications impede integration or launch activities</t>
  </si>
  <si>
    <t>- Incomplete documentation</t>
  </si>
  <si>
    <t>- Changing standards</t>
  </si>
  <si>
    <t>LEOP, ATLO, Cruise Out</t>
  </si>
  <si>
    <t>Data, Knowledge &amp; Integration</t>
  </si>
  <si>
    <t>Data Integration &amp; Consistency</t>
  </si>
  <si>
    <t>Misaligned Baselines (Cost, Schedule, Technical)</t>
  </si>
  <si>
    <t>Cost, schedule, and technical baselines are not consistently aligned, obscuring issues.</t>
  </si>
  <si>
    <t>- Tool integration gaps</t>
  </si>
  <si>
    <t>- Partner baseline mismatches</t>
  </si>
  <si>
    <t>Inconsistent Data Exchange Across Teams</t>
  </si>
  <si>
    <t>Data is inconsistent or incompatible across engineering, finance, and risk systems.</t>
  </si>
  <si>
    <t>- Multiple unlinked tools</t>
  </si>
  <si>
    <t>- Partner data format variability</t>
  </si>
  <si>
    <t>Knowledge Management</t>
  </si>
  <si>
    <t>Knowledge Loss Through Poor Documentation</t>
  </si>
  <si>
    <t>Documentation gaps cause loss of design rationale and technical context across phases.</t>
  </si>
  <si>
    <t>- Weak KM discipline</t>
  </si>
  <si>
    <t>- Staff turnover</t>
  </si>
  <si>
    <t>Absence of a Knowledge Management Framework</t>
  </si>
  <si>
    <t>Lack of organizational KM policy results in inconsistent retention of critical program information.</t>
  </si>
  <si>
    <t>- No formal KM process</t>
  </si>
  <si>
    <t>- Cross-agency documentation expectations</t>
  </si>
  <si>
    <t>Version Draft 1.0</t>
  </si>
  <si>
    <t>Reviewed by [Name]</t>
  </si>
  <si>
    <t>Change history and associated files that contain the relevant data</t>
  </si>
  <si>
    <t>Draft 1</t>
  </si>
  <si>
    <t>7 - Phasing Nomenclature</t>
  </si>
  <si>
    <t>SAIT</t>
  </si>
  <si>
    <t>Spacecraft Level Assembly, Test</t>
  </si>
  <si>
    <t>LEOP</t>
  </si>
  <si>
    <t>Lauch and early operations</t>
  </si>
  <si>
    <t>Nominal Schedule Used by Gaby for RAM calculation (PM Nomenclature)</t>
  </si>
  <si>
    <t>#</t>
  </si>
  <si>
    <t>Launch</t>
  </si>
  <si>
    <t>Milestone</t>
  </si>
  <si>
    <t>Worst case duration</t>
  </si>
  <si>
    <t>Optimistic case</t>
  </si>
  <si>
    <t>Comments</t>
  </si>
  <si>
    <t>Phases</t>
  </si>
  <si>
    <t>Duration (months)</t>
  </si>
  <si>
    <t>Expected start</t>
  </si>
  <si>
    <t>Expected finish</t>
  </si>
  <si>
    <t>Preliminary Design Review (PDR)</t>
  </si>
  <si>
    <t>C</t>
  </si>
  <si>
    <t>Manufacturing Readiness Review (MRR)</t>
  </si>
  <si>
    <t>E</t>
  </si>
  <si>
    <t>Total</t>
  </si>
  <si>
    <t xml:space="preserve">56 MOIS </t>
  </si>
  <si>
    <t>Acceptance Review (AR)</t>
  </si>
  <si>
    <t>CSA-FIN-RD-04546</t>
  </si>
  <si>
    <t>Prepared by Issie Grecoff</t>
  </si>
  <si>
    <t>SD @ PREP1</t>
  </si>
  <si>
    <t>SD @ KDP-0</t>
  </si>
  <si>
    <t>SD @ MDR#2</t>
  </si>
  <si>
    <t>SD @ PREP2</t>
  </si>
  <si>
    <t>SD @ KDP-A</t>
  </si>
  <si>
    <t>SD @ KDP-B</t>
  </si>
  <si>
    <t>SD @ PDR</t>
  </si>
  <si>
    <t>SD @ CDR</t>
  </si>
  <si>
    <t>SD @ SIR</t>
  </si>
  <si>
    <t>CSA-FIN-RD-0743</t>
  </si>
  <si>
    <t>IG</t>
  </si>
  <si>
    <t>SD @ KDP-E</t>
  </si>
  <si>
    <t>SD @ Launch (as flown)</t>
  </si>
  <si>
    <t>SD @ CR</t>
  </si>
  <si>
    <t>SD @ KDP-X</t>
  </si>
  <si>
    <t>SD @ end of life</t>
  </si>
  <si>
    <t>Level of Effort</t>
  </si>
  <si>
    <t>Names</t>
  </si>
  <si>
    <t>Position Number</t>
  </si>
  <si>
    <t>0</t>
  </si>
  <si>
    <t>A</t>
  </si>
  <si>
    <t>22/23</t>
  </si>
  <si>
    <t>23/24</t>
  </si>
  <si>
    <t>24/25</t>
  </si>
  <si>
    <t>25/26</t>
  </si>
  <si>
    <t>26/27</t>
  </si>
  <si>
    <t>Émile Beaumont</t>
  </si>
  <si>
    <t>Claire Whitmore</t>
  </si>
  <si>
    <t>EN-ENG-3</t>
  </si>
  <si>
    <t>Julien Mercier</t>
  </si>
  <si>
    <t>EN-ENG-4</t>
  </si>
  <si>
    <t>Deputy Project Manager</t>
  </si>
  <si>
    <t>Olivia Bennett</t>
  </si>
  <si>
    <t>Antoine Gagnon</t>
  </si>
  <si>
    <t>Ethan Parker</t>
  </si>
  <si>
    <t>EN-ENG-5</t>
  </si>
  <si>
    <t>Camille Rousseau</t>
  </si>
  <si>
    <t>Sophie Campbell</t>
  </si>
  <si>
    <t>Mathieu Leblanc</t>
  </si>
  <si>
    <t>Charlotte Hayes</t>
  </si>
  <si>
    <t>Gabriel Fournier</t>
  </si>
  <si>
    <t>Lucas Mitchell</t>
  </si>
  <si>
    <t>Amélie Deschamps</t>
  </si>
  <si>
    <t>Benjamin Carter</t>
  </si>
  <si>
    <t>Élodie Tremblay</t>
  </si>
  <si>
    <t>Nathan Brooks</t>
  </si>
  <si>
    <t>Margot Lefèvre</t>
  </si>
  <si>
    <t>William Foster</t>
  </si>
  <si>
    <t>Chloé Bouchard</t>
  </si>
  <si>
    <t>Daniel Thompson</t>
  </si>
  <si>
    <t>Isabelle Moreau</t>
  </si>
  <si>
    <t>EN-ENG-6</t>
  </si>
  <si>
    <t>James Richardson</t>
  </si>
  <si>
    <t>Léa Girard</t>
  </si>
  <si>
    <t>Alexander Morgan</t>
  </si>
  <si>
    <t>Manon Pelletier</t>
  </si>
  <si>
    <t>Thomas Anderson</t>
  </si>
  <si>
    <t>Marc-André Villeneuve</t>
  </si>
  <si>
    <t>Emily Harrington</t>
  </si>
  <si>
    <t>François Dufresne</t>
  </si>
  <si>
    <t>Grace Wilkinson</t>
  </si>
  <si>
    <t>Probability</t>
  </si>
  <si>
    <t>Back to Control Panel</t>
  </si>
  <si>
    <t>Sector (Direction)</t>
  </si>
  <si>
    <t>B</t>
  </si>
  <si>
    <t>D1 - MAIT</t>
  </si>
  <si>
    <t>D2 - SAIT</t>
  </si>
  <si>
    <t>D3 - LEOP</t>
  </si>
  <si>
    <t>F</t>
  </si>
  <si>
    <t>SCI-SUP</t>
  </si>
  <si>
    <t>2024/25 Sa baseline</t>
  </si>
  <si>
    <t>21/22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</si>
  <si>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</si>
  <si>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</si>
  <si>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</si>
  <si>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</si>
  <si>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</si>
  <si>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</si>
  <si>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</si>
  <si>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</si>
  <si>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</si>
  <si>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36/37</t>
  </si>
  <si>
    <t>37/38</t>
  </si>
  <si>
    <t>38/39</t>
  </si>
  <si>
    <t>39/40</t>
  </si>
  <si>
    <t>40/41</t>
  </si>
  <si>
    <t>41/42</t>
  </si>
  <si>
    <t>42/43</t>
  </si>
  <si>
    <t>43/44</t>
  </si>
  <si>
    <t>Portfolio Manager</t>
  </si>
  <si>
    <t>ZELVORA Mission Manager</t>
  </si>
  <si>
    <t>PC-4</t>
  </si>
  <si>
    <t>Mission Operations Scientist</t>
  </si>
  <si>
    <t>PC-3</t>
  </si>
  <si>
    <t>Lead Project Manager</t>
  </si>
  <si>
    <t>Project Management Engineer</t>
  </si>
  <si>
    <t>Schedule and Cost Management Engineer</t>
  </si>
  <si>
    <t>Lead Spacecraft Systems Engineer</t>
  </si>
  <si>
    <t>Spacecraft Systems Engineer</t>
  </si>
  <si>
    <t>Rendezvous and Proximity Operations Engineer</t>
  </si>
  <si>
    <t>Robotic Capture Systems Engineer</t>
  </si>
  <si>
    <t>Safety and Mission Assurance Engineer</t>
  </si>
  <si>
    <t>Fault Detection, Isolation and Recovery Engineer</t>
  </si>
  <si>
    <t>Mission Operations and Ground Systems Engineer</t>
  </si>
  <si>
    <t>Optical Navigation Engineer</t>
  </si>
  <si>
    <t>Target Detection and Imaging Lead</t>
  </si>
  <si>
    <t>Electromagnetic Compatibility (EMC/EMI) Specialist</t>
  </si>
  <si>
    <t>Space Environment and Radiation Engineer</t>
  </si>
  <si>
    <t>Spacecraft Structures Engineer</t>
  </si>
  <si>
    <t>Launch and Mechanical Environment Engineer</t>
  </si>
  <si>
    <t>Robotic Mechanisms and End-Effector Specialist</t>
  </si>
  <si>
    <t>Guidance, Navigation and Control (GNC) Engineer</t>
  </si>
  <si>
    <t>Thermal Control Engineer</t>
  </si>
  <si>
    <t>Electrical Power Systems Engineer</t>
  </si>
  <si>
    <t>Flight Software and Autonomy Engineer</t>
  </si>
  <si>
    <t>Ground segment engineering</t>
  </si>
  <si>
    <t>Sustaining engineering</t>
  </si>
  <si>
    <t>Director's Office</t>
  </si>
  <si>
    <t>CR-4</t>
  </si>
  <si>
    <t>Program Integration</t>
  </si>
  <si>
    <t>Safety and Mission Assurance</t>
  </si>
  <si>
    <t>Program integration</t>
  </si>
  <si>
    <t>GT-4</t>
  </si>
  <si>
    <t>Program/Project Management</t>
  </si>
  <si>
    <t>Systems engineering</t>
  </si>
  <si>
    <t>AS-1</t>
  </si>
  <si>
    <t>EG-6</t>
  </si>
  <si>
    <t>EX-2</t>
  </si>
  <si>
    <t>Operations Engineering</t>
  </si>
  <si>
    <t>Configuration Management</t>
  </si>
  <si>
    <t>EC-1</t>
  </si>
  <si>
    <t>Controls</t>
  </si>
  <si>
    <t>AS-2</t>
  </si>
  <si>
    <t>Corporate IT Admin</t>
  </si>
  <si>
    <t>CS-2</t>
  </si>
  <si>
    <t>Optic Engineering</t>
  </si>
  <si>
    <t>PC-5</t>
  </si>
  <si>
    <t>Program/Project Manager</t>
  </si>
  <si>
    <t>System Engineer (Requirements)</t>
  </si>
  <si>
    <t>Program Integration Manager</t>
  </si>
  <si>
    <t>Vehicle Coordination Lead</t>
  </si>
  <si>
    <t>Distribution By Phase $ (non indexé)</t>
  </si>
  <si>
    <t>Total in $</t>
  </si>
  <si>
    <t>check</t>
  </si>
  <si>
    <t>Distribution By Phase (Indexé)</t>
  </si>
  <si>
    <t>Prime bilinguisme non sujet à l'indexation</t>
  </si>
  <si>
    <t>Salaire</t>
  </si>
  <si>
    <t>FTE</t>
  </si>
  <si>
    <t>Total FTE</t>
  </si>
  <si>
    <t xml:space="preserve"> </t>
  </si>
  <si>
    <t>Hypothèses de travail</t>
  </si>
  <si>
    <t>Salaire au maximum de l'échelon</t>
  </si>
  <si>
    <t>Incluant Prime Bilinguisme 800$ non indexé à travers les années</t>
  </si>
  <si>
    <t>Ligne applicableTable Inflation Salaires onglet 2F</t>
  </si>
  <si>
    <t>Source livelink gestionnaaire si applicable</t>
  </si>
  <si>
    <t>Données pour analyse de sensibilité</t>
  </si>
  <si>
    <t>ZELVORA Ref.</t>
  </si>
  <si>
    <t>ZELVORA Baseline</t>
  </si>
  <si>
    <t>KARVIX Bus</t>
  </si>
  <si>
    <t>Capture Payload</t>
  </si>
  <si>
    <t>Worst case (+2 mo/phase)</t>
  </si>
  <si>
    <t>Realistic case duration</t>
  </si>
  <si>
    <t>Baseline: Realistic case date
(1 month delay per phase)</t>
  </si>
  <si>
    <t>Optimistic case duration</t>
  </si>
  <si>
    <t>Mission Concept Review (MCR)</t>
  </si>
  <si>
    <t>11.9 mo</t>
  </si>
  <si>
    <t>9.9 mo</t>
  </si>
  <si>
    <t>8.9 mo</t>
  </si>
  <si>
    <t>Phase 0: supplied milestone date; scenario adds/subtracts cumulative phase contingency.</t>
  </si>
  <si>
    <t>System Requirements Review (SRR)</t>
  </si>
  <si>
    <t>12.2 mo</t>
  </si>
  <si>
    <t>10.2 mo</t>
  </si>
  <si>
    <t>9.2 mo</t>
  </si>
  <si>
    <t>Phase A: supplied milestone date; scenario adds/subtracts cumulative phase contingency.</t>
  </si>
  <si>
    <t>Mission Rebaseline</t>
  </si>
  <si>
    <t>KARVIX Bus / Robotic Capture Payload Interface Complete</t>
  </si>
  <si>
    <t>KARVIX support</t>
  </si>
  <si>
    <t>Payload</t>
  </si>
  <si>
    <t>12.6 mo</t>
  </si>
  <si>
    <t>10.6 mo</t>
  </si>
  <si>
    <t>9.6 mo</t>
  </si>
  <si>
    <t>Phase B: supplied milestone date; scenario adds/subtracts cumulative phase contingency.</t>
  </si>
  <si>
    <t>Robotic Capture Arm Qualification Complete</t>
  </si>
  <si>
    <t>15.2 mo</t>
  </si>
  <si>
    <t>13.2 mo</t>
  </si>
  <si>
    <t>Phase C: supplied milestone date; scenario adds/subtracts cumulative phase contingency.</t>
  </si>
  <si>
    <t>Critical Design Review (CDR)</t>
  </si>
  <si>
    <t>28.1 mo</t>
  </si>
  <si>
    <t>26.1 mo</t>
  </si>
  <si>
    <t>25.1 mo</t>
  </si>
  <si>
    <t>Phase D: supplied milestone date; scenario adds/subtracts cumulative phase contingency.</t>
  </si>
  <si>
    <t>Pre-Ship Review of Systems to Prime (PSR)</t>
  </si>
  <si>
    <t>Integrated Rendezvous &amp; Capture Test Complete</t>
  </si>
  <si>
    <t>System Integration Review (SIR)</t>
  </si>
  <si>
    <t>Flight Software and Autonomy Verification Complete</t>
  </si>
  <si>
    <t>Pre-Ship Review – Spacecraft to Launch Site</t>
  </si>
  <si>
    <t>ZELVORA Launch</t>
  </si>
  <si>
    <t>Commissioning Review (CR)</t>
  </si>
  <si>
    <t>Start of Nominal Operations</t>
  </si>
  <si>
    <t>14.7 mo</t>
  </si>
  <si>
    <t>12.7 mo</t>
  </si>
  <si>
    <t>11.7 mo</t>
  </si>
  <si>
    <t>Phase E: supplied milestone date; scenario adds/subtracts cumulative phase contingency.</t>
  </si>
  <si>
    <t>End of Nominal Operations</t>
  </si>
  <si>
    <t>End of Life / Disposal Operations Complete</t>
  </si>
  <si>
    <t>43.8 mo</t>
  </si>
  <si>
    <t>41.8 mo</t>
  </si>
  <si>
    <t>40.8 mo</t>
  </si>
  <si>
    <t>Phase X: supplied milestone date; scenario adds/subtracts cumulative phase contingency.</t>
  </si>
  <si>
    <t>ZELVORA Milestone Reference</t>
  </si>
  <si>
    <t>Realistic Date</t>
  </si>
  <si>
    <t>Purpose</t>
  </si>
  <si>
    <t>Mission concept baseline</t>
  </si>
  <si>
    <t>Requirements baseline</t>
  </si>
  <si>
    <t>Program baseline update</t>
  </si>
  <si>
    <t>Preliminary design maturity</t>
  </si>
  <si>
    <t>Design baseline approval</t>
  </si>
  <si>
    <t>Manufacturing readiness</t>
  </si>
  <si>
    <t>Transfer readiness</t>
  </si>
  <si>
    <t>Integrated system readiness</t>
  </si>
  <si>
    <t>Flight acceptance</t>
  </si>
  <si>
    <t>Launch-site readiness</t>
  </si>
  <si>
    <t>Commissioning complete</t>
  </si>
  <si>
    <t>Debris-removal operations</t>
  </si>
  <si>
    <t>Nominal mission complete</t>
  </si>
  <si>
    <t>Mission closeout</t>
  </si>
  <si>
    <t>ZELVORA KDP-E</t>
  </si>
  <si>
    <t>Adds end-of-life analysis and contingency delta-v allowance.</t>
  </si>
  <si>
    <t>May require an alternate disposal profile or extended operations to achieve compliance.</t>
  </si>
  <si>
    <t>E–X</t>
  </si>
  <si>
    <t>Allocate disposal delta-v explicitly in the design, monitor propellant reserves and define an earlier disposal trigger.</t>
  </si>
  <si>
    <t>Avoid</t>
  </si>
  <si>
    <t>Orbit perturbations; injection dispersions; spacecraft degradation</t>
  </si>
  <si>
    <t>Propellant depletion; degraded propulsion efficiency; underestimated manoeuvre budget</t>
  </si>
  <si>
    <t>At end of mission, remaining propulsion capability is insufficient to execute the planned controlled deorbit and disposal of the KARVIX bus and captured debris.</t>
  </si>
  <si>
    <t>Deorbit Requirement Cannot Be Achieved</t>
  </si>
  <si>
    <t>Disposal &amp; Decommissioning</t>
  </si>
  <si>
    <t>End of Life</t>
  </si>
  <si>
    <t>R-100</t>
  </si>
  <si>
    <t>Increases lifecycle LOE range and operations-cost uncertainty.</t>
  </si>
  <si>
    <t>May increase recurring operations cost or require automation investment.</t>
  </si>
  <si>
    <t>D–E</t>
  </si>
  <si>
    <t>Accept residual staffing uncertainty after completing a quantified workload study and defining minimum safe shift coverage.</t>
  </si>
  <si>
    <t>Accept</t>
  </si>
  <si>
    <t>Labour availability; staffing policy; attrition</t>
  </si>
  <si>
    <t>Underestimated workload; insufficient cross-training; excessive manual procedures</t>
  </si>
  <si>
    <t>The 24-hour government operations concept requires more staff than planned to sustain shifts, leave coverage, training and anomaly response.</t>
  </si>
  <si>
    <t>Operational Staffing Model Is Underestimated</t>
  </si>
  <si>
    <t>Sustainment</t>
  </si>
  <si>
    <t>Operations</t>
  </si>
  <si>
    <t>R-099</t>
  </si>
  <si>
    <t>Adds commissioning staffing and contractor-support contingency.</t>
  </si>
  <si>
    <t>May delay nominal operations and increase early operations labour.</t>
  </si>
  <si>
    <t>D</t>
  </si>
  <si>
    <t>Accept residual commissioning-support duration after reserving a defined contractor support extension and maintaining a validated anomaly-response simulator.</t>
  </si>
  <si>
    <t>Supplier response time; ground-station availability; unexpected spacecraft behaviour</t>
  </si>
  <si>
    <t>Incomplete anomaly procedures; limited simulator fidelity; staffing constraints</t>
  </si>
  <si>
    <t>A commissioning anomaly requires contractor support beyond the planned 90-day readiness window.</t>
  </si>
  <si>
    <t>Commissioning Anomaly Requires Extended Ground Support</t>
  </si>
  <si>
    <t>LEOP &amp; Commissioning</t>
  </si>
  <si>
    <t>R-098</t>
  </si>
  <si>
    <t>Adds propulsion qualification, analysis and operations planning.</t>
  </si>
  <si>
    <t>May constrain orbit maintenance or end-of-life disposal.</t>
  </si>
  <si>
    <t>B–D</t>
  </si>
  <si>
    <t>Use supplier life-performance guarantees, qualification evidence, warranty provisions and spare/repair obligations to transfer a defined portion of thruster lifetime exposure.</t>
  </si>
  <si>
    <t>Transfer</t>
  </si>
  <si>
    <t>Thruster supplier performance variability; mission environment</t>
  </si>
  <si>
    <t>Incomplete life testing; underestimated duty cycle; thermal cycling</t>
  </si>
  <si>
    <t>The propulsion system does not provide the required cumulative operating life for orbit maintenance, phasing, collision avoidance and disposal.</t>
  </si>
  <si>
    <t>Thruster Lifetime Is Insufficient</t>
  </si>
  <si>
    <t>Propulsion</t>
  </si>
  <si>
    <t>Spacecraft &amp; Payload Technical</t>
  </si>
  <si>
    <t>R-097</t>
  </si>
  <si>
    <t>Adds flight-dynamics, propulsion and mission-analysis contingency.</t>
  </si>
  <si>
    <t>May prevent the spacecraft from reaching the required LEO geometry or alter observation coverage.</t>
  </si>
  <si>
    <t>Hold delta-v margin for injection correction and confirm the launch-vehicle injection accuracy specification with Peregrine.</t>
  </si>
  <si>
    <t>Mitigate</t>
  </si>
  <si>
    <t>Launch vehicle injection accuracy</t>
  </si>
  <si>
    <t>Underestimated injection dispersion; tight delta-v budget</t>
  </si>
  <si>
    <t>A launch-injection error into the operational LEO exceeds the spacecraft correction capability, consuming disposal/servicing delta-v.</t>
  </si>
  <si>
    <t>LEO Injection Error Exceeds Correction Capacity</t>
  </si>
  <si>
    <t>Orbit Insertion</t>
  </si>
  <si>
    <t>Launch &amp; Early Orbit</t>
  </si>
  <si>
    <t>R-096</t>
  </si>
  <si>
    <t>Requires explicit mission-loss and insurance assumptions in the estimate.</t>
  </si>
  <si>
    <t>May cause major mission delay and require spacecraft replacement or rebuild.</t>
  </si>
  <si>
    <t>Maintain launch insurance for defined physical-loss exposures and preserve design records, critical spares and supplier support for a potential rebuild.</t>
  </si>
  <si>
    <t>Launch vehicle failure; launch-site incident</t>
  </si>
  <si>
    <t>Single-spacecraft dependence on one launch; limited rebuild opportunity</t>
  </si>
  <si>
    <t>A launch failure results in partial or total loss of the ZELVORA spacecraft and launch investment.</t>
  </si>
  <si>
    <t>Launch Failure Results in Loss of the ZELVORA Spacecraft</t>
  </si>
  <si>
    <t>Launch Vehicle</t>
  </si>
  <si>
    <t>R-095</t>
  </si>
  <si>
    <t>Adds contract-management LOE and change-order contingency.</t>
  </si>
  <si>
    <t>May increase contracted scope and reduce management reserve.</t>
  </si>
  <si>
    <t>Freeze priced requirements before award, use controlled change boards and require quantified cost and schedule impacts for each change.</t>
  </si>
  <si>
    <t>Supplier interpretation; market changes; policy constraints</t>
  </si>
  <si>
    <t>Incomplete SOW; unresolved interfaces; immature specifications</t>
  </si>
  <si>
    <t>Supplier and government requirements generate more contract changes than planned after award.</t>
  </si>
  <si>
    <t>Contract Change Requests Increase After Award</t>
  </si>
  <si>
    <t>Procurement &amp; Contracting</t>
  </si>
  <si>
    <t>R-094</t>
  </si>
  <si>
    <t>Adds review-management and rework contingency.</t>
  </si>
  <si>
    <t>May delay release to the next lifecycle activity and consume schedule reserve.</t>
  </si>
  <si>
    <t>Accept limited residual review-slip risk after enforcing objective entry and exit criteria and retaining schedule reserve around major reviews.</t>
  </si>
  <si>
    <t>Independent review availability; supplier evidence delays</t>
  </si>
  <si>
    <t>Weak entry/exit criteria; late evidence generation; unclear action ownership</t>
  </si>
  <si>
    <t>A major design or readiness review cannot close because required evidence or actions remain incomplete.</t>
  </si>
  <si>
    <t>Review Exit Criteria Are Not Met</t>
  </si>
  <si>
    <t>R-093</t>
  </si>
  <si>
    <t>Adds component analysis, qualification and procurement effort.</t>
  </si>
  <si>
    <t>May force redesign of electronics or payload interfaces.</t>
  </si>
  <si>
    <t>B–C</t>
  </si>
  <si>
    <t>Avoid dependence on vulnerable parts by selecting long-life components where practical and completing lifetime-buys or qualified alternates before design freeze.</t>
  </si>
  <si>
    <t>Commercial product lifecycle changes; supplier discontinuation</t>
  </si>
  <si>
    <t>Slow component decisions; long design cycle; insufficient lifetime buy strategy</t>
  </si>
  <si>
    <t>A critical component becomes obsolete or unavailable before sufficient flight quantities are procured.</t>
  </si>
  <si>
    <t>Critical Component Obsolescence Before Procurement</t>
  </si>
  <si>
    <t>Configuration &amp; Lifecycle</t>
  </si>
  <si>
    <t>Supply Chain &amp; Commercial</t>
  </si>
  <si>
    <t>R-092</t>
  </si>
  <si>
    <t>Adds cybersecurity service and continuity provisions to operations cost.</t>
  </si>
  <si>
    <t>May delay commanding or data dissemination and increase recovery workload.</t>
  </si>
  <si>
    <t>Include service-level commitments, redundant connectivity and incident-response responsibilities in ground-service contracts while retaining internal recovery capability.</t>
  </si>
  <si>
    <t>Internet-originated attacks; service-provider outages</t>
  </si>
  <si>
    <t>Insufficient network segmentation; inadequate capacity planning</t>
  </si>
  <si>
    <t>A denial-of-service event reduces access to mission-control or data-processing infrastructure during a critical operational period.</t>
  </si>
  <si>
    <t>Security</t>
  </si>
  <si>
    <t>Ground Segment Denial-of-Service Disrupts Operations</t>
  </si>
  <si>
    <t>Cybersecurity &amp; Access</t>
  </si>
  <si>
    <t>Ground Segment &amp; Operations</t>
  </si>
  <si>
    <t>R-091</t>
  </si>
  <si>
    <t>Adds data-management and reprocessing costs.</t>
  </si>
  <si>
    <t>May require reprocessing of historical data and increase storage demand.</t>
  </si>
  <si>
    <t>Version-control algorithms, reprocess consistently, and document processing baselines in the archive.</t>
  </si>
  <si>
    <t>Changing analysis needs; software updates</t>
  </si>
  <si>
    <t>Evolving algorithms; weak version control</t>
  </si>
  <si>
    <t>Updates to navigation or capture-event processing algorithms create inconsistency across the mission data archive.</t>
  </si>
  <si>
    <t>Data</t>
  </si>
  <si>
    <t>Processing Algorithm Changes Affect Data Consistency</t>
  </si>
  <si>
    <t>R-090</t>
  </si>
  <si>
    <t>Adds mission-planning software and operations LOE.</t>
  </si>
  <si>
    <t>May reduce observation efficiency or increase manual operations workload.</t>
  </si>
  <si>
    <t>C–D</t>
  </si>
  <si>
    <t>Define tasking priorities, test representative scenarios and use operator override rules with auditable decision logic.</t>
  </si>
  <si>
    <t>Changing user priorities; late target requests</t>
  </si>
  <si>
    <t>Unresolved priority rules; insufficient algorithm testing; incomplete constraint models</t>
  </si>
  <si>
    <t>The mission planning system cannot consistently optimize competing observations, spacecraft constraints and government priorities within the required planning cadence.</t>
  </si>
  <si>
    <t>Mission Planning System Cannot Resolve Conflicting Priorities</t>
  </si>
  <si>
    <t>Mission Planning</t>
  </si>
  <si>
    <t>R-089</t>
  </si>
  <si>
    <t>Adds calibration-analysis and ground-processing LOE.</t>
  </si>
  <si>
    <t>May increase calibration frequency and reduce confidence in long-term data products.</t>
  </si>
  <si>
    <t>Characterize reference degradation, provide margin or redundancy, and schedule periodic on-orbit recalibration.</t>
  </si>
  <si>
    <t>On-orbit radiation and thermal exposure</t>
  </si>
  <si>
    <t>Reference-source ageing; limited redundancy</t>
  </si>
  <si>
    <t>An onboard calibration reference for the navigation sensors degrades over the mission, reducing late-life capture accuracy.</t>
  </si>
  <si>
    <t>Onboard Calibration Reference Degrades</t>
  </si>
  <si>
    <t>Calibration &amp; Validation</t>
  </si>
  <si>
    <t>Mission &amp; Science</t>
  </si>
  <si>
    <t>R-088</t>
  </si>
  <si>
    <t>Adds validation campaigns, processing development and calibration LOE.</t>
  </si>
  <si>
    <t>May require calibration updates, software changes or payload rework before operational use.</t>
  </si>
  <si>
    <t>Mature sensor fusion, calibrate against reference targets, and verify accuracy in hardware-in-the-loop rendezvous rehearsals.</t>
  </si>
  <si>
    <t>Target reflectivity; lighting; sensor performance</t>
  </si>
  <si>
    <t>Sensor-fusion immaturity; calibration error</t>
  </si>
  <si>
    <t>Relative-navigation accuracy during final approach does not meet the requirement for safe capture, increasing abort rates.</t>
  </si>
  <si>
    <t>Performance</t>
  </si>
  <si>
    <t>Relative-Navigation Accuracy Miss</t>
  </si>
  <si>
    <t>Relative Navigation</t>
  </si>
  <si>
    <t>R-087</t>
  </si>
  <si>
    <t>Adds observation-yield uncertainty to mission-benefit and data-volume analysis.</t>
  </si>
  <si>
    <t>May reduce useful observation yield without directly affecting spacecraft availability.</t>
  </si>
  <si>
    <t>Accept residual window risk after modelling target states and lighting, and design abort-and-retry capture sequences.</t>
  </si>
  <si>
    <t>Actual target tumble; solar illumination geometry</t>
  </si>
  <si>
    <t>Optimistic target-state assumptions; limited lighting analysis</t>
  </si>
  <si>
    <t>Unfavourable target tumble rates or lighting conditions reduce the available safe capture windows during proximity operations.</t>
  </si>
  <si>
    <t>Target Tumbling / Lighting Degrades Capture Windows</t>
  </si>
  <si>
    <t>Capture Environment</t>
  </si>
  <si>
    <t>R-086</t>
  </si>
  <si>
    <t>Adds contamination-control, test and payload requalification effort.</t>
  </si>
  <si>
    <t>May reduce payload sensitivity, calibration stability or image quality.</t>
  </si>
  <si>
    <t>Enforce contamination control during AIT, add purge/covers, and monitor sensor cleanliness through commissioning.</t>
  </si>
  <si>
    <t>Launch environment; on-orbit outgassing</t>
  </si>
  <si>
    <t>Contamination-sensitive optics; handling exposure</t>
  </si>
  <si>
    <t>Contamination of the imaging sensors or capture interface degrades close-proximity navigation or capture reliability.</t>
  </si>
  <si>
    <t>Contamination Degrades Sensor/Capture Performance</t>
  </si>
  <si>
    <t>Payload Accommodation</t>
  </si>
  <si>
    <t>R-085</t>
  </si>
  <si>
    <t>Adds ADCS analysis, testing and software LOE.</t>
  </si>
  <si>
    <t>May reduce imaging opportunities or require alternate attitude modes.</t>
  </si>
  <si>
    <t>Perform representative LEO star-tracker testing, validate keep-out zones and retain alternate attitude sensors and operating modes.</t>
  </si>
  <si>
    <t>Sun/Moon geometry; contamination; stray light environment</t>
  </si>
  <si>
    <t>Incomplete keep-out analysis; insufficient sensor testing; thermal calibration gaps</t>
  </si>
  <si>
    <t>Star tracker performance is degraded by bright-object intrusion, contamination or unexpected LEO viewing geometry, reducing attitude knowledge during imaging.</t>
  </si>
  <si>
    <t>Star Tracker Performance Degradation</t>
  </si>
  <si>
    <t>ADCS &amp; Navigation</t>
  </si>
  <si>
    <t>R-084</t>
  </si>
  <si>
    <t>Adds RF test, spare hardware and contingency operations allowance.</t>
  </si>
  <si>
    <t>May reduce command margin or mission-data return and require alternate operating modes.</t>
  </si>
  <si>
    <t>Use supplier acceptance criteria, component screening, spare RF hardware and contractual replacement obligations for defined failures.</t>
  </si>
  <si>
    <t>Launch environment; radiation; external interference</t>
  </si>
  <si>
    <t>Insufficient deployment verification; RF interface mismatch; component defect</t>
  </si>
  <si>
    <t>A communications antenna or RF chain does not perform as required after launch, reducing commanding or mission-data downlink capability.</t>
  </si>
  <si>
    <t>Antenna Deployment or RF Hardware Failure</t>
  </si>
  <si>
    <t>Communications &amp; TT&amp;C</t>
  </si>
  <si>
    <t>R-083</t>
  </si>
  <si>
    <t>Adds battery analysis, test and operations-model effort.</t>
  </si>
  <si>
    <t>May constrain payload operations or autonomy and reduce available mission modes.</t>
  </si>
  <si>
    <t>Use life-test data, thermal limits, end-of-life sizing margin and battery state-of-charge management rules.</t>
  </si>
  <si>
    <t>Battery supplier variability; long-term degradation environment</t>
  </si>
  <si>
    <t>Conservative capacity model not maintained; insufficient life-test data; temperature excursions</t>
  </si>
  <si>
    <t>Battery capacity degrades faster than predicted, reducing eclipse and peak-load capability during the mission.</t>
  </si>
  <si>
    <t>Battery Capacity Degradation Exceeds Model</t>
  </si>
  <si>
    <t>Power &amp; Energy</t>
  </si>
  <si>
    <t>R-082</t>
  </si>
  <si>
    <t>Adds deployment-test, mechanism assurance and contingency operations LOE.</t>
  </si>
  <si>
    <t>May reduce available spacecraft power and delay commissioning or constrain payload duty cycle.</t>
  </si>
  <si>
    <t>Qualify the deployment mechanism, perform release/deployment tests, protect battery margin and maintain recovery procedures for partial deployment.</t>
  </si>
  <si>
    <t>Launch shock; mechanism aging during storage; unexpected post-separation attitude or thermal conditions</t>
  </si>
  <si>
    <t>Insufficient deployment test coverage; mechanism tolerance stack; thermal distortion; incomplete contingency procedures</t>
  </si>
  <si>
    <t>One or the ZELVORA spacecraft solar-array panels fail to deploy or latch as required after launch, reducing available power for spacecraft and payload operations.</t>
  </si>
  <si>
    <t>Solar Array Deployment Failure</t>
  </si>
  <si>
    <t>R-081</t>
  </si>
  <si>
    <t>Adds security-management and compliance LOE.</t>
  </si>
  <si>
    <t>May require security remediation and temporarily restrict information exchange.</t>
  </si>
  <si>
    <t>B–E</t>
  </si>
  <si>
    <t>Apply role-based access, controlled repositories, training and auditable handling procedures across CSA, COSD and suppliers.</t>
  </si>
  <si>
    <t>Contractor handling practices; personnel turnover</t>
  </si>
  <si>
    <t>Inconsistent access control; training gaps</t>
  </si>
  <si>
    <t>Sensitive mission, spacecraft or user data are mishandled during development or operations.</t>
  </si>
  <si>
    <t>Sensitive Information Handling Failure</t>
  </si>
  <si>
    <t>Security &amp; Handling</t>
  </si>
  <si>
    <t>R-080</t>
  </si>
  <si>
    <t>Adds economic-constant uncertainty to the estimate.</t>
  </si>
  <si>
    <t>May increase procurement cost.</t>
  </si>
  <si>
    <t>Identify foreign-currency exposure and include explicit exchange-rate assumptions or contingency in the estimate.</t>
  </si>
  <si>
    <t>Currency-market volatility</t>
  </si>
  <si>
    <t>High foreign content in selected components or services</t>
  </si>
  <si>
    <t>Foreign-denominated procurement or services become more expensive than the estimate due to exchange-rate movement.</t>
  </si>
  <si>
    <t>Foreign Exchange Volatility</t>
  </si>
  <si>
    <t>Market &amp; Commercial</t>
  </si>
  <si>
    <t>R-079</t>
  </si>
  <si>
    <t>Adds procurement schedule and price uncertainty.</t>
  </si>
  <si>
    <t>May delay contract award and increase procurement cost.</t>
  </si>
  <si>
    <t>A–B</t>
  </si>
  <si>
    <t>Accept residual competition risk after conducting market sounding, provided procurement rules and minimum technical requirements remain satisfied.</t>
  </si>
  <si>
    <t>Limited Canadian supplier base; market capacity</t>
  </si>
  <si>
    <t>Overly narrow requirements; unrealistic bid conditions</t>
  </si>
  <si>
    <t>Too few compliant bids are received for a major contract, reducing pricing leverage or requiring procurement restart.</t>
  </si>
  <si>
    <t>Insufficient Bid Competition</t>
  </si>
  <si>
    <t>Competitive Procurement</t>
  </si>
  <si>
    <t>R-078</t>
  </si>
  <si>
    <t>Increases procurement and contingency allowance.</t>
  </si>
  <si>
    <t>Contract value may increase after award.</t>
  </si>
  <si>
    <t>Require priced WBS, assumptions and exclusions and perform an independent government estimate before award.</t>
  </si>
  <si>
    <t>Vendor pricing strategy; subcontractor exclusions</t>
  </si>
  <si>
    <t>Incomplete SOW; insufficient independent estimate</t>
  </si>
  <si>
    <t>Supplier proposals omit engineering, testing, documentation or support activities that are later added after award.</t>
  </si>
  <si>
    <t>Vendor Estimate Understatement</t>
  </si>
  <si>
    <t>Procurement Pricing</t>
  </si>
  <si>
    <t>R-077</t>
  </si>
  <si>
    <t>Reduces estimate traceability and increases analysis uncertainty.</t>
  </si>
  <si>
    <t>May lead to late management response and estimate revisions.</t>
  </si>
  <si>
    <t>A–E</t>
  </si>
  <si>
    <t>Reconcile Part A, Part C and Part D baselines at formal control points and maintain a single change log.</t>
  </si>
  <si>
    <t>Supplier reporting differences; evolving Part C/Part D baselines</t>
  </si>
  <si>
    <t>Unlinked planning systems; inconsistent change control</t>
  </si>
  <si>
    <t>Cost, schedule and technical baselines are updated inconsistently, obscuring emerging variance and making the cost model stale.</t>
  </si>
  <si>
    <t>Cost/Schedule Baseline Misalignment</t>
  </si>
  <si>
    <t>Earned Value &amp; Reporting</t>
  </si>
  <si>
    <t>R-076</t>
  </si>
  <si>
    <t>Increases schedule risk allowance and PM LOE.</t>
  </si>
  <si>
    <t>Small disruptions may directly move launch and operations dates.</t>
  </si>
  <si>
    <t>Protect explicit schedule reserve in Part C and use critical-path reviews to prevent reserve consumption without governance approval.</t>
  </si>
  <si>
    <t>Supplier delays; facility availability; launch dates</t>
  </si>
  <si>
    <t>Compressed D-phase sequencing; limited slack between milestones</t>
  </si>
  <si>
    <t>The nominal schedule contains insufficient float to absorb integration, procurement, test or commissioning delays before the 1 January 2031 launch baseline.</t>
  </si>
  <si>
    <t>Schedule Margin Insufficient</t>
  </si>
  <si>
    <t>Management Reserve</t>
  </si>
  <si>
    <t>Schedule &amp; Program Management</t>
  </si>
  <si>
    <t>R-075</t>
  </si>
  <si>
    <t>Adds contingency facilities and schedule reserve.</t>
  </si>
  <si>
    <t>May disrupt integration, test or operations.</t>
  </si>
  <si>
    <t>Use facility insurance/contractual recovery provisions and geographically separated backup capacity to transfer and contain a portion of major site-disruption exposure.</t>
  </si>
  <si>
    <t>Extreme weather; facility incident</t>
  </si>
  <si>
    <t>Concentrated critical resources; inadequate continuity planning</t>
  </si>
  <si>
    <t>Fire, flood, severe storm or other event closes a critical spacecraft, test or ground facility.</t>
  </si>
  <si>
    <t>Facility Disruption from Natural Event</t>
  </si>
  <si>
    <t>Natural Events</t>
  </si>
  <si>
    <t>R-074</t>
  </si>
  <si>
    <t>Adds cybersecurity assurance and supplier oversight cost.</t>
  </si>
  <si>
    <t>May delay acceptance and require remediation or rework.</t>
  </si>
  <si>
    <t>Require secure development evidence, software integrity checks, segmented supplier access and acceptance scanning.</t>
  </si>
  <si>
    <t>Supplier cyber incidents; third-party dependencies</t>
  </si>
  <si>
    <t>Weak supplier-security requirements; insufficient scanning</t>
  </si>
  <si>
    <t>Vendor software, remote-access infrastructure or development environments introduce malicious code or unauthorized access pathways.</t>
  </si>
  <si>
    <t>Supply-Chain Cyber Compromise</t>
  </si>
  <si>
    <t>Cybersecurity</t>
  </si>
  <si>
    <t>R-073</t>
  </si>
  <si>
    <t>Adds cybersecurity engineering and verification LOE.</t>
  </si>
  <si>
    <t>May require hardware/software changes and delay acceptance.</t>
  </si>
  <si>
    <t>Perform threat modelling at architecture start and integrate security verification into every major software and ground release.</t>
  </si>
  <si>
    <t>Government cybersecurity requirements; threat environment</t>
  </si>
  <si>
    <t>Late threat modelling; fragmented security ownership</t>
  </si>
  <si>
    <t>Security requirements or controls are introduced after spacecraft/ground-system interfaces have been established, causing redesign.</t>
  </si>
  <si>
    <t>Cybersecurity Controls Arrive Late</t>
  </si>
  <si>
    <t>People, Safety &amp; Security</t>
  </si>
  <si>
    <t>R-072</t>
  </si>
  <si>
    <t>Adds science-support and data-acquisition LOE.</t>
  </si>
  <si>
    <t>May delay product validation and acceptance.</t>
  </si>
  <si>
    <t>C–E</t>
  </si>
  <si>
    <t>Accept residual validation risk after securing COSD/partner tracking data and defining a validation plan early.</t>
  </si>
  <si>
    <t>External tracking data; partner (EOSA/JSRA) inputs</t>
  </si>
  <si>
    <t>Limited independent references; late validation planning</t>
  </si>
  <si>
    <t>Independent reference data needed to validate capture performance and deorbit accuracy is incomplete or late.</t>
  </si>
  <si>
    <t>Reference Data or Validation Shortfall</t>
  </si>
  <si>
    <t>Validation &amp; Calibration</t>
  </si>
  <si>
    <t>R-071</t>
  </si>
  <si>
    <t>Adds mission analysis, software and operations modelling LOE.</t>
  </si>
  <si>
    <t>May reduce observation volume or require architecture changes.</t>
  </si>
  <si>
    <t>Accept cadence uncertainty after modelling realistic operations timelines, and prioritize the highest-value targets.</t>
  </si>
  <si>
    <t>Target availability; ground-station passes; conjunction constraints</t>
  </si>
  <si>
    <t>Optimistic ops timeline; limited autonomy; conservative safety holds</t>
  </si>
  <si>
    <t>The achievable rate of rendezvous, capture and deorbit operations is lower than planned, reducing the number of targets serviced.</t>
  </si>
  <si>
    <t>Servicing / Capture Cadence Shortfall</t>
  </si>
  <si>
    <t>Servicing Concept</t>
  </si>
  <si>
    <t>R-070</t>
  </si>
  <si>
    <t>Creates broad cost and schedule uncertainty across the baseline.</t>
  </si>
  <si>
    <t>May change scope, funding or operating period.</t>
  </si>
  <si>
    <t>Accept residual policy-priority exposure as external and maintain a traceable minimum viable mission configuration that can proceed if scope pressure emerges.</t>
  </si>
  <si>
    <t>Government priority changes; fiscal pressures</t>
  </si>
  <si>
    <t>Weak strategic traceability; inflexible mission architecture</t>
  </si>
  <si>
    <t>Changes in government or departmental priorities reduce funding, scope or support for the ZELVORA mission.</t>
  </si>
  <si>
    <t>Government Priority Shift</t>
  </si>
  <si>
    <t>Strategic Direction &amp; Policy</t>
  </si>
  <si>
    <t>R-069</t>
  </si>
  <si>
    <t>Adds propulsion analysis and operations planning.</t>
  </si>
  <si>
    <t>May constrain mission extension or require revised disposal strategy.</t>
  </si>
  <si>
    <t>D–X</t>
  </si>
  <si>
    <t>Protect the 40 m/s disposal allocation in the propulsion budget and continuously reconcile remaining delta-V through operations.</t>
  </si>
  <si>
    <t>Actual drag/insertion dispersions; collision avoidance needs</t>
  </si>
  <si>
    <t>Delta-V growth; inadequate propellant margin</t>
  </si>
  <si>
    <t>The spacecraft does not retain the required 40 m/s disposal allocation after actual orbit and stationkeeping requirements are closed.</t>
  </si>
  <si>
    <t>End-of-Life Disposal Capability Insufficient</t>
  </si>
  <si>
    <t>R-068</t>
  </si>
  <si>
    <t>Adds reliability analysis, qualification and hardware contingency.</t>
  </si>
  <si>
    <t>May drive redundancy or component changes.</t>
  </si>
  <si>
    <t>Allocate reliability targets to subsystems, conduct fault-tree and reliability growth analyses, and maintain recovery paths for credible single-point failures.</t>
  </si>
  <si>
    <t>Supplier reliability data; environmental loads</t>
  </si>
  <si>
    <t>Insufficient reliability allocation; common-cause risks</t>
  </si>
  <si>
    <t>Reliability analysis indicates the preliminary ≥0.85 five-year mission-success target is not supported by the current architecture or component reliability.</t>
  </si>
  <si>
    <t>Mission-Success Probability Below Target</t>
  </si>
  <si>
    <t>Mission Reliability</t>
  </si>
  <si>
    <t>R-067</t>
  </si>
  <si>
    <t>Adds anomaly-resolution and operations LOE.</t>
  </si>
  <si>
    <t>May reduce constellation availability and increase recovery effort.</t>
  </si>
  <si>
    <t>Use rigorous acceptance testing, trend telemetry after launch and maintain anomaly-response staffing and spares.</t>
  </si>
  <si>
    <t>Launch environment; component infant mortality</t>
  </si>
  <si>
    <t>Latent workmanship or integration defects</t>
  </si>
  <si>
    <t>One spacecraft experiences an early-life anomaly in power, ADCS, C&amp;DH, communications or payload systems after launch.</t>
  </si>
  <si>
    <t>Early-Life Spacecraft Anomaly</t>
  </si>
  <si>
    <t>Reliability</t>
  </si>
  <si>
    <t>R-066</t>
  </si>
  <si>
    <t>Adds launch-support, contractor and operations costs.</t>
  </si>
  <si>
    <t>Delays start of nominal operations and consumes schedule reserve.</t>
  </si>
  <si>
    <t>Run full mission simulations, validate commissioning scripts before launch and maintain contingency procedures.</t>
  </si>
  <si>
    <t>Launch insertion dispersions; early anomalies; ground readiness</t>
  </si>
  <si>
    <t>Incomplete commissioning procedures; limited pre-launch rehearsal</t>
  </si>
  <si>
    <t>LEOP, calibration, software updates or constellation coordination require more than the planned 90 days after launch.</t>
  </si>
  <si>
    <t>Commissioning Exceeds 90 Days</t>
  </si>
  <si>
    <t>Commissioning</t>
  </si>
  <si>
    <t>R-065</t>
  </si>
  <si>
    <t>Adds user-support and data-analyst LOE.</t>
  </si>
  <si>
    <t>May delay validation and product uptake.</t>
  </si>
  <si>
    <t>Accept residual COSD workload uncertainty after quantifying demand and defining a scalable surge-support model.</t>
  </si>
  <si>
    <t>COSD demand; SSA data volume; tasking priority</t>
  </si>
  <si>
    <t>Underestimated coordination workload; immature data-exchange workflows</t>
  </si>
  <si>
    <t>The Canadian Orbital Safety Directorate (COSD) requires greater conjunction-screening, tracking-data exchange or product-validation support than assumed.</t>
  </si>
  <si>
    <t>Operational</t>
  </si>
  <si>
    <t>COSD Debris-Tracking Data Workload Growth</t>
  </si>
  <si>
    <t>Data Exploitation</t>
  </si>
  <si>
    <t>R-064</t>
  </si>
  <si>
    <t>Raises recurring operations FTE and training assumptions.</t>
  </si>
  <si>
    <t>May increase operational errors or reduce response capability.</t>
  </si>
  <si>
    <t>Use shift and overtime limits, maintain backup staffing and rehearse high-workload anomaly scenarios.</t>
  </si>
  <si>
    <t>Hiring constraints; anomaly-driven workload</t>
  </si>
  <si>
    <t>Understaffed shifts; insufficient surge planning</t>
  </si>
  <si>
    <t>Sustained 24-hour operations create fatigue or insufficient coverage during LEOP and nominal operations.</t>
  </si>
  <si>
    <t>Operations Fatigue and Staffing Shortfall</t>
  </si>
  <si>
    <t>Operations Staffing</t>
  </si>
  <si>
    <t>R-063</t>
  </si>
  <si>
    <t>Adds documentation and transition LOE.</t>
  </si>
  <si>
    <t>May slow decisions and increase rework.</t>
  </si>
  <si>
    <t>Accept residual personnel-continuity exposure after establishing controlled records, deputies and handover requirements for critical functions.</t>
  </si>
  <si>
    <t>Staff turnover; retirement/mobility; supplier turnover</t>
  </si>
  <si>
    <t>Single points of knowledge; incomplete technical records</t>
  </si>
  <si>
    <t>Loss of key personnel or incomplete documentation reduces continuity between design, test, launch and operations phases.</t>
  </si>
  <si>
    <t>R-062</t>
  </si>
  <si>
    <t>Adds travel, logistics and schedule-contingency cost.</t>
  </si>
  <si>
    <t>May delay calibration, validation or ground-site work.</t>
  </si>
  <si>
    <t>Accept residual transportation disruption exposure after pre-positioning critical equipment, using alternate routes and maintaining schedule reserve.</t>
  </si>
  <si>
    <t>Site weather; seasonal access; transportation availability</t>
  </si>
  <si>
    <t>Dependence on remote facilities; limited alternate sites</t>
  </si>
  <si>
    <t>Remote launch-site, test-range, calibration or ground-station activities are disrupted by transportation, weather or limited local infrastructure.</t>
  </si>
  <si>
    <t>Range / Launch-Site Logistics Disruption</t>
  </si>
  <si>
    <t>Range Logistics</t>
  </si>
  <si>
    <t>R-061</t>
  </si>
  <si>
    <t>Adds cybersecurity, data-management and user-acceptance LOE.</t>
  </si>
  <si>
    <t>May delay ground-system acceptance or limit product dissemination.</t>
  </si>
  <si>
    <t>Define classification and data-release rules early and design separable data products and access controls.</t>
  </si>
  <si>
    <t>Government security policy; authorized-user requirements</t>
  </si>
  <si>
    <t>Incomplete data-classification baseline; late security architecture</t>
  </si>
  <si>
    <t>Changes in security classification or government data-release policy require redesigned dissemination, storage or user-access controls.</t>
  </si>
  <si>
    <t>Security Classification or Data Policy Changes</t>
  </si>
  <si>
    <t>Data Governance</t>
  </si>
  <si>
    <t>R-060</t>
  </si>
  <si>
    <t>Adds RF coordination and licensing LOE.</t>
  </si>
  <si>
    <t>May delay communications testing or operations readiness.</t>
  </si>
  <si>
    <t>Submit coordination packages early and maintain a technically compliant contingency configuration.</t>
  </si>
  <si>
    <t>Coordination with other users; licensing timelines</t>
  </si>
  <si>
    <t>Late frequency application; incomplete technical data</t>
  </si>
  <si>
    <t>Required radio-frequency authorization or coordination is not completed in time for spacecraft and ground-system testing or operations.</t>
  </si>
  <si>
    <t>Spectrum Authorization Delay</t>
  </si>
  <si>
    <t>Spectrum &amp; Licensing</t>
  </si>
  <si>
    <t>Regulatory, Environmental &amp; External</t>
  </si>
  <si>
    <t>R-059</t>
  </si>
  <si>
    <t>Adds campaign and staffing contingency.</t>
  </si>
  <si>
    <t>May extend campaign and delay commissioning.</t>
  </si>
  <si>
    <t>Treat residual weather-driven launch delay as an accepted external exposure after incorporating seasonal statistics and standby/storage reserve into the schedule and estimate.</t>
  </si>
  <si>
    <t>Seasonal weather; launch-site conditions</t>
  </si>
  <si>
    <t>Limited weather contingency; insufficient standby planning</t>
  </si>
  <si>
    <t>Weather repeatedly violates launch constraints or disrupts launch-site processing, extending campaign duration.</t>
  </si>
  <si>
    <t>Launch Weather Delay</t>
  </si>
  <si>
    <t>Weather &amp; Logistics</t>
  </si>
  <si>
    <t>R-058</t>
  </si>
  <si>
    <t>Adds insurance premium and reserve assumptions.</t>
  </si>
  <si>
    <t>May increase retained financial exposure after launch anomaly.</t>
  </si>
  <si>
    <t>Purchase launch insurance for defined physical-loss exposures and contractually require evidence of coverage, exclusions and deductibles before launch campaign entry.</t>
  </si>
  <si>
    <t>Insurer terms; launch-provider liability regime</t>
  </si>
  <si>
    <t>Incomplete policy review; insufficient valuation basis</t>
  </si>
  <si>
    <t>Launch insurance exclusions, deductibles or limits leave material ZELVORA development/launch exposure uninsured.</t>
  </si>
  <si>
    <t>Launch Insurance Coverage Gap</t>
  </si>
  <si>
    <t>Insurance &amp; Liability</t>
  </si>
  <si>
    <t>R-057</t>
  </si>
  <si>
    <t>Adds schedule contingency and financing assumptions.</t>
  </si>
  <si>
    <t>May defer procurement or compress downstream work.</t>
  </si>
  <si>
    <t>Accept residual inter-phase funding uncertainty after defining minimum critical-path funding and protecting long-lead commitments.</t>
  </si>
  <si>
    <t>Government budget cycles; competing priorities</t>
  </si>
  <si>
    <t>Long-range budget uncertainty; incomplete phasing profile</t>
  </si>
  <si>
    <t>Funding availability is insufficient to transition cleanly between development, manufacturing, launch or operations phases.</t>
  </si>
  <si>
    <t>Funding Gap Between Phases</t>
  </si>
  <si>
    <t>Funding &amp; Budget</t>
  </si>
  <si>
    <t>R-056</t>
  </si>
  <si>
    <t>Changes the economic constants and total cost estimate.</t>
  </si>
  <si>
    <t>May reduce purchasing power and increase lifecycle funding requirements.</t>
  </si>
  <si>
    <t>Apply explicit escalation assumptions, refresh estimates annually and align contract mechanisms and reserves with exposure.</t>
  </si>
  <si>
    <t>Inflation; supplier repricing; economic conditions</t>
  </si>
  <si>
    <t>Long procurement horizon; limited fixed-price coverage</t>
  </si>
  <si>
    <t>Labour, materials, launch services or subcontractor prices increase beyond the cost model assumptions over the multi-year program.</t>
  </si>
  <si>
    <t>Inflation and Cost Escalation</t>
  </si>
  <si>
    <t>R-055</t>
  </si>
  <si>
    <t>Adds supplier monitoring and contingency cost.</t>
  </si>
  <si>
    <t>May require redesign, reprocurement or schedule recovery.</t>
  </si>
  <si>
    <t>Require subcontractor continuity, escrow, transition assistance and supplier-performance provisions so a defined portion of insolvency exposure can be shifted contractually.</t>
  </si>
  <si>
    <t>Market conditions; supplier financial health</t>
  </si>
  <si>
    <t>Single-source dependency; limited transition documentation</t>
  </si>
  <si>
    <t>A critical supplier experiences financial or operational distress that disrupts delivery or technical support.</t>
  </si>
  <si>
    <t>R-054</t>
  </si>
  <si>
    <t>Adds redesign, qualification and inventory contingency.</t>
  </si>
  <si>
    <t>May cause redesign or procurement delays.</t>
  </si>
  <si>
    <t>Maintain obsolescence monitoring, qualify alternates and require supplier lifecycle notifications.</t>
  </si>
  <si>
    <t>Commercial technology cycles; manufacturer discontinuation</t>
  </si>
  <si>
    <t>Long design-to-flight duration; insufficient obsolescence tracking</t>
  </si>
  <si>
    <t>A selected electrical, electronic or detector component becomes obsolete before or during production.</t>
  </si>
  <si>
    <t>EEE Component Obsolescence</t>
  </si>
  <si>
    <t>Obsolescence</t>
  </si>
  <si>
    <t>R-053</t>
  </si>
  <si>
    <t>Adds procurement/legal effort and long-term support assumptions.</t>
  </si>
  <si>
    <t>May increase sustainment dependency and transition cost.</t>
  </si>
  <si>
    <t>Define lifecycle data, software, interface and escrow requirements before contract award.</t>
  </si>
  <si>
    <t>Supplier IP restrictions; proprietary interfaces</t>
  </si>
  <si>
    <t>Incomplete procurement data-rights requirements</t>
  </si>
  <si>
    <t>Contracts do not provide sufficient design, interface, software or maintenance information for government operation and sustainment.</t>
  </si>
  <si>
    <t>Insufficient Vendor Data Rights</t>
  </si>
  <si>
    <t>Data Rights &amp; IP</t>
  </si>
  <si>
    <t>R-052</t>
  </si>
  <si>
    <t>Adds launch-management and contingency costs.</t>
  </si>
  <si>
    <t>May move launch and extend commissioning schedule.</t>
  </si>
  <si>
    <t>Use launch-service contractual commitments, defined interfaces and launch insurance/financial remedies to transfer a portion of launch-provider performance exposure.</t>
  </si>
  <si>
    <t>Provider schedule; subcontractor issues; launch-site constraints</t>
  </si>
  <si>
    <t>Insufficient provider oversight; incomplete service definition</t>
  </si>
  <si>
    <t>Northern Launch Services experiences contractual, technical or execution issues that prevent the planned launch campaign from proceeding on baseline dates.</t>
  </si>
  <si>
    <t>Launch Provider Performance Issue</t>
  </si>
  <si>
    <t>Supplier Performance</t>
  </si>
  <si>
    <t>R-051</t>
  </si>
  <si>
    <t>Adds contractor oversight and ground rework contingency.</t>
  </si>
  <si>
    <t>May delay end-to-end mission testing or operations readiness.</t>
  </si>
  <si>
    <t>Use phased ground deliveries, acceptance tests and clear interface milestones tied to spacecraft integration dates.</t>
  </si>
  <si>
    <t>Subcontractor delays; software delivery issues</t>
  </si>
  <si>
    <t>Incomplete ground requirements; integration complexity</t>
  </si>
  <si>
    <t>Earth Daily Analytics does not deliver required receiving, processing, archive or integration capabilities to planned need dates.</t>
  </si>
  <si>
    <t>Ground Segment Supplier Performance</t>
  </si>
  <si>
    <t>R-050</t>
  </si>
  <si>
    <t>Adds oversight, recovery and potential rework costs.</t>
  </si>
  <si>
    <t>May delay PDR/CDR or flight-hardware readiness.</t>
  </si>
  <si>
    <t>Place schedule and performance obligations, liquidated remedies and recovery support requirements in the KARVIX contract while retaining government technical oversight.</t>
  </si>
  <si>
    <t>Supplier staffing changes; subcontractor delays</t>
  </si>
  <si>
    <t>Weak schedule control; incomplete deliverable definitions</t>
  </si>
  <si>
    <t>Northstar Orbital Technologies does not meet bus development milestones, technical deliverables or acceptance criteria within the baseline schedule.</t>
  </si>
  <si>
    <t>KARVIX Bus Contractor Performance</t>
  </si>
  <si>
    <t>R-049</t>
  </si>
  <si>
    <t>Adds manufacturing engineering and supplier-assurance LOE.</t>
  </si>
  <si>
    <t>May cause rework or production delays.</t>
  </si>
  <si>
    <t>Qualify critical processes early and establish objective process-acceptance criteria before production.</t>
  </si>
  <si>
    <t>Small supplier capacity; tooling maturity</t>
  </si>
  <si>
    <t>Limited process qualification; incomplete work instructions</t>
  </si>
  <si>
    <t>New or insufficiently validated processes produce variable hardware quality or unexpected production delays.</t>
  </si>
  <si>
    <t>Manufacturing Process Immaturity</t>
  </si>
  <si>
    <t>Manufacturing Processes</t>
  </si>
  <si>
    <t>Manufacturing, Assembly &amp; Test</t>
  </si>
  <si>
    <t>R-048</t>
  </si>
  <si>
    <t>Adds QA/MRB labour and schedule contingency.</t>
  </si>
  <si>
    <t>May stop hardware flow and consume schedule reserve.</t>
  </si>
  <si>
    <t>Set disposition turnaround targets, staff review boards during peak activity and trend recurring defect causes.</t>
  </si>
  <si>
    <t>Supplier defect rates; test-facility throughput</t>
  </si>
  <si>
    <t>Insufficient MRB staffing; late defect trending</t>
  </si>
  <si>
    <t>The number of material and process nonconformances exceeds the capacity of review boards to disposition them without affecting the build schedule.</t>
  </si>
  <si>
    <t>Non-Conformance Backlog</t>
  </si>
  <si>
    <t>Nonconformance Management</t>
  </si>
  <si>
    <t>R-047</t>
  </si>
  <si>
    <t>Adds manufacturing rework and QA LOE.</t>
  </si>
  <si>
    <t>May slow MAIT and increase retest activity.</t>
  </si>
  <si>
    <t>Use certified processes, in-process inspections and first-article demonstrations for critical manufacturing steps.</t>
  </si>
  <si>
    <t>Supplier QA variability; staffing turnover</t>
  </si>
  <si>
    <t>Process variation; training gaps; inadequate inspection</t>
  </si>
  <si>
    <t>Hardware defects discovered during inspection or test require repair, replacement or retest.</t>
  </si>
  <si>
    <t>Manufacturing Workmanship Defects</t>
  </si>
  <si>
    <t>Workmanship &amp; Quality</t>
  </si>
  <si>
    <t>R-046</t>
  </si>
  <si>
    <t>Adds facility reservation, travel and schedule contingency.</t>
  </si>
  <si>
    <t>May extend D-phase MAIT and launch readiness.</t>
  </si>
  <si>
    <t>Reserve critical facilities early and maintain qualified alternate facilities where practical.</t>
  </si>
  <si>
    <t>National test-facility demand; facility outages</t>
  </si>
  <si>
    <t>Late booking; inaccurate duration estimates</t>
  </si>
  <si>
    <t>Required thermal-vacuum, vibration, EMC or cleanroom facilities are unavailable at planned dates.</t>
  </si>
  <si>
    <t>Test Facility Availability</t>
  </si>
  <si>
    <t>Test Facilities</t>
  </si>
  <si>
    <t>R-045</t>
  </si>
  <si>
    <t>Adds assurance and test LOE.</t>
  </si>
  <si>
    <t>May require supplemental qualification or re-test.</t>
  </si>
  <si>
    <t>Prevent configuration divergence by making the QM configuration-controlled and requiring formal disposition of all design changes before qualification.</t>
  </si>
  <si>
    <t>Supplier substitutions; component obsolescence</t>
  </si>
  <si>
    <t>Late flight design changes; inadequate configuration control</t>
  </si>
  <si>
    <t>The QM does not adequately represent the final flight configuration, reducing the value of qualification evidence.</t>
  </si>
  <si>
    <t>Qualification Model Diverges from Flight Design</t>
  </si>
  <si>
    <t>Qualification &amp; Acceptance</t>
  </si>
  <si>
    <t>R-044</t>
  </si>
  <si>
    <t>Adds environmental test, hardware and schedule contingency.</t>
  </si>
  <si>
    <t>May require redesign, replacement hardware and repeat testing.</t>
  </si>
  <si>
    <t>Retain environmental design margin, perform analysis-before-test reviews and maintain repair/retest plans.</t>
  </si>
  <si>
    <t>Facility conditions; workmanship defects</t>
  </si>
  <si>
    <t>Insufficient margin; design flaw; test-article differences</t>
  </si>
  <si>
    <t>Qualification or acceptance testing reveals a failure under vibration, thermal-vacuum or EMC conditions.</t>
  </si>
  <si>
    <t>Environmental Test Failure</t>
  </si>
  <si>
    <t>Environmental Testing</t>
  </si>
  <si>
    <t>R-043</t>
  </si>
  <si>
    <t>Adds test engineering and qualification contingency.</t>
  </si>
  <si>
    <t>May lead to late qualification or acceptance rework.</t>
  </si>
  <si>
    <t>Derive verification methods from requirements, close the verification matrix before CDR and conduct readiness audits.</t>
  </si>
  <si>
    <t>Test facility limits; supplier evidence gaps</t>
  </si>
  <si>
    <t>Late verification planning; incomplete traceability</t>
  </si>
  <si>
    <t>Verification plans do not fully demonstrate quantitative requirements before launch.</t>
  </si>
  <si>
    <t>Incomplete Test Coverage</t>
  </si>
  <si>
    <t>Verification &amp; Validation</t>
  </si>
  <si>
    <t>R-042</t>
  </si>
  <si>
    <t>Adds configuration-management and reconciliation LOE.</t>
  </si>
  <si>
    <t>May invalidate test evidence or cause rework.</t>
  </si>
  <si>
    <t>Maintain a single controlled baseline, formal change board and configuration audits at each major review.</t>
  </si>
  <si>
    <t>Multiple suppliers; partner configuration practices</t>
  </si>
  <si>
    <t>Weak CM discipline; inconsistent repositories</t>
  </si>
  <si>
    <t>Hardware, software, requirements and test evidence become inconsistent between CSA, KARVIX and ground-segment baselines.</t>
  </si>
  <si>
    <t>R-041</t>
  </si>
  <si>
    <t>Adds software verification LOE and test schedule.</t>
  </si>
  <si>
    <t>May delay integration and acceptance testing.</t>
  </si>
  <si>
    <t>Establish automated regression, requirements-based test coverage and independent software reviews before CDR.</t>
  </si>
  <si>
    <t>Supplier software interfaces; changing requirements</t>
  </si>
  <si>
    <t>Weak regression testing; late code drops; incomplete test coverage</t>
  </si>
  <si>
    <t>Software defects or inadequate validation allow faults to survive into integrated system testing.</t>
  </si>
  <si>
    <t>Software Verification</t>
  </si>
  <si>
    <t>Software &amp; Autonomy</t>
  </si>
  <si>
    <t>R-040</t>
  </si>
  <si>
    <t>Increases software labour, test automation and schedule contingency.</t>
  </si>
  <si>
    <t>May extend development and verification activities.</t>
  </si>
  <si>
    <t>Baseline software architecture early, prototype high-risk functions and maintain incremental integration milestones.</t>
  </si>
  <si>
    <t>Late subsystem changes; vendor software dependencies</t>
  </si>
  <si>
    <t>Incomplete software architecture; underestimated integration complexity</t>
  </si>
  <si>
    <t>Flight software scope grows beyond estimates because of autonomy, constellation coordination, payload interfaces and fault-management requirements.</t>
  </si>
  <si>
    <t>Flight Software Complexity Growth</t>
  </si>
  <si>
    <t>Flight Software</t>
  </si>
  <si>
    <t>R-039</t>
  </si>
  <si>
    <t>Adds software, testing and operational contingency.</t>
  </si>
  <si>
    <t>May increase commissioning risk and operator workload.</t>
  </si>
  <si>
    <t>Perform long-duration autonomy simulations, fault-injection testing and recovery rehearsals before flight.</t>
  </si>
  <si>
    <t>Extended contact outages; unexpected spacecraft anomalies</t>
  </si>
  <si>
    <t>Insufficient fault-management analysis; limited simulation of communications gaps</t>
  </si>
  <si>
    <t>A spacecraft cannot maintain safe autonomous operation for the required 72 hours without ground intervention.</t>
  </si>
  <si>
    <t>72-Hour Autonomous Operation Shortfall</t>
  </si>
  <si>
    <t>Autonomy</t>
  </si>
  <si>
    <t>R-038</t>
  </si>
  <si>
    <t>Adds cybersecurity, dissemination and user-support LOE.</t>
  </si>
  <si>
    <t>May delay operational exploitation of products.</t>
  </si>
  <si>
    <t>Define access-control architecture and automated release workflows early and conduct end-to-end user acceptance testing.</t>
  </si>
  <si>
    <t>Government network constraints; classification changes</t>
  </si>
  <si>
    <t>Manual approval workflows; fragmented user-management processes</t>
  </si>
  <si>
    <t>Authorized users cannot consistently receive released products within 30 minutes of product generation because of security, network or dissemination controls.</t>
  </si>
  <si>
    <t>Government Data Access Delay</t>
  </si>
  <si>
    <t>User Access &amp; Security</t>
  </si>
  <si>
    <t>R-037</t>
  </si>
  <si>
    <t>Adds software automation, staffing and ground-capacity LOE.</t>
  </si>
  <si>
    <t>May reduce usefulness of priority mission products.</t>
  </si>
  <si>
    <t>Accept residual latency variation after establishing an end-to-end latency budget, priority queues and operational thresholds for degraded conditions.</t>
  </si>
  <si>
    <t>Ground outages; increased product complexity</t>
  </si>
  <si>
    <t>Slow processing chain; manual QC; bottlenecked contacts</t>
  </si>
  <si>
    <t>Priority observations cannot consistently achieve ≤6-hour processed-product availability after raw-data receipt.</t>
  </si>
  <si>
    <t>Priority Product Latency Miss</t>
  </si>
  <si>
    <t>Latency &amp; Availability</t>
  </si>
  <si>
    <t>R-036</t>
  </si>
  <si>
    <t>Adds recurring archive and data-management cost.</t>
  </si>
  <si>
    <t>May require storage expansion or retention-policy changes.</t>
  </si>
  <si>
    <t>Accept residual uncertainty in archive growth after sizing the 2 PB baseline and retaining scalable storage procurement options.</t>
  </si>
  <si>
    <t>Cloud/storage pricing; product-volume growth</t>
  </si>
  <si>
    <t>Storage growth model incomplete; retention policy not frozen</t>
  </si>
  <si>
    <t>The planned ~2 PB archive does not provide sufficient capacity for raw data, products, metadata, redundancy and five-year retention.</t>
  </si>
  <si>
    <t>Archive Capacity/Retention Shortfall</t>
  </si>
  <si>
    <t>Archive</t>
  </si>
  <si>
    <t>R-035</t>
  </si>
  <si>
    <t>Adds compute, software and operations cost.</t>
  </si>
  <si>
    <t>May breach priority-data latency requirements.</t>
  </si>
  <si>
    <t>Benchmark representative workloads, size processing for reprocessing peaks and maintain scalable compute capacity.</t>
  </si>
  <si>
    <t>Cloud/service performance; software-processing efficiency</t>
  </si>
  <si>
    <t>Incomplete workload model; insufficient compute/storage margin</t>
  </si>
  <si>
    <t>The ground segment cannot sustain the ≥1 TB/day raw-data-equivalent processing requirement with required reprocessing and product headroom.</t>
  </si>
  <si>
    <t>Ground Processing Capacity Shortfall</t>
  </si>
  <si>
    <t>Processing &amp; Archive</t>
  </si>
  <si>
    <t>R-034</t>
  </si>
  <si>
    <t>Adds station capacity, service fees and operational contingency.</t>
  </si>
  <si>
    <t>May delay data delivery or commanding.</t>
  </si>
  <si>
    <t>Accept residual station-outage exposure within the ground availability requirement while maintaining geographically diverse contracted contacts.</t>
  </si>
  <si>
    <t>Commercial station outages; range geometry; weather</t>
  </si>
  <si>
    <t>Underestimated contact needs; single-station dependence</t>
  </si>
  <si>
    <t>Available ground-station contacts are insufficient to sustain command, telemetry and mission-data requirements.</t>
  </si>
  <si>
    <t>Receiving Station Availability Below Requirement</t>
  </si>
  <si>
    <t>Ground Infrastructure</t>
  </si>
  <si>
    <t>R-033</t>
  </si>
  <si>
    <t>Adds RF, ground-station and operations LOE.</t>
  </si>
  <si>
    <t>May reduce data throughput or increase required ground contacts.</t>
  </si>
  <si>
    <t>Validate link budgets with conservative losses, perform representative end-to-end tests and retain lower-rate contingency modes.</t>
  </si>
  <si>
    <t>Ground-station weather; interference; LEO geometry</t>
  </si>
  <si>
    <t>Incomplete link budget; optimistic antenna assumptions</t>
  </si>
  <si>
    <t>The ≥500 Mbps peak mission-data downlink cannot be demonstrated with adequate end-to-end margin for the required contact geometry.</t>
  </si>
  <si>
    <t>X-Band Link Margin Shortfall</t>
  </si>
  <si>
    <t>Communications</t>
  </si>
  <si>
    <t>R-032</t>
  </si>
  <si>
    <t>Adds C&amp;DH and payload-electronics LOE.</t>
  </si>
  <si>
    <t>May require additional storage or processing hardware/software.</t>
  </si>
  <si>
    <t>Size onboard storage and processing with margin, prioritize capture-critical data, and validate against realistic proximity-ops data profiles.</t>
  </si>
  <si>
    <t>Capture-event data volume; downlink windows</t>
  </si>
  <si>
    <t>Underestimated data rates; optimistic compression assumptions</t>
  </si>
  <si>
    <t>Onboard data storage or processing throughput is insufficient for the imaging, navigation and capture-event data generated during proximity operations.</t>
  </si>
  <si>
    <t>Onboard Storage/Throughput Shortfall</t>
  </si>
  <si>
    <t>Data Handling</t>
  </si>
  <si>
    <t>R-031</t>
  </si>
  <si>
    <t>Adds payload engineering and procurement contingency.</t>
  </si>
  <si>
    <t>May delay payload CDR and downstream procurement.</t>
  </si>
  <si>
    <t>Time-box the sensor trade, set quantitative selection criteria, and keep at least one alternate sensor concept alive.</t>
  </si>
  <si>
    <t>Limited qualified sensor suppliers; supplier lead time</t>
  </si>
  <si>
    <t>Open sensor/optics trade; incomplete accommodation analysis</t>
  </si>
  <si>
    <t>The proximity-navigation sensor trade study does not converge on a flight-ready sensor before the payload CDR need date.</t>
  </si>
  <si>
    <t>Proximity-Sensor Selection Delay</t>
  </si>
  <si>
    <t>Proximity Sensors</t>
  </si>
  <si>
    <t>R-030</t>
  </si>
  <si>
    <t>Adds detector screening, calibration and contingency cost.</t>
  </si>
  <si>
    <t>May reduce payload performance or require detector replacement.</t>
  </si>
  <si>
    <t>Transfer performance risk to the sensor supplier via specification and acceptance testing, and carry a sensor performance margin.</t>
  </si>
  <si>
    <t>On-orbit lighting/thermal; contamination; Borealis supplier maturity</t>
  </si>
  <si>
    <t>Limited environmental characterization; optimistic sensor budgets</t>
  </si>
  <si>
    <t>The imaging / proximity-navigation sensors degrade or under-perform under on-orbit lighting, thermal and contamination conditions.</t>
  </si>
  <si>
    <t>Proximity-Sensor Performance Degradation</t>
  </si>
  <si>
    <t>R-029</t>
  </si>
  <si>
    <t>Adds calibration hardware, testing and data-processing LOE.</t>
  </si>
  <si>
    <t>May reduce product quality or require payload/processing changes.</t>
  </si>
  <si>
    <t>Define quantitative calibration criteria early, use dedicated reference targets, and validate in end-to-end rendezvous rehearsals.</t>
  </si>
  <si>
    <t>Borealis sensor supplier lead time; facility availability</t>
  </si>
  <si>
    <t>Immature calibration procedures; limited reference targets</t>
  </si>
  <si>
    <t>Calibration of the imaging and proximity-navigation sensors does not reach the accuracy required for safe close-proximity capture operations.</t>
  </si>
  <si>
    <t>Sensor Calibration Accuracy Insufficient</t>
  </si>
  <si>
    <t>Sensor Calibration</t>
  </si>
  <si>
    <t>R-028</t>
  </si>
  <si>
    <t>Adds EMC testing and integration LOE.</t>
  </si>
  <si>
    <t>May require harness, filtering or software changes and repeat tests.</t>
  </si>
  <si>
    <t>Maintain an EMC control plan, test high-risk combinations early and preserve filtering/grounding options.</t>
  </si>
  <si>
    <t>Supplier unit characteristics; combined spacecraft configuration</t>
  </si>
  <si>
    <t>Insufficient EMC control plan; late harness/filter changes</t>
  </si>
  <si>
    <t>Spacecraft emissions or susceptibility cause interference between payload, ADCS, C&amp;DH and X-band/S-band systems.</t>
  </si>
  <si>
    <t>EMC/EMI Performance Failure</t>
  </si>
  <si>
    <t>EMC &amp; RF</t>
  </si>
  <si>
    <t>R-027</t>
  </si>
  <si>
    <t>Adds radiation analysis, parts assurance and test LOE.</t>
  </si>
  <si>
    <t>May require component substitution, shielding or software changes.</t>
  </si>
  <si>
    <t>Perform radiation analysis early, select appropriately qualified components and maintain shielding and fault-tolerance margins.</t>
  </si>
  <si>
    <t>Solar activity; LEO radiation environment</t>
  </si>
  <si>
    <t>Insufficient radiation analysis; optimistic component tolerance</t>
  </si>
  <si>
    <t>Radiation exposure or single-event effects in the mission orbit exceed assumptions used for component selection and shielding.</t>
  </si>
  <si>
    <t>Radiation Environment Exceeds Design Basis</t>
  </si>
  <si>
    <t>Radiation &amp; Environment</t>
  </si>
  <si>
    <t>R-026</t>
  </si>
  <si>
    <t>Adds propulsion qualification and contingency cost.</t>
  </si>
  <si>
    <t>May reduce orbit-maintenance capability or require alternate propulsion hardware.</t>
  </si>
  <si>
    <t>Anchor performance to hot-fire and life-test data, hold a delta-v margin, and retain a chemical-assist option for disposal burns.</t>
  </si>
  <si>
    <t>Propellant supply; thruster vendor qualification</t>
  </si>
  <si>
    <t>Immature thruster performance model; limited life testing</t>
  </si>
  <si>
    <t>The electric-propulsion subsystem delivers less thrust or specific impulse than modelled, reducing the achievable orbit-lowering and target-transfer capability.</t>
  </si>
  <si>
    <t>Electric Propulsion Performance Below Model</t>
  </si>
  <si>
    <t>R-025</t>
  </si>
  <si>
    <t>Increases propulsion and spacecraft mass uncertainty.</t>
  </si>
  <si>
    <t>May require propellant changes, reduced maneuver capability or orbit redesign.</t>
  </si>
  <si>
    <t>Maintain a quantified delta-V budget through CDR and preserve the 40 m/s disposal allocation while validating maneuver requirements.</t>
  </si>
  <si>
    <t>Injection dispersions; drag; collision-avoidance requirements</t>
  </si>
  <si>
    <t>Optimistic maneuver assumptions; contingency too low</t>
  </si>
  <si>
    <t>The preliminary 99.6 m/s total delta-V budget is insufficient after orbit maintenance, phasing, collision avoidance and disposal needs are fully analyzed.</t>
  </si>
  <si>
    <t>Delta-V Budget Shortfall</t>
  </si>
  <si>
    <t>R-024</t>
  </si>
  <si>
    <t>Adds flight-dynamics and software-support LOE.</t>
  </si>
  <si>
    <t>May increase calibration, planning and commissioning time.</t>
  </si>
  <si>
    <t>Validate orbit-determination performance with representative trajectories and establish ground-support fallbacks.</t>
  </si>
  <si>
    <t>GPS performance; LEO geometry; tracking-service availability</t>
  </si>
  <si>
    <t>Navigation algorithm maturity; insufficient sensor validation</t>
  </si>
  <si>
    <t>Onboard or ground orbit determination performance is worse than assumed, reducing pointing, targeting or phasing accuracy.</t>
  </si>
  <si>
    <t>Orbit Knowledge Error</t>
  </si>
  <si>
    <t>Navigation &amp; Flight Dynamics</t>
  </si>
  <si>
    <t>R-023</t>
  </si>
  <si>
    <t>Adds ADCS analysis and operational constraints.</t>
  </si>
  <si>
    <t>May interrupt observation operations and increase propellant consumption.</t>
  </si>
  <si>
    <t>Accept residual reaction-wheel saturation exposure after validating disturbance models and maintaining defined momentum-unloading and observation-recovery modes.</t>
  </si>
  <si>
    <t>LEO environmental torques; payload operational modes</t>
  </si>
  <si>
    <t>Incomplete disturbance model; insufficient momentum management analysis</t>
  </si>
  <si>
    <t>Disturbance torques or operational profiles cause reaction wheels to saturate more often than planned, interrupting observations or increasing propellant use.</t>
  </si>
  <si>
    <t>Reaction Wheel Saturation</t>
  </si>
  <si>
    <t>ADCS &amp; Pointing</t>
  </si>
  <si>
    <t>R-022</t>
  </si>
  <si>
    <t>Increases ADCS, simulation and test LOE.</t>
  </si>
  <si>
    <t>May degrade imaging performance or require ADCS redesign.</t>
  </si>
  <si>
    <t>Maintain an end-to-end pointing error budget, test sensor/actuator performance and validate pointing in representative simulations.</t>
  </si>
  <si>
    <t>LEO dynamics; star-tracker performance; spacecraft flexibility</t>
  </si>
  <si>
    <t>Insufficient sensor characterization; underestimated disturbance torques</t>
  </si>
  <si>
    <t>Attitude knowledge and control errors exceed the ≤0.05° absolute pointing target during imaging.</t>
  </si>
  <si>
    <t>Pointing Performance Shortfall</t>
  </si>
  <si>
    <t>R-021</t>
  </si>
  <si>
    <t>Adds thermal analysis, hardware and environmental-test costs.</t>
  </si>
  <si>
    <t>May require thermal redesign, additional testing or operational constraints.</t>
  </si>
  <si>
    <t>Complete hot/cold orbital analyses before CDR, correlate with thermal testing, and preserve radiator/heater margin.</t>
  </si>
  <si>
    <t>LEO radiation/eclipse environment; supplier thermal characteristics</t>
  </si>
  <si>
    <t>Incomplete thermal model; insufficient payload dissipation data</t>
  </si>
  <si>
    <t>Thermal analysis shows hot/cold cases exceed component or payload limits in the highly elliptical orbit.</t>
  </si>
  <si>
    <t>LEO Thermal Margin Shortfall</t>
  </si>
  <si>
    <t>Thermal Control</t>
  </si>
  <si>
    <t>R-020</t>
  </si>
  <si>
    <t>Adds power-system redesign and verification LOE.</t>
  </si>
  <si>
    <t>May restrict payload duty cycle or require hardware changes.</t>
  </si>
  <si>
    <t>Maintain mode-based power budgets, run end-of-life and worst-case cases, and preserve array/battery growth paths.</t>
  </si>
  <si>
    <t>LEO illumination/eclipses; component performance</t>
  </si>
  <si>
    <t>Underestimated payload/X-band loads; degradation assumptions</t>
  </si>
  <si>
    <t>End-of-life power generation or battery capacity is insufficient to maintain the required ≥20% nominal and ≥10% peak margins.</t>
  </si>
  <si>
    <t>Power Margin Shortfall</t>
  </si>
  <si>
    <t>R-019</t>
  </si>
  <si>
    <t>Adds engineering, structural and launch-performance uncertainty.</t>
  </si>
  <si>
    <t>May require redesign, reduced margin or launch changes.</t>
  </si>
  <si>
    <t>Maintain a mass budget with ≥20% design margin, track mass at reviews and require quantified impacts for changes.</t>
  </si>
  <si>
    <t>Supplier mass growth; integration findings</t>
  </si>
  <si>
    <t>Underestimated subsystem mass; late configuration changes</t>
  </si>
  <si>
    <t>A spacecraft exceeds the ≤600 kg allocation because of payload, bus, harness, thermal, propulsion or margin growth.</t>
  </si>
  <si>
    <t>Spacecraft Mass Growth</t>
  </si>
  <si>
    <t>Mass &amp; Performance</t>
  </si>
  <si>
    <t>R-018</t>
  </si>
  <si>
    <t>Changes design drivers and cost-model assumptions across subsystems.</t>
  </si>
  <si>
    <t>May alter propulsion, ADCS, thermal and launch requirements.</t>
  </si>
  <si>
    <t>Accept residual uncertainty in exact LEO phasing until orbit analysis is closed; maintain bounded delta-v and mission-planning reserves.</t>
  </si>
  <si>
    <t>Launch insertion constraints; stationkeeping performance</t>
  </si>
  <si>
    <t>Orbit trade not closed; interface coupling with payload</t>
  </si>
  <si>
    <t>Final mission analysis requires changes to apogee, perigee, inclination or spacecraft phasing to satisfy coverage and observation geometry.</t>
  </si>
  <si>
    <t>Orbit Phasing and Geometry Changes</t>
  </si>
  <si>
    <t>Orbit &amp; Mission Analysis</t>
  </si>
  <si>
    <t>R-017</t>
  </si>
  <si>
    <t>Could materially change spacecraft, launch and operations cost assumptions.</t>
  </si>
  <si>
    <t>May require orbit, payload or constellation redesign.</t>
  </si>
  <si>
    <t>Run high-fidelity multi-target phasing simulations before CDR and preserve single-target and reduced-target fallback options.</t>
  </si>
  <si>
    <t>Actual target orbits; injection performance; debris environment</t>
  </si>
  <si>
    <t>Optimistic multi-target phasing assumptions; insufficient early mission analysis</t>
  </si>
  <si>
    <t>Detailed orbit and phasing analysis shows the selected LEO cannot support rendezvous with the planned number of debris targets within the propellant and mission-life budget.</t>
  </si>
  <si>
    <t>LEO Rendezvous / Multi-Target Objective Infeasible</t>
  </si>
  <si>
    <t>R-016</t>
  </si>
  <si>
    <t>Adds launch integration and systems-engineering LOE.</t>
  </si>
  <si>
    <t>May require spacecraft modifications and additional qualification.</t>
  </si>
  <si>
    <t>Establish launch technical interface agreements early and freeze critical interface data before D-phase hardware completion.</t>
  </si>
  <si>
    <t>Provider-specific requirements; range/safety constraints</t>
  </si>
  <si>
    <t>Late interface definition; insufficient launch margin</t>
  </si>
  <si>
    <t>Launch-vehicle requirements alter spacecraft mechanical, electrical, separation, safety or deployment interfaces after the design is mature.</t>
  </si>
  <si>
    <t>Launch Vehicle Interface Changes</t>
  </si>
  <si>
    <t>Launch Interface</t>
  </si>
  <si>
    <t>R-015</t>
  </si>
  <si>
    <t>Adds software, storage and analyst LOE.</t>
  </si>
  <si>
    <t>May increase processing, software and dissemination work.</t>
  </si>
  <si>
    <t>Baseline a product catalogue and interface requirements and process additions through configuration control.</t>
  </si>
  <si>
    <t>User feedback; operational requirements; security constraints</t>
  </si>
  <si>
    <t>Incomplete product catalogue; unclear release criteria</t>
  </si>
  <si>
    <t>COSD or other authorized users request more products, lower latency, new formats or additional interfaces after initial demonstrations.</t>
  </si>
  <si>
    <t>Data Product and User Growth</t>
  </si>
  <si>
    <t>R-014</t>
  </si>
  <si>
    <t>Raises lifecycle labour and ground cost assumptions.</t>
  </si>
  <si>
    <t>May increase recurring operations staffing and infrastructure.</t>
  </si>
  <si>
    <t>Accept residual operations-workload variance after completing the quantified 24-hour staffing model and setting a controlled automation/surge-staffing reserve.</t>
  </si>
  <si>
    <t>Operational service demands; anomaly workload; staffing availability</t>
  </si>
  <si>
    <t>Underdeveloped CONOPS; optimistic staffing model; limited simulator time</t>
  </si>
  <si>
    <t>24-hour government operations for the ZELVORA servicer require more staffing, automation, training or infrastructure than assumed.</t>
  </si>
  <si>
    <t>Operations LOE Growth</t>
  </si>
  <si>
    <t>Mission Operations</t>
  </si>
  <si>
    <t>R-013</t>
  </si>
  <si>
    <t>Materially affects cost, schedule and technical uncertainty.</t>
  </si>
  <si>
    <t>May cause redesign before or after CDR.</t>
  </si>
  <si>
    <t>A–C</t>
  </si>
  <si>
    <t>Maintain requirement-to-design traceability, close mission trades before CDR, and baseline threshold/objective values with verification methods.</t>
  </si>
  <si>
    <t>Payload supplier findings; user changes; orbit-analysis results</t>
  </si>
  <si>
    <t>Incomplete trade studies; inadequate traceability</t>
  </si>
  <si>
    <t>Quantitative requirements for coverage, resolution, swath, data rate, storage, availability, reliability and orbit remain unstable after B2.</t>
  </si>
  <si>
    <t>Requirements Maturity</t>
  </si>
  <si>
    <t>R-012</t>
  </si>
  <si>
    <t>Adds PM, governance and stakeholder-coordination LOE.</t>
  </si>
  <si>
    <t>May delay decisions and operational readiness.</t>
  </si>
  <si>
    <t>Define authorities, decision timelines, data-access rules and approval gates in the governance baseline before CDR.</t>
  </si>
  <si>
    <t>Departmental review priorities; security or policy approvals</t>
  </si>
  <si>
    <t>Unclear authorities; slow decision cycles; incomplete approval packages</t>
  </si>
  <si>
    <t>Governance, security, data-access or interdepartmental approvals take longer than planned.</t>
  </si>
  <si>
    <t>Governance and Approval Delays</t>
  </si>
  <si>
    <t>R-011</t>
  </si>
  <si>
    <t>Adds systems-engineering, software and test LOE.</t>
  </si>
  <si>
    <t>May increase system integration and verification effort.</t>
  </si>
  <si>
    <t>Use a flatsat and robotics testbed, freeze interfaces before CDR, and protect Phase D integration float.</t>
  </si>
  <si>
    <t>Northstar/Aetheris delivery timing; test-facility availability</t>
  </si>
  <si>
    <t>Complex GNC/robotics interfaces; late software integration; limited flatsat coverage</t>
  </si>
  <si>
    <t>Integration of the rendezvous, proximity-operations and robotic-capture subsystems onto the KARVIX bus is more complex than modelled and requires additional interface and software work.</t>
  </si>
  <si>
    <t>Rendezvous &amp; Robotic-Capture Integration</t>
  </si>
  <si>
    <t>Rendezvous &amp; Capture Integration</t>
  </si>
  <si>
    <t>R-010</t>
  </si>
  <si>
    <t>Raises labour-rate and FTE assumptions.</t>
  </si>
  <si>
    <t>May delay technical reviews, integration or operations readiness.</t>
  </si>
  <si>
    <t>A–D</t>
  </si>
  <si>
    <t>Identify critical skills by phase, recruit early, cross-train staff and maintain qualified contractor/industry support options.</t>
  </si>
  <si>
    <t>Canadian space labour-market competition; supplier hiring demand</t>
  </si>
  <si>
    <t>Small internal talent pool; hiring lead time; skill concentration</t>
  </si>
  <si>
    <t>ZELVORA cannot staff enough spacecraft, payload, software, systems-engineering or mission-operations specialists when needed.</t>
  </si>
  <si>
    <t>Specialized Resource Availability</t>
  </si>
  <si>
    <t>R-009</t>
  </si>
  <si>
    <t>Increases ground-segment CAPEX/OPEX and operations LOE.</t>
  </si>
  <si>
    <t>May require additional ground infrastructure and software.</t>
  </si>
  <si>
    <t>Accept residual ground-capacity growth after confirming the baseline data-volume and contact model, while retaining scalable processing, storage and station-service options.</t>
  </si>
  <si>
    <t>Ground-station service levels; LEO contact geometry; supplier capacity</t>
  </si>
  <si>
    <t>Incomplete link/data-volume models; early infrastructure assumptions</t>
  </si>
  <si>
    <t>Final data rates, contact geometry, latency or processing requirements require more receiving, processing, storage or dissemination capability than planned.</t>
  </si>
  <si>
    <t>Ground Segment Capacity Growth</t>
  </si>
  <si>
    <t>R-008</t>
  </si>
  <si>
    <t>Requires additional engineering, software and operations LOE.</t>
  </si>
  <si>
    <t>May increase scope, interfaces and development duration.</t>
  </si>
  <si>
    <t>Baseline measurable requirements, operate a formal change-control board and require quantified cost/schedule impacts for changes.</t>
  </si>
  <si>
    <t>Changing user needs; departmental priorities; security requirements</t>
  </si>
  <si>
    <t>Incomplete stakeholder workshops; weak change control; ambiguous success criteria</t>
  </si>
  <si>
    <t>CSA, COSD and other authorized users introduce additional mission, security, operational or data requirements after the baseline is established.</t>
  </si>
  <si>
    <t>Stakeholder and Scope Growth</t>
  </si>
  <si>
    <t>R-007</t>
  </si>
  <si>
    <t>Increases payload engineering, verification and integration LOE.</t>
  </si>
  <si>
    <t>May require redesign, additional test articles or payload changes.</t>
  </si>
  <si>
    <t>Mature capture dynamics through breadboard and air-bearing testing, qualify the end-effector early, and hold performance margin against target tumble rates.</t>
  </si>
  <si>
    <t>Target tumble rates; unknown target structure; Aetheris supplier maturity</t>
  </si>
  <si>
    <t>Immature capture dynamics models; limited end-effector test articles; optimistic contact assumptions</t>
  </si>
  <si>
    <t>The robotic capture system (arm, end-effector and actuators) does not achieve the required capture success rate against tumbling, non-cooperative targets.</t>
  </si>
  <si>
    <t>Robotic-Capture Performance Shortfall</t>
  </si>
  <si>
    <t>Robotic-Capture Performance</t>
  </si>
  <si>
    <t>R-006</t>
  </si>
  <si>
    <t>Widens the cost uncertainty range and contingency requirement.</t>
  </si>
  <si>
    <t>May require additional funding, descoping or schedule changes.</t>
  </si>
  <si>
    <t>Refresh bottoms-up estimates at PDR/CDR, maintain cost reserves, and reconcile cost growth with design maturity and Part C schedule scenarios.</t>
  </si>
  <si>
    <t>Supplier quotation changes; inflation; market conditions</t>
  </si>
  <si>
    <t>Immature design; optimistic labour assumptions; incomplete WBS</t>
  </si>
  <si>
    <t>Actual development costs exceed the preliminary CADRe estimate because of design growth, labour growth, supplier pricing and additional test effort.</t>
  </si>
  <si>
    <t>Development Cost Growth</t>
  </si>
  <si>
    <t>R-005</t>
  </si>
  <si>
    <t>Adds procurement management, inventory and contingency assumptions.</t>
  </si>
  <si>
    <t>May delay manufacturing and integration.</t>
  </si>
  <si>
    <t>Identify long-lead items before CDR, authorize early procurement for critical items, track supplier milestones, and qualify alternates where practical.</t>
  </si>
  <si>
    <t>Supplier backlog; semiconductor/optical supply constraints; obsolescence</t>
  </si>
  <si>
    <t>Late purchase orders; incomplete forecasts; limited qualified alternates</t>
  </si>
  <si>
    <t>Space-qualified detectors, electronics, optics or other specialized components arrive later than required because of long lead times or constrained supply.</t>
  </si>
  <si>
    <t>Supply Chain and Long-Lead Procurement</t>
  </si>
  <si>
    <t>Long-Lead Components</t>
  </si>
  <si>
    <t>R-004</t>
  </si>
  <si>
    <t>Increases PM/procurement LOE and schedule uncertainty.</t>
  </si>
  <si>
    <t>Contract award or supplier start dates may slip.</t>
  </si>
  <si>
    <t>Complete acquisition strategy early, baseline technical data packages before solicitation, and maintain an integrated procurement schedule tied to B2 need dates.</t>
  </si>
  <si>
    <t>Federal procurement review cycles; bid clarification; contracting timelines</t>
  </si>
  <si>
    <t>Incomplete SOWs; procurement staffing limits; late technical inputs</t>
  </si>
  <si>
    <t>PSPC procurement activities for the bus, payload-related procurement, launch or support services take longer than assumed.</t>
  </si>
  <si>
    <t>Procurement Schedule Delay</t>
  </si>
  <si>
    <t>R-003</t>
  </si>
  <si>
    <t>Adds launch-campaign, storage, insurance and program-management exposure.</t>
  </si>
  <si>
    <t>May extend storage, campaign and commissioning activities.</t>
  </si>
  <si>
    <t>Retain a launch-window reserve and storage allowance, but treat residual provider-manifest uncertainty as an accepted program exposure after technical compatibility is demonstrated.</t>
  </si>
  <si>
    <t>Launch-provider manifest changes; vehicle availability; orbital insertion constraints</t>
  </si>
  <si>
    <t>Launch readiness date may move; limited schedule reserve; servicer/payload deployment constraints</t>
  </si>
  <si>
    <t>A suitable commercial launch opportunity for the ZELVORA servicer into the selected LEO is not available when ZELVORA hardware is ready.</t>
  </si>
  <si>
    <t>Launch Availability Mismatch</t>
  </si>
  <si>
    <t>R-002</t>
  </si>
  <si>
    <t>Adds systems-engineering and integration LOE plus schedule contingency to the estimate.</t>
  </si>
  <si>
    <t>May delay payload integration, environmental testing and launch readiness.</t>
  </si>
  <si>
    <t>Freeze interface control documents before CDR, run joint interface audits, use flatsat/interface simulators, and protect D-phase integration float.</t>
  </si>
  <si>
    <t>KARVIX bus supplier (Northstar) delivery timing; robotic-capture payload vendor (Aetheris) dependencies; test-facility availability</t>
  </si>
  <si>
    <t>Late ICD closure; interface changes; insufficient joint reviews; limited integration margin</t>
  </si>
  <si>
    <t>Integration of the robotic-capture payload with the KARVIX spacecraft bus takes longer than planned because interfaces, harnessing, thermal constraints, data interfaces or software dependencies are not closed before integration.</t>
  </si>
  <si>
    <t>Payload–Bus Integration Delay</t>
  </si>
  <si>
    <t>R-001</t>
  </si>
  <si>
    <t>Impact on Analysis</t>
  </si>
  <si>
    <t>Schedule Impact in Phase</t>
  </si>
  <si>
    <t>Cost Impact in Phase</t>
  </si>
  <si>
    <t>Weighted Exposure ($000)</t>
  </si>
  <si>
    <t>Cost Impact – Pessimistic ($000)</t>
  </si>
  <si>
    <t>Cost Impact – Most Likely ($000)</t>
  </si>
  <si>
    <t>Cost Impact – Optimistic ($000)</t>
  </si>
  <si>
    <t>Mitigation Strategy Narrative</t>
  </si>
  <si>
    <t>Mitigation Strategy</t>
  </si>
  <si>
    <t>5 - Risk Register  |  ZELVORA Mission (Active Debris Removal)</t>
  </si>
  <si>
    <t>CADRe Part C - Additional Programmatic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</si>
</sst>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;;;@"/>
    <numFmt numFmtId="166" formatCode="0.0"/>
    <numFmt numFmtId="167" formatCode="[$-1009]mmmm\ d\,\ yyyy;@"/>
    <numFmt numFmtId="168" formatCode="_ * #,##0.00_)\ &quot;$&quot;_ ;_ * \(#,##0.00\)\ &quot;$&quot;_ ;_ * &quot;-&quot;??_)\ &quot;$&quot;_ ;_ @_ "/>
    <numFmt numFmtId="169" formatCode="0.0\ &quot;mo&quot;;;;"/>
    <numFmt numFmtId="170" formatCode="&quot;FY &quot;\ 0"/>
    <numFmt numFmtId="171" formatCode="_(* #,##0_)\ &quot;d&quot;;_(* \(#,##0\);_(* &quot;-&quot;??_);_(@_)"/>
    <numFmt numFmtId="172" formatCode="_(* #,##0.0_)&quot;mo&quot;;_(* \(#,##0.0\);_(* &quot;-&quot;??_);_(@_)"/>
    <numFmt numFmtId="173" formatCode="yyyy\-mmm\-dd"/>
    <numFmt numFmtId="174" formatCode="[$$-409]#,##0_);[Red]\([$$-409]#,##0\)"/>
    <numFmt numFmtId="175" formatCode="_ * #,##0.00_)\ _$_ ;_ * \(#,##0.00\)\ _$_ ;_ * &quot;-&quot;??_)\ _$_ ;_ @_ "/>
    <numFmt numFmtId="176" formatCode="_-&quot;$&quot;* #,##0_-;\-&quot;$&quot;* #,##0_-;_-&quot;$&quot;* &quot;-&quot;??_-;_-@_-"/>
    <numFmt numFmtId="177" formatCode="_ * #,##0_)\ &quot;$&quot;_ ;_ * \(#,##0\)\ &quot;$&quot;_ ;_ * &quot;-&quot;??_)\ &quot;$&quot;_ ;_ @_ "/>
    <numFmt numFmtId="178" formatCode="&quot;$&quot;#,##0;[Red]\-&quot;$&quot;#,##0;\-"/>
  </numFmts>
  <fonts count="5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rgb="FF800080"/>
      <name val="Arial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Wingdings 3"/>
      <family val="1"/>
      <charset val="2"/>
    </font>
    <font>
      <u/>
      <sz val="11"/>
      <color theme="10"/>
      <name val="Calibri"/>
      <family val="1"/>
      <charset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u/>
      <sz val="12"/>
      <color theme="0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9"/>
      <color rgb="FF243447"/>
      <name val="Aptos"/>
      <family val="2"/>
    </font>
    <font>
      <b/>
      <sz val="9"/>
      <color rgb="FF243447"/>
      <name val="Aptos"/>
      <family val="2"/>
    </font>
    <font>
      <b/>
      <sz val="9"/>
      <color rgb="FFFFFFFF"/>
      <name val="Aptos"/>
      <family val="2"/>
    </font>
    <font>
      <b/>
      <sz val="2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8D3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8F4F3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315B7D"/>
        <bgColor indexed="64"/>
      </patternFill>
    </fill>
    <fill>
      <patternFill patternType="solid">
        <fgColor rgb="FF1F6D7A"/>
        <bgColor indexed="64"/>
      </patternFill>
    </fill>
    <fill>
      <patternFill patternType="solid">
        <fgColor rgb="FF17365D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5B7894"/>
      </left>
      <right style="thin">
        <color indexed="64"/>
      </right>
      <top style="thin">
        <color indexed="64"/>
      </top>
      <bottom/>
      <diagonal/>
    </border>
    <border>
      <left style="medium">
        <color rgb="FF5B789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B7894"/>
      </left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167" fontId="12" fillId="0" borderId="0"/>
    <xf numFmtId="167" fontId="13" fillId="0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4" fillId="0" borderId="0" applyNumberFormat="0" applyFill="0" applyBorder="0" applyAlignment="0" applyProtection="0"/>
    <xf numFmtId="167" fontId="4" fillId="0" borderId="0"/>
    <xf numFmtId="168" fontId="13" fillId="0" borderId="0" applyFont="0" applyFill="0" applyBorder="0" applyAlignment="0" applyProtection="0"/>
    <xf numFmtId="167" fontId="16" fillId="0" borderId="0"/>
    <xf numFmtId="167" fontId="4" fillId="0" borderId="0"/>
    <xf numFmtId="167" fontId="13" fillId="0" borderId="0"/>
    <xf numFmtId="9" fontId="15" fillId="0" borderId="0" applyFont="0" applyFill="0" applyBorder="0" applyAlignment="0" applyProtection="0"/>
    <xf numFmtId="167" fontId="13" fillId="0" borderId="0"/>
    <xf numFmtId="0" fontId="4" fillId="0" borderId="0"/>
    <xf numFmtId="43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17" borderId="12" applyNumberFormat="0" applyAlignment="0" applyProtection="0"/>
    <xf numFmtId="174" fontId="4" fillId="0" borderId="0"/>
    <xf numFmtId="175" fontId="24" fillId="0" borderId="0" applyFont="0" applyFill="0" applyBorder="0" applyAlignment="0" applyProtection="0"/>
    <xf numFmtId="167" fontId="4" fillId="0" borderId="0"/>
    <xf numFmtId="167" fontId="4" fillId="0" borderId="0"/>
    <xf numFmtId="167" fontId="15" fillId="0" borderId="0"/>
  </cellStyleXfs>
  <cellXfs count="33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8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vertical="center"/>
    </xf>
    <xf numFmtId="0" fontId="7" fillId="0" borderId="3" xfId="0" applyFont="1" applyBorder="1"/>
    <xf numFmtId="0" fontId="0" fillId="0" borderId="3" xfId="0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Continuous"/>
    </xf>
    <xf numFmtId="0" fontId="1" fillId="6" borderId="4" xfId="0" applyFont="1" applyFill="1" applyBorder="1" applyAlignment="1">
      <alignment horizontal="centerContinuous"/>
    </xf>
    <xf numFmtId="0" fontId="1" fillId="6" borderId="3" xfId="0" applyFont="1" applyFill="1" applyBorder="1" applyAlignment="1">
      <alignment horizontal="centerContinuous"/>
    </xf>
    <xf numFmtId="0" fontId="5" fillId="0" borderId="0" xfId="0" applyFont="1" applyAlignment="1">
      <alignment horizontal="center"/>
    </xf>
    <xf numFmtId="49" fontId="2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6" fillId="2" borderId="1" xfId="0" applyNumberFormat="1" applyFont="1" applyFill="1" applyBorder="1"/>
    <xf numFmtId="49" fontId="2" fillId="2" borderId="1" xfId="0" applyNumberFormat="1" applyFont="1" applyFill="1" applyBorder="1" applyAlignment="1">
      <alignment vertical="center"/>
    </xf>
    <xf numFmtId="0" fontId="9" fillId="0" borderId="0" xfId="2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/>
    <xf numFmtId="166" fontId="0" fillId="0" borderId="1" xfId="0" applyNumberFormat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 vertical="top"/>
    </xf>
    <xf numFmtId="0" fontId="0" fillId="9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 vertical="top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 vertical="top"/>
    </xf>
    <xf numFmtId="0" fontId="0" fillId="4" borderId="2" xfId="0" applyFill="1" applyBorder="1"/>
    <xf numFmtId="0" fontId="0" fillId="0" borderId="2" xfId="0" applyBorder="1"/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left" vertical="top"/>
    </xf>
    <xf numFmtId="0" fontId="0" fillId="4" borderId="6" xfId="0" applyFill="1" applyBorder="1"/>
    <xf numFmtId="0" fontId="0" fillId="0" borderId="6" xfId="0" applyBorder="1"/>
    <xf numFmtId="0" fontId="0" fillId="12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10" fillId="13" borderId="1" xfId="0" applyFont="1" applyFill="1" applyBorder="1"/>
    <xf numFmtId="0" fontId="10" fillId="13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vertic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left" vertical="top"/>
    </xf>
    <xf numFmtId="0" fontId="0" fillId="14" borderId="1" xfId="0" applyFill="1" applyBorder="1"/>
    <xf numFmtId="0" fontId="0" fillId="0" borderId="0" xfId="0" applyAlignment="1">
      <alignment horizontal="left" vertical="top"/>
    </xf>
    <xf numFmtId="169" fontId="0" fillId="15" borderId="7" xfId="1" applyNumberFormat="1" applyFont="1" applyFill="1" applyBorder="1" applyAlignment="1"/>
    <xf numFmtId="170" fontId="19" fillId="16" borderId="10" xfId="0" applyNumberFormat="1" applyFont="1" applyFill="1" applyBorder="1"/>
    <xf numFmtId="0" fontId="1" fillId="8" borderId="0" xfId="0" applyFont="1" applyFill="1"/>
    <xf numFmtId="165" fontId="0" fillId="2" borderId="1" xfId="0" applyNumberFormat="1" applyFill="1" applyBorder="1"/>
    <xf numFmtId="171" fontId="0" fillId="10" borderId="7" xfId="1" applyNumberFormat="1" applyFont="1" applyFill="1" applyBorder="1"/>
    <xf numFmtId="172" fontId="0" fillId="10" borderId="7" xfId="1" applyNumberFormat="1" applyFont="1" applyFill="1" applyBorder="1"/>
    <xf numFmtId="0" fontId="1" fillId="8" borderId="1" xfId="0" applyFont="1" applyFill="1" applyBorder="1" applyAlignment="1">
      <alignment horizontal="center"/>
    </xf>
    <xf numFmtId="171" fontId="0" fillId="10" borderId="1" xfId="1" applyNumberFormat="1" applyFont="1" applyFill="1" applyBorder="1"/>
    <xf numFmtId="172" fontId="0" fillId="10" borderId="1" xfId="1" applyNumberFormat="1" applyFont="1" applyFill="1" applyBorder="1"/>
    <xf numFmtId="0" fontId="3" fillId="2" borderId="7" xfId="0" applyFont="1" applyFill="1" applyBorder="1"/>
    <xf numFmtId="0" fontId="3" fillId="2" borderId="9" xfId="0" applyFont="1" applyFill="1" applyBorder="1"/>
    <xf numFmtId="0" fontId="3" fillId="2" borderId="7" xfId="0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1" fillId="0" borderId="0" xfId="0" applyFont="1" applyAlignment="1">
      <alignment horizontal="right"/>
    </xf>
    <xf numFmtId="15" fontId="22" fillId="0" borderId="0" xfId="0" applyNumberFormat="1" applyFont="1"/>
    <xf numFmtId="0" fontId="23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173" fontId="0" fillId="0" borderId="1" xfId="0" applyNumberFormat="1" applyBorder="1" applyAlignment="1">
      <alignment horizontal="left" vertical="top"/>
    </xf>
    <xf numFmtId="166" fontId="0" fillId="10" borderId="1" xfId="0" applyNumberFormat="1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18" fillId="17" borderId="12" xfId="19" applyAlignment="1">
      <alignment vertical="top"/>
    </xf>
    <xf numFmtId="0" fontId="1" fillId="17" borderId="12" xfId="19" applyFont="1" applyAlignment="1">
      <alignment vertical="top"/>
    </xf>
    <xf numFmtId="14" fontId="18" fillId="17" borderId="12" xfId="19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14" borderId="0" xfId="0" applyFill="1" applyAlignment="1">
      <alignment vertical="top" wrapText="1"/>
    </xf>
    <xf numFmtId="0" fontId="28" fillId="17" borderId="13" xfId="19" applyFont="1" applyBorder="1" applyAlignment="1">
      <alignment vertical="top" wrapText="1"/>
    </xf>
    <xf numFmtId="0" fontId="29" fillId="17" borderId="13" xfId="19" applyFont="1" applyBorder="1" applyAlignment="1">
      <alignment vertical="top" wrapText="1"/>
    </xf>
    <xf numFmtId="0" fontId="31" fillId="14" borderId="13" xfId="19" applyFont="1" applyFill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30" fillId="0" borderId="1" xfId="0" applyFont="1" applyBorder="1" applyAlignment="1">
      <alignment horizontal="left" vertical="top" wrapText="1"/>
    </xf>
    <xf numFmtId="0" fontId="0" fillId="14" borderId="11" xfId="0" applyFill="1" applyBorder="1" applyAlignment="1">
      <alignment vertical="top"/>
    </xf>
    <xf numFmtId="0" fontId="30" fillId="14" borderId="1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vertical="top" wrapText="1"/>
    </xf>
    <xf numFmtId="0" fontId="0" fillId="14" borderId="1" xfId="0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30" fillId="0" borderId="1" xfId="0" applyFont="1" applyBorder="1" applyAlignment="1">
      <alignment horizontal="left" vertical="top" wrapText="1" indent="5"/>
    </xf>
    <xf numFmtId="0" fontId="5" fillId="2" borderId="2" xfId="0" applyFont="1" applyFill="1" applyBorder="1" applyAlignment="1">
      <alignment horizontal="left" vertical="top"/>
    </xf>
    <xf numFmtId="0" fontId="32" fillId="2" borderId="15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vertical="center"/>
    </xf>
    <xf numFmtId="173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10" borderId="1" xfId="0" applyFont="1" applyFill="1" applyBorder="1"/>
    <xf numFmtId="166" fontId="5" fillId="10" borderId="1" xfId="0" applyNumberFormat="1" applyFont="1" applyFill="1" applyBorder="1"/>
    <xf numFmtId="0" fontId="5" fillId="0" borderId="1" xfId="0" applyFont="1" applyBorder="1"/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5" fillId="4" borderId="0" xfId="0" applyFont="1" applyFill="1"/>
    <xf numFmtId="14" fontId="0" fillId="4" borderId="0" xfId="0" applyNumberFormat="1" applyFill="1"/>
    <xf numFmtId="0" fontId="5" fillId="19" borderId="17" xfId="0" applyFont="1" applyFill="1" applyBorder="1"/>
    <xf numFmtId="0" fontId="5" fillId="19" borderId="11" xfId="0" applyFont="1" applyFill="1" applyBorder="1"/>
    <xf numFmtId="0" fontId="5" fillId="19" borderId="18" xfId="0" applyFont="1" applyFill="1" applyBorder="1"/>
    <xf numFmtId="0" fontId="5" fillId="20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1" borderId="11" xfId="0" applyFont="1" applyFill="1" applyBorder="1" applyAlignment="1">
      <alignment vertical="center" wrapText="1"/>
    </xf>
    <xf numFmtId="0" fontId="5" fillId="22" borderId="19" xfId="0" applyFont="1" applyFill="1" applyBorder="1" applyAlignment="1">
      <alignment vertical="center" wrapText="1"/>
    </xf>
    <xf numFmtId="0" fontId="0" fillId="18" borderId="11" xfId="0" applyFill="1" applyBorder="1"/>
    <xf numFmtId="0" fontId="5" fillId="18" borderId="17" xfId="0" applyFont="1" applyFill="1" applyBorder="1"/>
    <xf numFmtId="0" fontId="0" fillId="18" borderId="18" xfId="0" applyFill="1" applyBorder="1"/>
    <xf numFmtId="0" fontId="0" fillId="18" borderId="18" xfId="0" applyFill="1" applyBorder="1" applyAlignment="1">
      <alignment horizontal="center"/>
    </xf>
    <xf numFmtId="14" fontId="5" fillId="18" borderId="11" xfId="0" applyNumberFormat="1" applyFont="1" applyFill="1" applyBorder="1"/>
    <xf numFmtId="14" fontId="5" fillId="18" borderId="18" xfId="0" applyNumberFormat="1" applyFont="1" applyFill="1" applyBorder="1"/>
    <xf numFmtId="0" fontId="0" fillId="18" borderId="17" xfId="0" applyFill="1" applyBorder="1"/>
    <xf numFmtId="14" fontId="0" fillId="18" borderId="11" xfId="0" applyNumberFormat="1" applyFill="1" applyBorder="1"/>
    <xf numFmtId="14" fontId="0" fillId="18" borderId="18" xfId="0" applyNumberFormat="1" applyFill="1" applyBorder="1"/>
    <xf numFmtId="0" fontId="5" fillId="0" borderId="11" xfId="0" applyFont="1" applyBorder="1"/>
    <xf numFmtId="0" fontId="5" fillId="18" borderId="18" xfId="0" applyFont="1" applyFill="1" applyBorder="1" applyAlignment="1">
      <alignment horizontal="center"/>
    </xf>
    <xf numFmtId="0" fontId="0" fillId="18" borderId="11" xfId="0" applyFill="1" applyBorder="1" applyAlignment="1">
      <alignment wrapText="1"/>
    </xf>
    <xf numFmtId="0" fontId="0" fillId="0" borderId="11" xfId="0" applyBorder="1"/>
    <xf numFmtId="14" fontId="0" fillId="0" borderId="11" xfId="0" applyNumberFormat="1" applyBorder="1"/>
    <xf numFmtId="0" fontId="0" fillId="4" borderId="11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14" fontId="0" fillId="4" borderId="11" xfId="0" applyNumberFormat="1" applyFill="1" applyBorder="1"/>
    <xf numFmtId="14" fontId="0" fillId="4" borderId="18" xfId="0" applyNumberFormat="1" applyFill="1" applyBorder="1"/>
    <xf numFmtId="14" fontId="0" fillId="0" borderId="0" xfId="0" applyNumberFormat="1"/>
    <xf numFmtId="0" fontId="0" fillId="4" borderId="19" xfId="0" applyFill="1" applyBorder="1"/>
    <xf numFmtId="0" fontId="5" fillId="4" borderId="20" xfId="0" applyFont="1" applyFill="1" applyBorder="1"/>
    <xf numFmtId="0" fontId="0" fillId="4" borderId="21" xfId="0" applyFill="1" applyBorder="1"/>
    <xf numFmtId="0" fontId="0" fillId="4" borderId="21" xfId="0" applyFill="1" applyBorder="1" applyAlignment="1">
      <alignment horizontal="center"/>
    </xf>
    <xf numFmtId="14" fontId="5" fillId="4" borderId="11" xfId="0" applyNumberFormat="1" applyFont="1" applyFill="1" applyBorder="1"/>
    <xf numFmtId="14" fontId="5" fillId="4" borderId="19" xfId="0" applyNumberFormat="1" applyFont="1" applyFill="1" applyBorder="1"/>
    <xf numFmtId="0" fontId="5" fillId="4" borderId="21" xfId="0" applyFont="1" applyFill="1" applyBorder="1"/>
    <xf numFmtId="14" fontId="5" fillId="4" borderId="18" xfId="0" applyNumberFormat="1" applyFont="1" applyFill="1" applyBorder="1"/>
    <xf numFmtId="0" fontId="0" fillId="4" borderId="19" xfId="0" applyFill="1" applyBorder="1" applyAlignment="1">
      <alignment wrapText="1"/>
    </xf>
    <xf numFmtId="0" fontId="0" fillId="12" borderId="11" xfId="0" applyFill="1" applyBorder="1"/>
    <xf numFmtId="0" fontId="0" fillId="12" borderId="11" xfId="0" applyFill="1" applyBorder="1" applyAlignment="1">
      <alignment wrapText="1"/>
    </xf>
    <xf numFmtId="0" fontId="0" fillId="12" borderId="11" xfId="0" applyFill="1" applyBorder="1" applyAlignment="1">
      <alignment horizontal="center"/>
    </xf>
    <xf numFmtId="14" fontId="0" fillId="12" borderId="11" xfId="0" applyNumberFormat="1" applyFill="1" applyBorder="1"/>
    <xf numFmtId="0" fontId="5" fillId="0" borderId="0" xfId="0" applyFont="1"/>
    <xf numFmtId="0" fontId="5" fillId="12" borderId="11" xfId="0" applyFont="1" applyFill="1" applyBorder="1"/>
    <xf numFmtId="0" fontId="5" fillId="12" borderId="11" xfId="0" applyFont="1" applyFill="1" applyBorder="1" applyAlignment="1">
      <alignment horizontal="center"/>
    </xf>
    <xf numFmtId="14" fontId="5" fillId="12" borderId="11" xfId="0" applyNumberFormat="1" applyFont="1" applyFill="1" applyBorder="1"/>
    <xf numFmtId="0" fontId="0" fillId="12" borderId="19" xfId="0" applyFill="1" applyBorder="1"/>
    <xf numFmtId="0" fontId="5" fillId="12" borderId="19" xfId="0" applyFont="1" applyFill="1" applyBorder="1"/>
    <xf numFmtId="0" fontId="5" fillId="12" borderId="19" xfId="0" applyFont="1" applyFill="1" applyBorder="1" applyAlignment="1">
      <alignment horizontal="center"/>
    </xf>
    <xf numFmtId="14" fontId="5" fillId="12" borderId="19" xfId="0" applyNumberFormat="1" applyFont="1" applyFill="1" applyBorder="1"/>
    <xf numFmtId="0" fontId="0" fillId="9" borderId="11" xfId="0" applyFill="1" applyBorder="1"/>
    <xf numFmtId="0" fontId="5" fillId="9" borderId="11" xfId="0" applyFont="1" applyFill="1" applyBorder="1"/>
    <xf numFmtId="14" fontId="5" fillId="9" borderId="11" xfId="0" applyNumberFormat="1" applyFont="1" applyFill="1" applyBorder="1"/>
    <xf numFmtId="14" fontId="0" fillId="2" borderId="1" xfId="0" applyNumberFormat="1" applyFill="1" applyBorder="1" applyAlignment="1">
      <alignment horizontal="center"/>
    </xf>
    <xf numFmtId="171" fontId="0" fillId="0" borderId="0" xfId="0" applyNumberFormat="1"/>
    <xf numFmtId="43" fontId="0" fillId="0" borderId="0" xfId="1" applyFont="1"/>
    <xf numFmtId="167" fontId="33" fillId="24" borderId="0" xfId="5" applyFont="1" applyFill="1"/>
    <xf numFmtId="167" fontId="12" fillId="24" borderId="0" xfId="5" applyFont="1" applyFill="1"/>
    <xf numFmtId="167" fontId="34" fillId="24" borderId="0" xfId="5" applyFont="1" applyFill="1" applyAlignment="1">
      <alignment horizontal="center"/>
    </xf>
    <xf numFmtId="16" fontId="36" fillId="24" borderId="1" xfId="5" quotePrefix="1" applyNumberFormat="1" applyFont="1" applyFill="1" applyBorder="1" applyAlignment="1">
      <alignment horizontal="center" wrapText="1"/>
    </xf>
    <xf numFmtId="167" fontId="34" fillId="0" borderId="1" xfId="5" applyFont="1" applyBorder="1" applyAlignment="1">
      <alignment horizontal="center"/>
    </xf>
    <xf numFmtId="0" fontId="38" fillId="2" borderId="1" xfId="0" applyFont="1" applyFill="1" applyBorder="1"/>
    <xf numFmtId="9" fontId="38" fillId="26" borderId="1" xfId="0" applyNumberFormat="1" applyFont="1" applyFill="1" applyBorder="1" applyAlignment="1">
      <alignment vertical="center" wrapText="1"/>
    </xf>
    <xf numFmtId="176" fontId="12" fillId="24" borderId="1" xfId="10" applyNumberFormat="1" applyFont="1" applyFill="1" applyBorder="1"/>
    <xf numFmtId="167" fontId="12" fillId="24" borderId="1" xfId="5" applyFont="1" applyFill="1" applyBorder="1"/>
    <xf numFmtId="176" fontId="34" fillId="0" borderId="1" xfId="5" applyNumberFormat="1" applyFont="1" applyBorder="1" applyAlignment="1">
      <alignment horizontal="center"/>
    </xf>
    <xf numFmtId="167" fontId="37" fillId="2" borderId="6" xfId="24" applyFont="1" applyFill="1" applyBorder="1" applyAlignment="1" applyProtection="1">
      <alignment horizontal="left"/>
      <protection locked="0"/>
    </xf>
    <xf numFmtId="0" fontId="40" fillId="2" borderId="1" xfId="0" applyFont="1" applyFill="1" applyBorder="1"/>
    <xf numFmtId="177" fontId="39" fillId="27" borderId="25" xfId="10" applyNumberFormat="1" applyFont="1" applyFill="1" applyBorder="1" applyAlignment="1"/>
    <xf numFmtId="166" fontId="34" fillId="27" borderId="6" xfId="24" applyNumberFormat="1" applyFont="1" applyFill="1" applyBorder="1" applyAlignment="1">
      <alignment horizontal="left" indent="1"/>
    </xf>
    <xf numFmtId="177" fontId="34" fillId="27" borderId="1" xfId="10" applyNumberFormat="1" applyFont="1" applyFill="1" applyBorder="1" applyAlignment="1"/>
    <xf numFmtId="176" fontId="34" fillId="24" borderId="1" xfId="10" applyNumberFormat="1" applyFont="1" applyFill="1" applyBorder="1"/>
    <xf numFmtId="167" fontId="42" fillId="28" borderId="0" xfId="8" applyFont="1" applyFill="1" applyAlignment="1">
      <alignment horizontal="center" vertical="center"/>
    </xf>
    <xf numFmtId="167" fontId="37" fillId="24" borderId="0" xfId="5" applyFont="1" applyFill="1" applyAlignment="1">
      <alignment vertical="top" wrapText="1"/>
    </xf>
    <xf numFmtId="167" fontId="12" fillId="24" borderId="0" xfId="5" applyFont="1" applyFill="1" applyAlignment="1">
      <alignment vertical="top"/>
    </xf>
    <xf numFmtId="167" fontId="12" fillId="24" borderId="0" xfId="5" applyFont="1" applyFill="1" applyAlignment="1">
      <alignment vertical="center"/>
    </xf>
    <xf numFmtId="167" fontId="12" fillId="0" borderId="0" xfId="5" applyFont="1"/>
    <xf numFmtId="167" fontId="33" fillId="24" borderId="10" xfId="5" applyFont="1" applyFill="1" applyBorder="1"/>
    <xf numFmtId="167" fontId="34" fillId="0" borderId="0" xfId="5" applyFont="1" applyAlignment="1">
      <alignment wrapText="1"/>
    </xf>
    <xf numFmtId="0" fontId="43" fillId="0" borderId="0" xfId="5" applyNumberFormat="1" applyFont="1"/>
    <xf numFmtId="167" fontId="34" fillId="24" borderId="0" xfId="5" applyFont="1" applyFill="1" applyAlignment="1">
      <alignment horizontal="center" vertical="center"/>
    </xf>
    <xf numFmtId="167" fontId="35" fillId="24" borderId="1" xfId="9" applyFont="1" applyFill="1" applyBorder="1" applyAlignment="1">
      <alignment horizontal="center"/>
    </xf>
    <xf numFmtId="167" fontId="35" fillId="24" borderId="1" xfId="9" applyFont="1" applyFill="1" applyBorder="1" applyAlignment="1">
      <alignment horizontal="center" wrapText="1"/>
    </xf>
    <xf numFmtId="167" fontId="35" fillId="24" borderId="1" xfId="9" applyFont="1" applyFill="1" applyBorder="1" applyAlignment="1">
      <alignment horizontal="center" vertical="center"/>
    </xf>
    <xf numFmtId="167" fontId="35" fillId="24" borderId="1" xfId="9" quotePrefix="1" applyFont="1" applyFill="1" applyBorder="1" applyAlignment="1">
      <alignment horizontal="center"/>
    </xf>
    <xf numFmtId="167" fontId="35" fillId="24" borderId="1" xfId="9" quotePrefix="1" applyFont="1" applyFill="1" applyBorder="1" applyAlignment="1">
      <alignment horizontal="center" vertical="center"/>
    </xf>
    <xf numFmtId="167" fontId="44" fillId="24" borderId="1" xfId="9" quotePrefix="1" applyFont="1" applyFill="1" applyBorder="1" applyAlignment="1">
      <alignment horizontal="center" wrapText="1"/>
    </xf>
    <xf numFmtId="2" fontId="34" fillId="24" borderId="1" xfId="9" quotePrefix="1" applyNumberFormat="1" applyFont="1" applyFill="1" applyBorder="1" applyAlignment="1">
      <alignment horizontal="center" wrapText="1"/>
    </xf>
    <xf numFmtId="0" fontId="38" fillId="26" borderId="1" xfId="0" applyFont="1" applyFill="1" applyBorder="1" applyAlignment="1">
      <alignment horizontal="left" vertical="center" indent="1"/>
    </xf>
    <xf numFmtId="167" fontId="37" fillId="25" borderId="23" xfId="24" applyFont="1" applyFill="1" applyBorder="1" applyAlignment="1" applyProtection="1">
      <alignment wrapText="1"/>
      <protection locked="0"/>
    </xf>
    <xf numFmtId="0" fontId="0" fillId="29" borderId="1" xfId="0" applyFill="1" applyBorder="1" applyAlignment="1">
      <alignment horizontal="right" vertical="center" wrapText="1"/>
    </xf>
    <xf numFmtId="167" fontId="37" fillId="25" borderId="1" xfId="24" applyFont="1" applyFill="1" applyBorder="1" applyAlignment="1" applyProtection="1">
      <alignment horizontal="left" vertical="center"/>
      <protection locked="0"/>
    </xf>
    <xf numFmtId="9" fontId="37" fillId="30" borderId="6" xfId="6" applyFont="1" applyFill="1" applyBorder="1" applyAlignment="1" applyProtection="1">
      <alignment horizontal="left"/>
      <protection locked="0"/>
    </xf>
    <xf numFmtId="9" fontId="45" fillId="26" borderId="1" xfId="0" applyNumberFormat="1" applyFont="1" applyFill="1" applyBorder="1" applyAlignment="1">
      <alignment horizontal="center" vertical="center" wrapText="1"/>
    </xf>
    <xf numFmtId="9" fontId="37" fillId="30" borderId="6" xfId="6" applyFont="1" applyFill="1" applyBorder="1" applyAlignment="1">
      <alignment horizontal="left"/>
    </xf>
    <xf numFmtId="9" fontId="37" fillId="14" borderId="6" xfId="6" applyFont="1" applyFill="1" applyBorder="1" applyAlignment="1">
      <alignment horizontal="left"/>
    </xf>
    <xf numFmtId="167" fontId="37" fillId="25" borderId="24" xfId="24" applyFont="1" applyFill="1" applyBorder="1" applyProtection="1">
      <protection locked="0"/>
    </xf>
    <xf numFmtId="0" fontId="0" fillId="29" borderId="1" xfId="0" applyFill="1" applyBorder="1" applyAlignment="1">
      <alignment vertical="center" wrapText="1"/>
    </xf>
    <xf numFmtId="167" fontId="37" fillId="25" borderId="1" xfId="5" applyFont="1" applyFill="1" applyBorder="1" applyAlignment="1">
      <alignment vertical="center" wrapText="1"/>
    </xf>
    <xf numFmtId="0" fontId="37" fillId="29" borderId="6" xfId="24" applyNumberFormat="1" applyFont="1" applyFill="1" applyBorder="1" applyAlignment="1" applyProtection="1">
      <alignment horizontal="left" vertical="top"/>
      <protection locked="0"/>
    </xf>
    <xf numFmtId="9" fontId="37" fillId="25" borderId="6" xfId="6" applyFont="1" applyFill="1" applyBorder="1" applyAlignment="1" applyProtection="1">
      <alignment horizontal="left" vertical="center"/>
      <protection locked="0"/>
    </xf>
    <xf numFmtId="167" fontId="37" fillId="10" borderId="1" xfId="9" applyFont="1" applyFill="1" applyBorder="1" applyProtection="1">
      <protection locked="0"/>
    </xf>
    <xf numFmtId="0" fontId="37" fillId="25" borderId="6" xfId="24" applyNumberFormat="1" applyFont="1" applyFill="1" applyBorder="1" applyAlignment="1" applyProtection="1">
      <alignment horizontal="left" vertical="top"/>
      <protection locked="0"/>
    </xf>
    <xf numFmtId="167" fontId="37" fillId="25" borderId="6" xfId="24" applyFont="1" applyFill="1" applyBorder="1" applyAlignment="1" applyProtection="1">
      <alignment horizontal="left" vertical="top" wrapText="1"/>
      <protection locked="0"/>
    </xf>
    <xf numFmtId="167" fontId="37" fillId="25" borderId="6" xfId="24" applyFont="1" applyFill="1" applyBorder="1" applyAlignment="1" applyProtection="1">
      <alignment horizontal="left" vertical="top"/>
      <protection locked="0"/>
    </xf>
    <xf numFmtId="167" fontId="37" fillId="10" borderId="6" xfId="9" applyFont="1" applyFill="1" applyBorder="1" applyProtection="1">
      <protection locked="0"/>
    </xf>
    <xf numFmtId="167" fontId="41" fillId="25" borderId="6" xfId="24" applyFont="1" applyFill="1" applyBorder="1" applyAlignment="1" applyProtection="1">
      <alignment horizontal="left" vertical="top" wrapText="1"/>
      <protection locked="0"/>
    </xf>
    <xf numFmtId="167" fontId="41" fillId="25" borderId="6" xfId="24" applyFont="1" applyFill="1" applyBorder="1" applyAlignment="1" applyProtection="1">
      <alignment horizontal="left" vertical="top"/>
      <protection locked="0"/>
    </xf>
    <xf numFmtId="167" fontId="37" fillId="25" borderId="6" xfId="24" applyFont="1" applyFill="1" applyBorder="1" applyAlignment="1" applyProtection="1">
      <alignment horizontal="left" vertical="center"/>
      <protection locked="0"/>
    </xf>
    <xf numFmtId="2" fontId="34" fillId="27" borderId="6" xfId="24" applyNumberFormat="1" applyFont="1" applyFill="1" applyBorder="1" applyAlignment="1">
      <alignment horizontal="left" vertical="center"/>
    </xf>
    <xf numFmtId="167" fontId="46" fillId="24" borderId="1" xfId="11" applyFont="1" applyFill="1" applyBorder="1" applyAlignment="1">
      <alignment horizontal="left" vertical="top"/>
    </xf>
    <xf numFmtId="177" fontId="12" fillId="24" borderId="24" xfId="10" applyNumberFormat="1" applyFont="1" applyFill="1" applyBorder="1"/>
    <xf numFmtId="177" fontId="34" fillId="0" borderId="1" xfId="10" applyNumberFormat="1" applyFont="1" applyBorder="1" applyAlignment="1">
      <alignment horizontal="center"/>
    </xf>
    <xf numFmtId="167" fontId="34" fillId="24" borderId="1" xfId="5" applyFont="1" applyFill="1" applyBorder="1"/>
    <xf numFmtId="177" fontId="34" fillId="24" borderId="24" xfId="10" applyNumberFormat="1" applyFont="1" applyFill="1" applyBorder="1"/>
    <xf numFmtId="177" fontId="34" fillId="24" borderId="1" xfId="10" applyNumberFormat="1" applyFont="1" applyFill="1" applyBorder="1"/>
    <xf numFmtId="167" fontId="34" fillId="24" borderId="0" xfId="5" applyFont="1" applyFill="1"/>
    <xf numFmtId="177" fontId="12" fillId="24" borderId="1" xfId="10" applyNumberFormat="1" applyFont="1" applyFill="1" applyBorder="1"/>
    <xf numFmtId="9" fontId="12" fillId="24" borderId="0" xfId="6" applyFont="1" applyFill="1"/>
    <xf numFmtId="177" fontId="12" fillId="24" borderId="0" xfId="10" applyNumberFormat="1" applyFont="1" applyFill="1"/>
    <xf numFmtId="167" fontId="47" fillId="24" borderId="0" xfId="9" applyFont="1" applyFill="1" applyAlignment="1">
      <alignment horizontal="left"/>
    </xf>
    <xf numFmtId="167" fontId="47" fillId="24" borderId="0" xfId="9" applyFont="1" applyFill="1"/>
    <xf numFmtId="167" fontId="34" fillId="24" borderId="0" xfId="5" applyFont="1" applyFill="1" applyAlignment="1">
      <alignment horizontal="left"/>
    </xf>
    <xf numFmtId="167" fontId="34" fillId="24" borderId="3" xfId="5" applyFont="1" applyFill="1" applyBorder="1"/>
    <xf numFmtId="177" fontId="34" fillId="24" borderId="1" xfId="10" applyNumberFormat="1" applyFont="1" applyFill="1" applyBorder="1" applyAlignment="1">
      <alignment horizontal="right"/>
    </xf>
    <xf numFmtId="177" fontId="12" fillId="2" borderId="1" xfId="10" applyNumberFormat="1" applyFont="1" applyFill="1" applyBorder="1" applyAlignment="1">
      <alignment horizontal="right"/>
    </xf>
    <xf numFmtId="2" fontId="12" fillId="24" borderId="1" xfId="5" applyNumberFormat="1" applyFont="1" applyFill="1" applyBorder="1"/>
    <xf numFmtId="2" fontId="34" fillId="24" borderId="1" xfId="5" applyNumberFormat="1" applyFont="1" applyFill="1" applyBorder="1"/>
    <xf numFmtId="0" fontId="12" fillId="24" borderId="0" xfId="5" applyNumberFormat="1" applyFont="1" applyFill="1"/>
    <xf numFmtId="168" fontId="12" fillId="24" borderId="0" xfId="10" applyFont="1" applyFill="1"/>
    <xf numFmtId="167" fontId="34" fillId="24" borderId="0" xfId="12" applyFont="1" applyFill="1" applyAlignment="1">
      <alignment horizontal="center" vertical="top"/>
    </xf>
    <xf numFmtId="167" fontId="12" fillId="24" borderId="0" xfId="13" applyFont="1" applyFill="1" applyAlignment="1">
      <alignment vertical="center"/>
    </xf>
    <xf numFmtId="167" fontId="12" fillId="24" borderId="0" xfId="13" applyFont="1" applyFill="1"/>
    <xf numFmtId="16" fontId="36" fillId="24" borderId="0" xfId="5" quotePrefix="1" applyNumberFormat="1" applyFont="1" applyFill="1" applyAlignment="1">
      <alignment horizontal="center" wrapText="1"/>
    </xf>
    <xf numFmtId="167" fontId="12" fillId="24" borderId="0" xfId="13" applyFont="1" applyFill="1" applyAlignment="1">
      <alignment horizontal="left" vertical="top" wrapText="1"/>
    </xf>
    <xf numFmtId="177" fontId="48" fillId="24" borderId="1" xfId="10" applyNumberFormat="1" applyFont="1" applyFill="1" applyBorder="1" applyAlignment="1">
      <alignment horizontal="right" vertical="top" wrapText="1"/>
    </xf>
    <xf numFmtId="167" fontId="43" fillId="24" borderId="0" xfId="5" applyFont="1" applyFill="1" applyAlignment="1">
      <alignment horizontal="right" vertical="top"/>
    </xf>
    <xf numFmtId="0" fontId="48" fillId="24" borderId="1" xfId="14" applyNumberFormat="1" applyFont="1" applyFill="1" applyBorder="1" applyAlignment="1">
      <alignment vertical="top" wrapText="1"/>
    </xf>
    <xf numFmtId="10" fontId="43" fillId="24" borderId="0" xfId="14" applyNumberFormat="1" applyFont="1" applyFill="1" applyBorder="1" applyAlignment="1">
      <alignment vertical="top"/>
    </xf>
    <xf numFmtId="167" fontId="34" fillId="24" borderId="0" xfId="13" applyFont="1" applyFill="1"/>
    <xf numFmtId="167" fontId="37" fillId="24" borderId="1" xfId="5" applyFont="1" applyFill="1" applyBorder="1" applyAlignment="1">
      <alignment vertical="top" wrapText="1"/>
    </xf>
    <xf numFmtId="167" fontId="12" fillId="0" borderId="0" xfId="5" applyFont="1" applyAlignment="1">
      <alignment vertical="center"/>
    </xf>
    <xf numFmtId="167" fontId="12" fillId="0" borderId="0" xfId="5" applyFont="1" applyAlignment="1">
      <alignment vertical="top"/>
    </xf>
    <xf numFmtId="167" fontId="37" fillId="0" borderId="0" xfId="5" applyFont="1" applyAlignment="1">
      <alignment vertical="top" wrapText="1"/>
    </xf>
    <xf numFmtId="14" fontId="46" fillId="24" borderId="1" xfId="11" applyNumberFormat="1" applyFont="1" applyFill="1" applyBorder="1" applyAlignment="1">
      <alignment horizontal="left" vertical="top"/>
    </xf>
    <xf numFmtId="166" fontId="0" fillId="0" borderId="11" xfId="0" applyNumberFormat="1" applyBorder="1"/>
    <xf numFmtId="14" fontId="0" fillId="4" borderId="19" xfId="0" applyNumberFormat="1" applyFill="1" applyBorder="1"/>
    <xf numFmtId="166" fontId="5" fillId="0" borderId="0" xfId="0" applyNumberFormat="1" applyFont="1"/>
    <xf numFmtId="166" fontId="0" fillId="0" borderId="0" xfId="0" applyNumberFormat="1"/>
    <xf numFmtId="14" fontId="0" fillId="12" borderId="19" xfId="0" applyNumberFormat="1" applyFill="1" applyBorder="1"/>
    <xf numFmtId="0" fontId="49" fillId="0" borderId="10" xfId="0" applyFont="1" applyBorder="1" applyAlignment="1">
      <alignment vertical="top" wrapText="1"/>
    </xf>
    <xf numFmtId="0" fontId="49" fillId="0" borderId="2" xfId="0" applyFont="1" applyBorder="1" applyAlignment="1">
      <alignment vertical="top" wrapText="1"/>
    </xf>
    <xf numFmtId="0" fontId="49" fillId="0" borderId="27" xfId="0" applyFont="1" applyBorder="1" applyAlignment="1">
      <alignment horizontal="center" vertical="top"/>
    </xf>
    <xf numFmtId="0" fontId="49" fillId="0" borderId="28" xfId="0" applyFont="1" applyBorder="1" applyAlignment="1">
      <alignment horizontal="center" vertical="top"/>
    </xf>
    <xf numFmtId="178" fontId="50" fillId="31" borderId="10" xfId="0" applyNumberFormat="1" applyFont="1" applyFill="1" applyBorder="1" applyAlignment="1">
      <alignment horizontal="right" vertical="top"/>
    </xf>
    <xf numFmtId="178" fontId="49" fillId="0" borderId="2" xfId="0" applyNumberFormat="1" applyFont="1" applyBorder="1" applyAlignment="1">
      <alignment horizontal="right" vertical="top"/>
    </xf>
    <xf numFmtId="178" fontId="49" fillId="0" borderId="27" xfId="0" applyNumberFormat="1" applyFont="1" applyBorder="1" applyAlignment="1">
      <alignment horizontal="right" vertical="top"/>
    </xf>
    <xf numFmtId="178" fontId="49" fillId="0" borderId="28" xfId="0" applyNumberFormat="1" applyFont="1" applyBorder="1" applyAlignment="1">
      <alignment horizontal="right" vertical="top"/>
    </xf>
    <xf numFmtId="0" fontId="50" fillId="0" borderId="2" xfId="0" applyFont="1" applyBorder="1" applyAlignment="1">
      <alignment horizontal="center" vertical="top"/>
    </xf>
    <xf numFmtId="9" fontId="49" fillId="32" borderId="2" xfId="0" applyNumberFormat="1" applyFont="1" applyFill="1" applyBorder="1" applyAlignment="1">
      <alignment horizontal="center" vertical="top"/>
    </xf>
    <xf numFmtId="0" fontId="49" fillId="0" borderId="2" xfId="0" applyFont="1" applyBorder="1" applyAlignment="1">
      <alignment vertical="center"/>
    </xf>
    <xf numFmtId="0" fontId="49" fillId="0" borderId="2" xfId="0" applyFont="1" applyBorder="1" applyAlignment="1">
      <alignment horizontal="center" vertical="top"/>
    </xf>
    <xf numFmtId="0" fontId="49" fillId="0" borderId="7" xfId="0" applyFont="1" applyBorder="1" applyAlignment="1">
      <alignment vertical="top" wrapText="1"/>
    </xf>
    <xf numFmtId="0" fontId="49" fillId="0" borderId="1" xfId="0" applyFont="1" applyBorder="1" applyAlignment="1">
      <alignment vertical="top" wrapText="1"/>
    </xf>
    <xf numFmtId="0" fontId="49" fillId="0" borderId="24" xfId="0" applyFont="1" applyBorder="1" applyAlignment="1">
      <alignment horizontal="center" vertical="top"/>
    </xf>
    <xf numFmtId="0" fontId="49" fillId="0" borderId="29" xfId="0" applyFont="1" applyBorder="1" applyAlignment="1">
      <alignment horizontal="center" vertical="top"/>
    </xf>
    <xf numFmtId="178" fontId="50" fillId="31" borderId="7" xfId="0" applyNumberFormat="1" applyFont="1" applyFill="1" applyBorder="1" applyAlignment="1">
      <alignment horizontal="right" vertical="top"/>
    </xf>
    <xf numFmtId="178" fontId="49" fillId="0" borderId="1" xfId="0" applyNumberFormat="1" applyFont="1" applyBorder="1" applyAlignment="1">
      <alignment horizontal="right" vertical="top"/>
    </xf>
    <xf numFmtId="178" fontId="49" fillId="0" borderId="24" xfId="0" applyNumberFormat="1" applyFont="1" applyBorder="1" applyAlignment="1">
      <alignment horizontal="right" vertical="top"/>
    </xf>
    <xf numFmtId="178" fontId="49" fillId="0" borderId="29" xfId="0" applyNumberFormat="1" applyFont="1" applyBorder="1" applyAlignment="1">
      <alignment horizontal="right" vertical="top"/>
    </xf>
    <xf numFmtId="0" fontId="50" fillId="0" borderId="1" xfId="0" applyFont="1" applyBorder="1" applyAlignment="1">
      <alignment horizontal="center" vertical="top"/>
    </xf>
    <xf numFmtId="9" fontId="49" fillId="32" borderId="1" xfId="0" applyNumberFormat="1" applyFont="1" applyFill="1" applyBorder="1" applyAlignment="1">
      <alignment horizontal="center" vertical="top"/>
    </xf>
    <xf numFmtId="0" fontId="49" fillId="0" borderId="1" xfId="0" applyFont="1" applyBorder="1" applyAlignment="1">
      <alignment vertical="center"/>
    </xf>
    <xf numFmtId="0" fontId="49" fillId="0" borderId="1" xfId="0" applyFont="1" applyBorder="1" applyAlignment="1">
      <alignment horizontal="center" vertical="top"/>
    </xf>
    <xf numFmtId="0" fontId="51" fillId="33" borderId="4" xfId="0" applyFont="1" applyFill="1" applyBorder="1" applyAlignment="1">
      <alignment horizontal="center" vertical="center" wrapText="1"/>
    </xf>
    <xf numFmtId="0" fontId="51" fillId="33" borderId="6" xfId="0" applyFont="1" applyFill="1" applyBorder="1" applyAlignment="1">
      <alignment horizontal="center" vertical="center" wrapText="1"/>
    </xf>
    <xf numFmtId="0" fontId="51" fillId="33" borderId="23" xfId="0" applyFont="1" applyFill="1" applyBorder="1" applyAlignment="1">
      <alignment horizontal="center" vertical="center" wrapText="1"/>
    </xf>
    <xf numFmtId="0" fontId="51" fillId="33" borderId="30" xfId="0" applyFont="1" applyFill="1" applyBorder="1" applyAlignment="1">
      <alignment horizontal="center" vertical="center" wrapText="1"/>
    </xf>
    <xf numFmtId="0" fontId="51" fillId="34" borderId="4" xfId="0" applyFont="1" applyFill="1" applyBorder="1" applyAlignment="1">
      <alignment horizontal="center" vertical="center" wrapText="1"/>
    </xf>
    <xf numFmtId="0" fontId="51" fillId="34" borderId="6" xfId="0" applyFont="1" applyFill="1" applyBorder="1" applyAlignment="1">
      <alignment horizontal="center" vertical="center" wrapText="1"/>
    </xf>
    <xf numFmtId="0" fontId="51" fillId="34" borderId="23" xfId="0" applyFont="1" applyFill="1" applyBorder="1" applyAlignment="1">
      <alignment horizontal="center" vertical="center" wrapText="1"/>
    </xf>
    <xf numFmtId="0" fontId="51" fillId="34" borderId="30" xfId="0" applyFont="1" applyFill="1" applyBorder="1" applyAlignment="1">
      <alignment horizontal="center" vertical="center" wrapText="1"/>
    </xf>
    <xf numFmtId="0" fontId="51" fillId="35" borderId="4" xfId="0" applyFont="1" applyFill="1" applyBorder="1" applyAlignment="1">
      <alignment horizontal="center" vertical="center" wrapText="1"/>
    </xf>
    <xf numFmtId="0" fontId="51" fillId="35" borderId="6" xfId="0" applyFont="1" applyFill="1" applyBorder="1" applyAlignment="1">
      <alignment horizontal="center" vertical="center" wrapText="1"/>
    </xf>
    <xf numFmtId="0" fontId="51" fillId="35" borderId="2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21" fillId="0" borderId="0" xfId="18" applyFont="1" applyAlignment="1">
      <alignment horizontal="left"/>
    </xf>
    <xf numFmtId="0" fontId="0" fillId="10" borderId="1" xfId="0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vertical="center"/>
    </xf>
    <xf numFmtId="0" fontId="27" fillId="17" borderId="14" xfId="19" applyFont="1" applyBorder="1" applyAlignment="1">
      <alignment horizontal="left" vertical="top"/>
    </xf>
    <xf numFmtId="0" fontId="27" fillId="17" borderId="0" xfId="19" applyFont="1" applyBorder="1" applyAlignment="1">
      <alignment horizontal="left" vertical="top"/>
    </xf>
    <xf numFmtId="14" fontId="0" fillId="12" borderId="11" xfId="0" applyNumberFormat="1" applyFill="1" applyBorder="1" applyAlignment="1">
      <alignment horizontal="center"/>
    </xf>
    <xf numFmtId="0" fontId="0" fillId="0" borderId="22" xfId="0" applyBorder="1"/>
    <xf numFmtId="0" fontId="0" fillId="0" borderId="17" xfId="0" applyBorder="1"/>
    <xf numFmtId="14" fontId="0" fillId="23" borderId="11" xfId="0" applyNumberFormat="1" applyFill="1" applyBorder="1" applyAlignment="1">
      <alignment horizontal="center"/>
    </xf>
    <xf numFmtId="167" fontId="12" fillId="24" borderId="0" xfId="13" applyFont="1" applyFill="1" applyAlignment="1">
      <alignment horizontal="center" wrapText="1"/>
    </xf>
    <xf numFmtId="167" fontId="12" fillId="24" borderId="26" xfId="13" applyFont="1" applyFill="1" applyBorder="1" applyAlignment="1">
      <alignment horizontal="center" wrapText="1"/>
    </xf>
    <xf numFmtId="167" fontId="12" fillId="24" borderId="7" xfId="13" applyFont="1" applyFill="1" applyBorder="1" applyAlignment="1">
      <alignment horizontal="left" wrapText="1"/>
    </xf>
    <xf numFmtId="167" fontId="12" fillId="24" borderId="24" xfId="13" applyFont="1" applyFill="1" applyBorder="1" applyAlignment="1">
      <alignment horizontal="left" wrapText="1"/>
    </xf>
    <xf numFmtId="167" fontId="12" fillId="24" borderId="1" xfId="13" applyFont="1" applyFill="1" applyBorder="1" applyAlignment="1">
      <alignment horizontal="left" wrapText="1"/>
    </xf>
    <xf numFmtId="167" fontId="12" fillId="24" borderId="7" xfId="5" applyFont="1" applyFill="1" applyBorder="1" applyAlignment="1">
      <alignment horizontal="left"/>
    </xf>
    <xf numFmtId="167" fontId="12" fillId="24" borderId="24" xfId="5" applyFont="1" applyFill="1" applyBorder="1" applyAlignment="1">
      <alignment horizontal="left"/>
    </xf>
    <xf numFmtId="167" fontId="12" fillId="24" borderId="0" xfId="5" applyFont="1" applyFill="1" applyAlignment="1">
      <alignment horizontal="center"/>
    </xf>
    <xf numFmtId="167" fontId="34" fillId="24" borderId="3" xfId="5" applyFont="1" applyFill="1" applyBorder="1" applyAlignment="1">
      <alignment horizontal="left"/>
    </xf>
    <xf numFmtId="167" fontId="34" fillId="24" borderId="3" xfId="5" applyFont="1" applyFill="1" applyBorder="1" applyAlignment="1">
      <alignment horizontal="center" vertical="center"/>
    </xf>
    <xf numFmtId="167" fontId="34" fillId="27" borderId="7" xfId="9" applyFont="1" applyFill="1" applyBorder="1" applyAlignment="1">
      <alignment horizontal="left"/>
    </xf>
    <xf numFmtId="167" fontId="34" fillId="27" borderId="9" xfId="9" applyFont="1" applyFill="1" applyBorder="1" applyAlignment="1">
      <alignment horizontal="left"/>
    </xf>
    <xf numFmtId="167" fontId="34" fillId="27" borderId="24" xfId="9" applyFont="1" applyFill="1" applyBorder="1" applyAlignment="1">
      <alignment horizontal="left"/>
    </xf>
    <xf numFmtId="167" fontId="34" fillId="24" borderId="7" xfId="12" applyFont="1" applyFill="1" applyBorder="1" applyAlignment="1">
      <alignment horizontal="center"/>
    </xf>
    <xf numFmtId="167" fontId="34" fillId="24" borderId="9" xfId="12" applyFont="1" applyFill="1" applyBorder="1" applyAlignment="1">
      <alignment horizontal="center"/>
    </xf>
    <xf numFmtId="167" fontId="34" fillId="24" borderId="24" xfId="12" applyFont="1" applyFill="1" applyBorder="1" applyAlignment="1">
      <alignment horizontal="center"/>
    </xf>
    <xf numFmtId="0" fontId="52" fillId="0" borderId="0" xfId="0" applyFont="1" applyAlignment="1">
      <alignment horizontal="left"/>
    </xf>
    <xf numFmtId="0" fontId="0" fillId="0" borderId="0" xfId="0"/>
  </cellXfs>
  <cellStyles count="25">
    <cellStyle name="Check Cell" xfId="19" builtinId="23"/>
    <cellStyle name="Comma" xfId="1" builtinId="3"/>
    <cellStyle name="Comma 2" xfId="3" xr:uid="{1C95F41E-8A63-4E90-AECD-50414AA8872A}"/>
    <cellStyle name="Comma 2 2" xfId="7" xr:uid="{B427CE59-FF99-4C13-B470-BF326CA1522E}"/>
    <cellStyle name="Comma 3" xfId="17" xr:uid="{6C0FB4C1-AAB1-4909-B0DF-967D380674DA}"/>
    <cellStyle name="Comma 8" xfId="21" xr:uid="{80E44F94-18A4-4725-9AB6-BAF7F43A90FB}"/>
    <cellStyle name="Currency 2" xfId="10" xr:uid="{9CFD1185-6153-4D9F-A082-A4138EE86E98}"/>
    <cellStyle name="Hyperlink" xfId="18" builtinId="8"/>
    <cellStyle name="Hyperlink 2" xfId="8" xr:uid="{92D91EB7-D886-44F5-84F3-F17B1D07664A}"/>
    <cellStyle name="Normal" xfId="0" builtinId="0"/>
    <cellStyle name="Normal 12 3" xfId="5" xr:uid="{E31200E0-B610-440C-8CEB-B2760456C7AE}"/>
    <cellStyle name="Normal 2" xfId="2" xr:uid="{52D63EAD-53C9-4763-9780-962C539352E8}"/>
    <cellStyle name="Normal 2 10" xfId="11" xr:uid="{B41D522D-68F4-48E0-B4C6-DFE7B6D956D0}"/>
    <cellStyle name="Normal 2 2" xfId="4" xr:uid="{42E8D044-39DD-4347-A98F-3F8D130692E4}"/>
    <cellStyle name="Normal 2 2 2" xfId="16" xr:uid="{7428B1E7-E817-4946-B414-54646C6DC177}"/>
    <cellStyle name="Normal 2 3" xfId="15" xr:uid="{42E6DF24-2E48-405A-98EA-3A5DA25B0B1E}"/>
    <cellStyle name="Normal 2 5 3 3 2 2 2 2" xfId="12" xr:uid="{3F4B8B04-6A41-4613-81CA-9B84C8CA8060}"/>
    <cellStyle name="Normal 2 5 3 3 5" xfId="9" xr:uid="{74B71B64-949B-49DF-84A6-CCC559405DC0}"/>
    <cellStyle name="Normal 2 5 3 3 5 2" xfId="23" xr:uid="{9C12914D-EA10-441A-841F-DBD94D4B4885}"/>
    <cellStyle name="Normal 2 5 3 3 5 3" xfId="22" xr:uid="{FE974E07-2522-4A38-B8E1-C458D89C7137}"/>
    <cellStyle name="Normal 24" xfId="20" xr:uid="{590A71E1-5208-40EB-8BC9-DCB48F1112A1}"/>
    <cellStyle name="Normal 59" xfId="13" xr:uid="{9C6D30FE-EB80-4AB3-8CBF-D444EB70D35E}"/>
    <cellStyle name="Normal_FTE27 march v1 (3) 3" xfId="24" xr:uid="{CE24BE61-F840-4FCB-837E-4849CB846414}"/>
    <cellStyle name="Percent 2" xfId="6" xr:uid="{C77B8D38-A4CD-41AA-81B1-E3A7C5387821}"/>
    <cellStyle name="Percent 2 3" xfId="14" xr:uid="{BEFE5563-6D2B-46C1-8358-7E40EB486DD5}"/>
  </cellStyles>
  <dxfs count="152"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3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3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>
        <left style="medium">
          <color rgb="FF5B789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sz val="9"/>
        <color rgb="FF243447"/>
        <name val="Aptos"/>
      </font>
      <numFmt numFmtId="178" formatCode="&quot;$&quot;#,##0;[Red]\-&quot;$&quot;#,##0;\-"/>
      <fill>
        <patternFill patternType="solid">
          <fgColor indexed="64"/>
          <bgColor rgb="FFE8F4F3"/>
        </patternFill>
      </fill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78" formatCode="&quot;$&quot;#,##0;[Red]\-&quot;$&quot;#,##0;\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78" formatCode="&quot;$&quot;#,##0;[Red]\-&quot;$&quot;#,##0;\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78" formatCode="&quot;$&quot;#,##0;[Red]\-&quot;$&quot;#,##0;\-"/>
      <alignment horizontal="right" vertical="top"/>
      <border>
        <left style="medium">
          <color rgb="FF5B789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9"/>
        <color rgb="FF243447"/>
        <name val="Aptos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numFmt numFmtId="13" formatCode="0%"/>
      <fill>
        <patternFill patternType="solid">
          <fgColor indexed="64"/>
          <bgColor rgb="FFFFF8E1"/>
        </patternFill>
      </fill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rgb="FF243447"/>
        <name val="Aptos"/>
      </font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rgb="FF243447"/>
        <name val="Aptos"/>
      </font>
      <alignment vertical="top"/>
    </dxf>
    <dxf>
      <border outline="0">
        <bottom style="thin">
          <color indexed="64"/>
        </bottom>
      </border>
    </dxf>
    <dxf>
      <font>
        <sz val="9"/>
        <color rgb="FF243447"/>
        <name val="Aptos"/>
      </font>
      <alignment vertical="top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117" Type="http://schemas.openxmlformats.org/officeDocument/2006/relationships/externalLink" Target="externalLinks/externalLink107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4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6" Type="http://schemas.openxmlformats.org/officeDocument/2006/relationships/externalLink" Target="externalLinks/externalLink6.xml"/><Relationship Id="rId107" Type="http://schemas.openxmlformats.org/officeDocument/2006/relationships/externalLink" Target="externalLinks/externalLink97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23" Type="http://schemas.openxmlformats.org/officeDocument/2006/relationships/styles" Target="styles.xml"/><Relationship Id="rId12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0.xml"/><Relationship Id="rId95" Type="http://schemas.openxmlformats.org/officeDocument/2006/relationships/externalLink" Target="externalLinks/externalLink85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113" Type="http://schemas.openxmlformats.org/officeDocument/2006/relationships/externalLink" Target="externalLinks/externalLink103.xml"/><Relationship Id="rId118" Type="http://schemas.openxmlformats.org/officeDocument/2006/relationships/externalLink" Target="externalLinks/externalLink108.xml"/><Relationship Id="rId80" Type="http://schemas.openxmlformats.org/officeDocument/2006/relationships/externalLink" Target="externalLinks/externalLink70.xml"/><Relationship Id="rId85" Type="http://schemas.openxmlformats.org/officeDocument/2006/relationships/externalLink" Target="externalLinks/externalLink75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08" Type="http://schemas.openxmlformats.org/officeDocument/2006/relationships/externalLink" Target="externalLinks/externalLink98.xml"/><Relationship Id="rId124" Type="http://schemas.openxmlformats.org/officeDocument/2006/relationships/sharedStrings" Target="sharedStrings.xml"/><Relationship Id="rId54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1.xml"/><Relationship Id="rId96" Type="http://schemas.openxmlformats.org/officeDocument/2006/relationships/externalLink" Target="externalLinks/externalLink8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119" Type="http://schemas.openxmlformats.org/officeDocument/2006/relationships/externalLink" Target="externalLinks/externalLink109.xml"/><Relationship Id="rId44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109" Type="http://schemas.openxmlformats.org/officeDocument/2006/relationships/externalLink" Target="externalLinks/externalLink9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94.xml"/><Relationship Id="rId120" Type="http://schemas.openxmlformats.org/officeDocument/2006/relationships/externalLink" Target="externalLinks/externalLink110.xml"/><Relationship Id="rId125" Type="http://schemas.microsoft.com/office/2017/10/relationships/person" Target="persons/perso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15" Type="http://schemas.openxmlformats.org/officeDocument/2006/relationships/externalLink" Target="externalLinks/externalLink105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105" Type="http://schemas.openxmlformats.org/officeDocument/2006/relationships/externalLink" Target="externalLinks/externalLink95.xml"/><Relationship Id="rId12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116" Type="http://schemas.openxmlformats.org/officeDocument/2006/relationships/externalLink" Target="externalLinks/externalLink106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5" Type="http://schemas.openxmlformats.org/officeDocument/2006/relationships/externalLink" Target="externalLinks/externalLink5.xml"/><Relationship Id="rId36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47.xml"/><Relationship Id="rId106" Type="http://schemas.openxmlformats.org/officeDocument/2006/relationships/externalLink" Target="externalLinks/externalLink96.xml"/><Relationship Id="rId12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84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360914162896307E-2"/>
          <c:y val="0.10785912093637717"/>
          <c:w val="0.92827284431323354"/>
          <c:h val="0.854111513424474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'3 - Phase Durations'!$C$15</c:f>
              <c:strCache>
                <c:ptCount val="1"/>
                <c:pt idx="0">
                  <c:v>Expected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CAD-40C3-BF50-7705FA0E97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CAD-40C3-BF50-7705FA0E97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CAD-40C3-BF50-7705FA0E97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CAD-40C3-BF50-7705FA0E978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CAD-40C3-BF50-7705FA0E978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CAD-40C3-BF50-7705FA0E9785}"/>
                </c:ext>
              </c:extLst>
            </c:dLbl>
            <c:dLbl>
              <c:idx val="6"/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CAD-40C3-BF50-7705FA0E978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CAD-40C3-BF50-7705FA0E9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'3 - Phase Durations'!$B$16:$B$23</c:f>
              <c:strCache>
                <c:ptCount val="7"/>
                <c:pt idx="0">
                  <c:v>Phase 0</c:v>
                </c:pt>
                <c:pt idx="1">
                  <c:v>Phase A</c:v>
                </c:pt>
                <c:pt idx="2">
                  <c:v>Phase B</c:v>
                </c:pt>
                <c:pt idx="3">
                  <c:v>Phase C</c:v>
                </c:pt>
                <c:pt idx="4">
                  <c:v>Phase D</c:v>
                </c:pt>
                <c:pt idx="5">
                  <c:v>Phase E</c:v>
                </c:pt>
                <c:pt idx="6">
                  <c:v>Phase X</c:v>
                </c:pt>
              </c:strCache>
            </c:strRef>
          </c:cat>
          <c:val>
            <c:numRef>
              <c:f>'3 - Phase Durations'!$C$16:$C$23</c:f>
              <c:numCache>
                <c:formatCode>m/d/yyyy</c:formatCode>
                <c:ptCount val="8"/>
                <c:pt idx="0">
                  <c:v>43850</c:v>
                </c:pt>
                <c:pt idx="1">
                  <c:v>44547</c:v>
                </c:pt>
                <c:pt idx="2">
                  <c:v>44953</c:v>
                </c:pt>
                <c:pt idx="3">
                  <c:v>45276</c:v>
                </c:pt>
                <c:pt idx="4">
                  <c:v>45679</c:v>
                </c:pt>
                <c:pt idx="5">
                  <c:v>46490</c:v>
                </c:pt>
                <c:pt idx="6">
                  <c:v>46878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'3 - Phase Durations'!$B$22</c15:f>
                <c15:dlblRangeCache>
                  <c:ptCount val="1"/>
                  <c:pt idx="0">
                    <c:v>Phase 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57D-46F3-B59F-55A006B45794}"/>
            </c:ext>
          </c:extLst>
        </c:ser>
        <c:ser>
          <c:idx val="1"/>
          <c:order val="1"/>
          <c:tx>
            <c:strRef>
              <c:f>'3 - Phase Durations'!$E$15</c:f>
              <c:strCache>
                <c:ptCount val="1"/>
                <c:pt idx="0">
                  <c:v>Total 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7D-46F3-B59F-55A006B4579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7D-46F3-B59F-55A006B457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57D-46F3-B59F-55A006B457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7D-46F3-B59F-55A006B4579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5AB-48AD-AAEF-D07218AE2765}"/>
              </c:ext>
            </c:extLst>
          </c:dPt>
          <c:dPt>
            <c:idx val="6"/>
            <c:invertIfNegative val="0"/>
            <c:bubble3D val="0"/>
            <c:spPr>
              <a:noFill/>
              <a:ln w="3175">
                <a:solidFill>
                  <a:schemeClr val="tx1">
                    <a:lumMod val="50000"/>
                    <a:lumOff val="50000"/>
                  </a:schemeClr>
                </a:solidFill>
                <a:prstDash val="lg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7D-46F3-B59F-55A006B45794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57D-46F3-B59F-55A006B45794}"/>
              </c:ext>
            </c:extLst>
          </c:dPt>
          <c:val>
            <c:numRef>
              <c:f>'3 - Phase Durations'!$E$16:$E$23</c:f>
              <c:numCache>
                <c:formatCode>_(* #,##0_)\ "d";_(* \(#,##0\);_(* "-"??_);_(@_)</c:formatCode>
                <c:ptCount val="8"/>
                <c:pt idx="0">
                  <c:v>300</c:v>
                </c:pt>
                <c:pt idx="1">
                  <c:v>309</c:v>
                </c:pt>
                <c:pt idx="2">
                  <c:v>322</c:v>
                </c:pt>
                <c:pt idx="3">
                  <c:v>402</c:v>
                </c:pt>
                <c:pt idx="4">
                  <c:v>793</c:v>
                </c:pt>
                <c:pt idx="5">
                  <c:v>387</c:v>
                </c:pt>
                <c:pt idx="6">
                  <c:v>1270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D-46F3-B59F-55A006B45794}"/>
            </c:ext>
          </c:extLst>
        </c:ser>
        <c:ser>
          <c:idx val="2"/>
          <c:order val="2"/>
          <c:tx>
            <c:strRef>
              <c:f>'3 - Phase Durations'!$F$15</c:f>
              <c:strCache>
                <c:ptCount val="1"/>
                <c:pt idx="0">
                  <c:v>Total 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'3 - Phase Durations'!$F$16:$F$23</c:f>
              <c:numCache>
                <c:formatCode>_(* #,##0.0_)"mo";_(* \(#,##0.0\);_(* "-"??_);_(@_)</c:formatCode>
                <c:ptCount val="8"/>
                <c:pt idx="0">
                  <c:v>9.8630136986301373</c:v>
                </c:pt>
                <c:pt idx="1">
                  <c:v>10.158904109589042</c:v>
                </c:pt>
                <c:pt idx="2">
                  <c:v>10.586301369863014</c:v>
                </c:pt>
                <c:pt idx="3">
                  <c:v>13.216438356164382</c:v>
                </c:pt>
                <c:pt idx="4">
                  <c:v>26.07123287671233</c:v>
                </c:pt>
                <c:pt idx="5">
                  <c:v>12.723287671232876</c:v>
                </c:pt>
                <c:pt idx="6">
                  <c:v>41.753424657534246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7D-46F3-B59F-55A006B45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433232"/>
        <c:axId val="104623327"/>
      </c:barChart>
      <c:catAx>
        <c:axId val="1449433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3327"/>
        <c:crosses val="autoZero"/>
        <c:auto val="1"/>
        <c:lblAlgn val="ctr"/>
        <c:lblOffset val="100"/>
        <c:noMultiLvlLbl val="0"/>
      </c:catAx>
      <c:valAx>
        <c:axId val="104623327"/>
        <c:scaling>
          <c:orientation val="minMax"/>
          <c:max val="51430"/>
          <c:min val="416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33232"/>
        <c:crosses val="autoZero"/>
        <c:crossBetween val="between"/>
        <c:majorUnit val="365"/>
        <c:minorUnit val="36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2" name="Callout: Down Arrow 1">
          <a:extLst>
            <a:ext uri="{FF2B5EF4-FFF2-40B4-BE49-F238E27FC236}">
              <a16:creationId xmlns:a16="http://schemas.microsoft.com/office/drawing/2014/main" id="{FD44F609-458F-4202-8F86-01794D340A57}"/>
            </a:ext>
          </a:extLst>
        </xdr:cNvPr>
        <xdr:cNvSpPr/>
      </xdr:nvSpPr>
      <xdr:spPr>
        <a:xfrm>
          <a:off x="9648825" y="390526"/>
          <a:ext cx="2266950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3" name="Callout: Down Arrow 2">
          <a:extLst>
            <a:ext uri="{FF2B5EF4-FFF2-40B4-BE49-F238E27FC236}">
              <a16:creationId xmlns:a16="http://schemas.microsoft.com/office/drawing/2014/main" id="{CB3CD3C7-6DDF-4C3D-873D-1ECA98381D85}"/>
            </a:ext>
          </a:extLst>
        </xdr:cNvPr>
        <xdr:cNvSpPr/>
      </xdr:nvSpPr>
      <xdr:spPr>
        <a:xfrm>
          <a:off x="6858000" y="771526"/>
          <a:ext cx="1914525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1275952</xdr:colOff>
      <xdr:row>26</xdr:row>
      <xdr:rowOff>116680</xdr:rowOff>
    </xdr:from>
    <xdr:to>
      <xdr:col>17</xdr:col>
      <xdr:colOff>297656</xdr:colOff>
      <xdr:row>46</xdr:row>
      <xdr:rowOff>19844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0F724-C90D-96D4-A7D5-557F19DA1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342900</xdr:colOff>
      <xdr:row>6</xdr:row>
      <xdr:rowOff>238125</xdr:rowOff>
    </xdr:from>
    <xdr:ext cx="4569759" cy="3811120"/>
    <xdr:pic>
      <xdr:nvPicPr>
        <xdr:cNvPr id="2" name="Picture 1">
          <a:extLst>
            <a:ext uri="{FF2B5EF4-FFF2-40B4-BE49-F238E27FC236}">
              <a16:creationId xmlns:a16="http://schemas.microsoft.com/office/drawing/2014/main" id="{084CDE32-5B1C-46E4-90A5-ECDED090A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36650" y="1762125"/>
          <a:ext cx="4569759" cy="38111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65</xdr:row>
      <xdr:rowOff>180975</xdr:rowOff>
    </xdr:from>
    <xdr:ext cx="8985156" cy="4888006"/>
    <xdr:pic>
      <xdr:nvPicPr>
        <xdr:cNvPr id="3" name="Picture 2">
          <a:extLst>
            <a:ext uri="{FF2B5EF4-FFF2-40B4-BE49-F238E27FC236}">
              <a16:creationId xmlns:a16="http://schemas.microsoft.com/office/drawing/2014/main" id="{6D140B19-158C-4AEB-ACA4-D3248E72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4277975"/>
          <a:ext cx="8985156" cy="4888006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266700</xdr:colOff>
      <xdr:row>65</xdr:row>
      <xdr:rowOff>123825</xdr:rowOff>
    </xdr:from>
    <xdr:ext cx="9159128" cy="4945156"/>
    <xdr:pic>
      <xdr:nvPicPr>
        <xdr:cNvPr id="4" name="Picture 3">
          <a:extLst>
            <a:ext uri="{FF2B5EF4-FFF2-40B4-BE49-F238E27FC236}">
              <a16:creationId xmlns:a16="http://schemas.microsoft.com/office/drawing/2014/main" id="{BACB4E19-92EB-4ABB-AF28-3C714C7E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0" y="14220825"/>
          <a:ext cx="9159128" cy="4945156"/>
        </a:xfrm>
        <a:prstGeom prst="rect">
          <a:avLst/>
        </a:prstGeom>
        <a:solidFill>
          <a:srgbClr val="FFFF00"/>
        </a:solidFill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s001\spaceexploration\Users\ma007701\AppData\Local\Microsoft\Windows\INetCache\Content.Outlook\ESNWWXEN\PR07995_CSA_LTOIP%20(ISRU%20Rover)_CostingPricing_Rev0_Mod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PR09190_CSA_Gateway%20GERS%20Phase%20A_CSA_Tables%20_CostingPricing_Rev0_Mod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NGC%20-%20Financial%20Tables%20-%20IPS_20090720%20rev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MBurbidge\Desktop\NGC%20-%20Financial%20Tables%20-%20IPS_20090720%20rev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elink\Users\MBurbidge\Desktop\NGC%20-%20Financial%20Tables%20-%20IPS_20090720%20rev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\w-dfs\FINGROUP\00-01\Rapport%20mensuel\Mars%202001%20P.13\B3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249306994/RISK%20CHART%200402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ecca\Pricelist%20Template%20PA13.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hnomics.sharepoint.us/Projects/Canada/CSA/TA-02%20&amp;%2005_WildFireSat%20(WFS)/Cost%20Cap%20Analysis/Cost%20Cap%20Files/20230202%20SPACEFRAME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677664/Space%20Utilization%20Project%20Autoritie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3_" TargetMode="External" 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FINANCE\PLANIF\PROJECTS\DDVS\Phase%20A\Costing\DDVS%20Budget%20SEDGSC%20JFev%2012%202015_Tb_sub.xlsm" TargetMode="External"/><Relationship Id="rId1" Type="http://schemas.openxmlformats.org/officeDocument/2006/relationships/externalLinkPath" Target="file:///W:\FINANCE\PLANIF\PROJECTS\DDVS\Phase%20A\Costing\DDVS%20Budget%20SEDGSC%20JFev%2012%202015_Tb_sub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ewuthts\Local%20Settings\Temporary%20Internet%20Files\OLKA43\S.1A%20Sprint%20LTE%20TPCM%20PA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4_" TargetMode="External" 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https://119gc-my.sharepoint.com/Users/d2patel/AppData/Roaming/OpenText/OTEdit/livelink-livelink/c50345205/C__Users_kbohan_AppData_Roaming_OpenText_OTEdit_EC_production_c50345205_CSA-PM-FORM-0011-EN-IR-%20Template%20of%20Risk%20Register%20-%20For%20Qualitative%20Analysis%202021-10-12%20-%20Nouvelle%20Auto.xlsm?3DFCA717" TargetMode="External"/><Relationship Id="rId1" Type="http://schemas.openxmlformats.org/officeDocument/2006/relationships/externalLinkPath" Target="file:///\\3DFCA717\C__Users_kbohan_AppData_Roaming_OpenText_OTEdit_EC_production_c50345205_CSA-PM-FORM-0011-EN-IR-%20Template%20of%20Risk%20Register%20-%20For%20Qualitative%20Analysis%202021-10-12%20-%20Nouvelle%20Auto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guistiques.ca\Documents\Users\ylambert\AppData\Roaming\OpenText\OTEdit\EC_production\c50345205\CSA-PM-FORM-0011-EN-IR-%20Template%20of%20Risk%20Register%20-%20For%20Qualitative%20Analysis%202021-10-12%20-%20Nouvelle%20Auto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C008-Template%20of%20Risk%20Register%20-%20For%20Qualitative%20Analysis%202016-03-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QEYSSAT\CADRE%20FISCAL%20-%20FLUX%20MON&#201;TAIRES\Qeyssat-Tableaux%20financiers%20et%20RAM-Draf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249306994/PR09493_CSA_GERS%20Phase%20CD_Consolidated_Rev2%20Mod31%20Milestone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21-22\AD-HOC\A-BASE%20(Budget%202022)\Budget%202022\FINANCIAL%20ANNEX_BDUGET%202022_CSA%20TEST%20VERIF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DSXR_Canadarm3\8-Phase%20C-D%20R4%20&amp;%20Tb%20Sub\14-Budget%20ask\CSA_Canadarm3_Budget_Request%20-%20EN_Nov9_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GROUP\04-05\RAPPORT%20MENSUEL\Mai_P-12-2_%202005\ga-100_May_P.12.2_0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copy%20stratos%202018%20pour%20Jami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5_" TargetMode="External" 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FINANCE\PLANIF\PROJECTS\MIM%20MARS%20SAR\3-G1%20CR%20MIM%20Mai%202025\MIM%202025-06%20Gate%201%20CR%20Phase%200%20Budget.xlsx" TargetMode="External"/><Relationship Id="rId1" Type="http://schemas.openxmlformats.org/officeDocument/2006/relationships/externalLinkPath" Target="file:///W:\FINANCE\PLANIF\PROJECTS\MIM%20MARS%20SAR\3-G1%20CR%20MIM%20Mai%202025\MIM%202025-06%20Gate%201%20CR%20Phase%200%20Budget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ecca\TPCM%202006%20PA13.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14-15\ARLU\16-Graphique%20et%20mapping%207%20niveaux\Graph_of_Stategic_Categories_9levels_As_per_2014-15_App_ARLU_v6_changement%20mapping%2011%20niveau%2030%20janvi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Users\jfisher\AppData\Roaming\OpenText\OTEdit\EC_Production\c28255103\SU%20Outil%20Masse%20Salariale%20-%20Salary%20Envelope%20Tool_Without_GF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pace%20Science%20and%20Technology\Engineering%20Development\Systems%20Engineering\Planification%20Budg&#233;taire%20SST%20FY1213%20-%20Systems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6_" TargetMode="External" 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://livelink/livelinkdav/nodes/143314484/CSA%20SU%20Resource%20Needs%20Input%20Form%20HAWC%20on%20AOS.xlsb" TargetMode="External"/><Relationship Id="rId1" Type="http://schemas.openxmlformats.org/officeDocument/2006/relationships/externalLinkPath" Target="http://livelink/livelinkdav/nodes/143314484/CSA%20SU%20Resource%20Needs%20Input%20Form%20HAWC%20on%20AOS.xlsb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DSXR_Canadarm3\5-Tb%20Submission%20Phase%20A\3-COsting\3-DSXR%20LCC%20COsting%20Table%20version\16_Costing%20table_DXSR_for_substantive_Tb_Sub_draft_May_19_amendend%20ABase%20FY%2021-22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7_" TargetMode="External" 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://livelink/livelinkdav/nodes/178095155/Costing%20table_Mod%C3%A8le_R+R.xlsm" TargetMode="External"/><Relationship Id="rId1" Type="http://schemas.openxmlformats.org/officeDocument/2006/relationships/externalLinkPath" Target="http://livelink/livelinkdav/nodes/178095155/Costing%20table_Mod%C3%A8le_R+R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2%20-%20Phasing%20Nomenclature_" TargetMode="External" 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PM\PRC\2007\REBECCA%20LI\template\temps\PR07xxx_Customer_Program_Pricing_Rev0_Mod0%20-%20Template%20v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8_" TargetMode="External" 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19gc.sharepoint.com/teams/ISLPAELLEAPLSI/Shared%20Documents/PM%20Documentation/LSI%20Costing%20Table%20-%20Gate%202%20MINERAL.xlsm" TargetMode="External"/><Relationship Id="rId1" Type="http://schemas.openxmlformats.org/officeDocument/2006/relationships/externalLinkPath" Target="https://119gc.sharepoint.com/teams/ISLPAELLEAPLSI/Shared%20Documents/PM%20Documentation/LSI%20Costing%20Table%20-%20Gate%202%20MINERAL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622350/CSA-HAWC-PGM-0002-Rev-Budget%20and%20RAM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CSSP%20-ISS%20Utilization\TB_sub%20ISS%20Extention%2021-24_CSOC_winter%202018-19\Costing\Tableau%20DRF\Copy%20of%2020180516-fra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amonarque\AppData\Local\Microsoft\Windows\Temporary%20Internet%20Files\Content.Outlook\9Q3VKMYL\SS&amp;Texercice%20revue%20budgetsVoyage%20et&#201;tuidants2012-13_AM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TEMPLATE_FINANCIAL%20SITUATION%2029.02.2012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hnomics.sharepoint.us/Users/ILanglais/AppData/Roaming/OpenText/OTEdit/livelink-livelink/c36035925/TEMPLATE_FINANCIAL%20SITUATION%2029.02.201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sting%20Table%20Gate%202_2020-06-18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773120/SatOps_Budget%20(From%20Satellite%20FODMS%20Proposal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9_" TargetMode="External" 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.ds.mda.ca/rich/Department/P320/Shared%20Documents/04-Financials/Working%20Costing%20for%20Sept2025/01-13229-00B%20P320%20Plan%20B%20Substantive%20Cost%20Estimate%20and%20Breakdown%20R2%20POST-ROM.xlsx" TargetMode="External"/><Relationship Id="rId1" Type="http://schemas.openxmlformats.org/officeDocument/2006/relationships/externalLinkPath" Target="https://119gc.sharepoint.com/rich/Department/P320/Shared%20Documents/01-13263-00_R+R_Satellite_Phase_BCD/04_Financials/01-13229-00B%20P320%20Plan%20B%20Substantive%20Cost%20Estimate%20and%20Breakdown%20R2%20POST-ROM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input_Salary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D%C3%A9tails%20du%20Cash%20MGT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GROUP\18-19\Trf.%20budg\2018-19_Entr&#233;es%20budg&#233;taires_141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IPS_TSFs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GROUP\04-05\RAPPORT%20MENSUEL\Mai_P-12-2_%202005\ga-100_Mars_20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Policy_Outil%20Masse%20Salariale%20-%20Salary%20Envelope%20Tool%20(PROTECTED_B)%202017-06-02%20(2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asksrv04\aburnie$\REQUEST%20FOR%20PROPOSALS\CANADIAN%20SURFACE%20COMBATANT\CERTIFICATIONS\Certifications\Pre-Award_Checklist_RBAT_Tool%20mm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RCM_MASTER_DATA_DRAFT_2010-12-27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PLAN%20d'APPRO%20ET%20S&amp;C%20-%20PROCURE.%20AND%20G&amp;C%20PLAN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FINANCE\PLANIF\PROJECTS\LSRS\Phase%20E\2-Phase%20E%20change%20request%20cost%20increase%20oct%202019\LSRS%20PhE%20Overview_Jul%202019_Augmented%20DP%209%20Sep%202019_Fin_DP&amp;LL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Scenario%202020%20-%202024_29_jan%202015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\w-dfs\FINGROUP\04-05\RAPPORT%20MENSUEL\Mai_P-12-2_%202005\ga-100_May_P.12.2_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FINANCE\PLANIF\PROJECTS\AppHolo%20Mission%20Training\Gate%201%20Presentation%20MSS%20Training%20Modernization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ARLU17-18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7-Space%20Utilization%20Sc%C3%A9nario_v3_Finance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FINANCE\PLANIF\17-18\ARLU\Mesures%20d'efficiences\ARLU%202017-2018%20OM%20Efficiencies_Reduction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3614098/Checklist%20Contrat%20hors%20projet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0_" TargetMode="External" 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.ds.mda.ca/rich/Department/P320/Shared%20Documents/01-13263-00_R+R_Satellite_Phase_BCD/04_Financials/01-13229-00D%20P320%20FFP%20and%20Breakdown%20R1.5.xlsx" TargetMode="External"/><Relationship Id="rId1" Type="http://schemas.openxmlformats.org/officeDocument/2006/relationships/externalLinkPath" Target="https://119gc.sharepoint.com/rich/Department/P320/Shared%20Documents/01-13263-00_R+R_Satellite_Phase_BCD/04_Financials/01-13229-00D%20P320%20FFP%20and%20Breakdown%20R1.5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1_" TargetMode="External" 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19gc-my.sharepoint.com/personal/mireille_bedirian_asc-csa_gc_ca/Documents/Microsoft%20Teams%20Chat%20Files/MDA%20Vendor%20quotes%20as%20a%20pivot%20table%20(macro).xlsm" TargetMode="External"/><Relationship Id="rId1" Type="http://schemas.openxmlformats.org/officeDocument/2006/relationships/externalLinkPath" Target="https://119gc-my.sharepoint.com/personal/mireille_bedirian_asc-csa_gc_ca/Documents/Microsoft%20Teams%20Chat%20Files/MDA%20Vendor%20quotes%20as%20a%20pivot%20table%20(macro)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cdocs.gc.ca/tpsgc-pwgscdav/nodes/325322020/TB%20Sub%20Tracker%20-%20Winter%202022%20-%20CSIM%20Working%20Version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3614098/DG%20Fichier%20Financier%20-%20ARLU%202017-18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\w-dfs\FINGROUP\04-05\RAPPORT%20MENSUEL\Mai_P-12-2_%202005\ga-100_Mars_20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FE4A3D\Any%20year%20one-month%20calendar1_____________________________________________________________________________________________________________________DCBE3E3F__E0A63EE9__478BC9DD__C070CF93_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PR07141_NASA_SRMS_Costing&amp;Pricing_Rev0_Mod2-Main%20Contract%20Pricing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MBurbidge\Desktop\NGC%20-%20Financial%20Tables%20-%20IPS_20090720%20rev3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Dynacs%20-%20June%2003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hnomics.sharepoint.us/Users/ILanglais/AppData/Roaming/OpenText/OTEdit/livelink-livelink/c36035925/Fichier%20finance%20WFM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Standard%20Costing%20Input%20Template%20v3a%2020061210A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6216905/Risk%20Assessment%20CAMS%20PhBCD_8Dec2010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622350/CSA-STR-PM-00XX%20Draft%20Budget%20and%20RAM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119gc.sharepoint.com/Users/mvaillancourt/AppData/Roaming/OpenText/OTEdit/EC_production/c178121437/Qeyssat%20-%20Budget%20and%20RAM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Demandes%20de%20financement%20approuv%C3%A9s%2012-13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cdocs.gc.ca/tpsgc-pwgscdav/nodes/401272674/Fall%202023%20TB%20Submission%20Tracker%20Working%20Version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LEAP%20-%20Post%20LEAP%20initiative\Gate%201\Copy%20of%20Gate%201%20Lunar%20Surface%20Exploration%20Initiative%20Costing%20Table_final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2_" TargetMode="External" 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link/livelinkdav/nodes/294540740/Copy%20of%20HAWCSAT%20beta%20curve%20builder%20v5.xlsm" TargetMode="External"/><Relationship Id="rId1" Type="http://schemas.openxmlformats.org/officeDocument/2006/relationships/externalLinkPath" Target="https://119gc-my.sharepoint.com/personal/jean-sebastien_wolfe_asc-csa_gc_ca/Documents/Microsoft%20Teams%20Chat%20Files/Copy%20of%20HAWCSAT%20beta%20curve%20builder%20v5.xlsm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7\KEN%20CARVER\Inukshuk\Standard%20Costing%20Input%20Template%20(Inukshuk%20Rover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.space.gc.ca\W-DFS\FINANCE\PLANIF\PROJECTS\S%20S%20&amp;%20T\AUTORIT&#201;S%20&amp;%20RISQUES%20SS&amp;T\SUIVI%20DES%20AUTORIT&#201;S%20PROJETS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3_" TargetMode="External" 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119gc-my.sharepoint.com/Users/GPETIT~1/AppData/Local/Temp/MicrosoftEdgeDownloads/371378a0-94db-42ba-989b-c04f18ff5380/WFS%20Cost%20Cap%20Technomics%20Analysis_As%20Delivered_20230407.xlsm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get-sharepoint.fin.gc.ca/sites/budget/2020/Collab/Shared%20Documents/Handbooks,%20Guides%20&amp;%20Templates/DRAFT%20-%20B2020%20Costing%20Template%20(EN)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249306994/Labor_report_Dec15%20(2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8455940/MDA%20Travel%20Calculato%20AO70064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3614098/SU%20-%20DEV%20Fichier%20Financier%20-%20ARLU-ME-WP%202017-18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4_" TargetMode="External" 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119gc-my.sharepoint.com/Users/maleduc/AppData/Roaming/OpenText/OTEdit/livelink-livelink/c294105303/IPS_TSF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4928489/forecast%202021-2022%20v2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PROJECTS\LEAD\Gate%202\LEAD%20-%20Financial%20Template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cdocs.gc.ca/tpsgc-pwgscdav/nodes/359974407/C__Users_bbergeron_AppData_Roaming_OpenText_OTEdit_EC_gcdocs_c359974407_tpppc2100m000_102_20180419-181518%20(1)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PLANIF\11-12\Financial%20Situation\P-11%20February%202012\TEMPLATE_FINANCIAL%20SITUATION%2029.02.2012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PWGSC%20Transfer%20costs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5_" TargetMode="External" 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AA0999\C__Users_kbohan_AppData_Roaming_OpenText_OTEdit_EC_production_c50345205_Disclaimer-Smartsheet-Templates_Solution1-Tab5_____________________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microsoft.com/office/2019/04/relationships/externalLinkLongPath" Target="https://119gc-my.sharepoint.com/Users/jswolfe/AppData/Roaming/OpenText/OTEdit/EC_production/c50345205/C__Users_kbohan_AppData_Roaming_OpenText_OTEdit_EC_production_c50345205_Disclaimer-Smartsheet-Templates_Solution1-Tab5____________________?FD677B42" TargetMode="External"/><Relationship Id="rId1" Type="http://schemas.openxmlformats.org/officeDocument/2006/relationships/externalLinkPath" Target="file:///\\FD677B42\C__Users_kbohan_AppData_Roaming_OpenText_OTEdit_EC_production_c50345205_Disclaimer-Smartsheet-Templates_Solution1-Tab5____________________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erodgav\My%20Documents\EMC%202006%20Projects\EMC%202006%20Q2%20Projects\Telus_Q206\0606%20Telus%20Convergence%20Business%20Model\0606%20Telus%20Convergence%20BC%20PA2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Change%20Tracker%20Rev%2026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://livelink.csa.space.gc.ca/livelinkdav/nodes/298706712/RecoveredExternalLink16_" TargetMode="External" 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link/livelinkdav/nodes/178095160/EOSC_Costing_Template_B2023.xlsx" TargetMode="External"/><Relationship Id="rId1" Type="http://schemas.openxmlformats.org/officeDocument/2006/relationships/externalLinkPath" Target="https://livelink/livelinkdav/nodes/178095160/EOSC_Costing_Template_B2023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36742063/6-Space%20Exploration%20Scenario%20v3_Finance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RCM%20Phase%20D%20Operations%20Multi-year%20RAM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ivelink/livelinkdav/nodes/43614098/TEMPLATE_FINANCIAL%20SITUATION%2029.02.2012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://livelink/livelinkdav/nodes/178096142/Revised%20-%20Costing%20table_Model%20-%20TICFIRE.xlsx" TargetMode="External"/><Relationship Id="rId1" Type="http://schemas.openxmlformats.org/officeDocument/2006/relationships/externalLinkPath" Target="http://livelink/livelinkdav/nodes/178096142/Revised%20-%20Costing%20table_Model%20-%20TICF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Details"/>
      <sheetName val="BOP Details"/>
      <sheetName val="NL Summary"/>
      <sheetName val="Revision History"/>
      <sheetName val="WBS Name"/>
      <sheetName val="PS7 input"/>
      <sheetName val="LTOIP Estimates"/>
      <sheetName val="RATE"/>
      <sheetName val="Cash flow &amp; Milestones"/>
      <sheetName val="Corp Cash-Flow"/>
      <sheetName val="INPUT"/>
      <sheetName val="Pivot-Cst"/>
      <sheetName val="Cost-Sign"/>
      <sheetName val="labw"/>
      <sheetName val="labt"/>
      <sheetName val="EOC by WBS1"/>
      <sheetName val="EOC by WBS2"/>
      <sheetName val="EOC by WBS3"/>
      <sheetName val="EOC by WBS4"/>
      <sheetName val="pivot-prc"/>
      <sheetName val="Checkbox"/>
      <sheetName val="EOC Sum MS"/>
      <sheetName val="EOC Sum MS (2)"/>
      <sheetName val="Sign"/>
      <sheetName val="General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P1" t="str">
            <v>Skill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Update Summary"/>
      <sheetName val="CSA Table A.1"/>
      <sheetName val="RATE"/>
      <sheetName val="General Info"/>
      <sheetName val="CSA Table A.2 FFP"/>
      <sheetName val="CSA Table A.2 CPPF"/>
      <sheetName val="CSA Table A.3"/>
      <sheetName val="CSA Table A.3 CPPF"/>
      <sheetName val="CSA Table A.4"/>
      <sheetName val="CSA Table A.4 CPPF"/>
      <sheetName val="CSA Table A.5"/>
      <sheetName val="Sub Details"/>
      <sheetName val="BOP Details"/>
      <sheetName val="NL Summary"/>
      <sheetName val="Revision History"/>
      <sheetName val="Checkbox"/>
      <sheetName val="CSA Table A.5 CPPF"/>
      <sheetName val="CSA Table A.6"/>
      <sheetName val="WBS Name"/>
      <sheetName val="CSA Table A.6 CPPF"/>
      <sheetName val="CSA Table A.7"/>
      <sheetName val="CSA Table A.7 CPPF"/>
      <sheetName val="MSP input"/>
      <sheetName val="INPUT"/>
      <sheetName val="Pivot-Cst - Buried"/>
      <sheetName val="Cost-Sign"/>
      <sheetName val="labw"/>
      <sheetName val="labt"/>
      <sheetName val="Sheet1"/>
      <sheetName val="Pivot-Cst"/>
      <sheetName val="EOC by WBS1"/>
      <sheetName val="Cash flow &amp; Milestones"/>
      <sheetName val="pivot-prc"/>
      <sheetName val="CP WP Cost"/>
      <sheetName val="FFP WP Cost"/>
      <sheetName val="INPUT - Buried"/>
      <sheetName val="EOC Sum MS"/>
      <sheetName val="pivot-prc - Buried"/>
      <sheetName val="EOC Sum MS - Buried"/>
      <sheetName val="Buried Summary"/>
      <sheetName val="Buried Costs"/>
      <sheetName val="Bus Case"/>
      <sheetName val="Sign"/>
    </sheetNames>
    <sheetDataSet>
      <sheetData sheetId="0"/>
      <sheetData sheetId="1"/>
      <sheetData sheetId="2">
        <row r="1">
          <cell r="T1" t="str">
            <v>Skill</v>
          </cell>
          <cell r="U1" t="str">
            <v>Skill Desc</v>
          </cell>
          <cell r="V1" t="str">
            <v>Dept</v>
          </cell>
          <cell r="W1" t="str">
            <v>Dept#</v>
          </cell>
          <cell r="X1" t="str">
            <v>EOC</v>
          </cell>
          <cell r="Y1" t="str">
            <v>EOC1</v>
          </cell>
        </row>
        <row r="3">
          <cell r="T3" t="str">
            <v>1N</v>
          </cell>
          <cell r="U3" t="str">
            <v>PA Records</v>
          </cell>
          <cell r="V3" t="str">
            <v>CADM</v>
          </cell>
          <cell r="W3">
            <v>219</v>
          </cell>
          <cell r="X3" t="str">
            <v>1Lab</v>
          </cell>
          <cell r="Y3" t="str">
            <v>2PA</v>
          </cell>
        </row>
        <row r="4">
          <cell r="T4" t="str">
            <v>1X</v>
          </cell>
          <cell r="U4" t="str">
            <v>CADM</v>
          </cell>
          <cell r="V4" t="str">
            <v>CADM</v>
          </cell>
          <cell r="W4">
            <v>219</v>
          </cell>
          <cell r="X4" t="str">
            <v>1Lab</v>
          </cell>
          <cell r="Y4" t="str">
            <v>2PA</v>
          </cell>
        </row>
        <row r="5">
          <cell r="T5" t="str">
            <v>2C</v>
          </cell>
          <cell r="U5" t="str">
            <v>Contracts</v>
          </cell>
          <cell r="V5" t="str">
            <v>Contracts</v>
          </cell>
          <cell r="W5">
            <v>291</v>
          </cell>
          <cell r="X5" t="str">
            <v>1Lab</v>
          </cell>
          <cell r="Y5" t="str">
            <v>1Eng</v>
          </cell>
        </row>
        <row r="6">
          <cell r="T6" t="str">
            <v>2P</v>
          </cell>
          <cell r="U6" t="str">
            <v>Cost &amp; Schedule (Gen)</v>
          </cell>
          <cell r="V6" t="str">
            <v>Cost/Sched</v>
          </cell>
          <cell r="W6">
            <v>282</v>
          </cell>
          <cell r="X6" t="str">
            <v>1Lab</v>
          </cell>
          <cell r="Y6" t="str">
            <v>1Eng</v>
          </cell>
        </row>
        <row r="7">
          <cell r="T7" t="str">
            <v>3R</v>
          </cell>
          <cell r="U7" t="str">
            <v>Program Mgmt (Gen)</v>
          </cell>
          <cell r="V7" t="str">
            <v>Prog Mgmt</v>
          </cell>
          <cell r="W7">
            <v>262</v>
          </cell>
          <cell r="X7" t="str">
            <v>1Lab</v>
          </cell>
          <cell r="Y7" t="str">
            <v>1Eng</v>
          </cell>
        </row>
        <row r="8">
          <cell r="T8" t="str">
            <v>3M</v>
          </cell>
          <cell r="U8" t="str">
            <v>Product Line Manager</v>
          </cell>
          <cell r="V8" t="str">
            <v>Business Development Direct</v>
          </cell>
          <cell r="W8">
            <v>218</v>
          </cell>
          <cell r="X8" t="str">
            <v>1Lab</v>
          </cell>
          <cell r="Y8" t="str">
            <v>1Eng</v>
          </cell>
        </row>
        <row r="9">
          <cell r="T9" t="str">
            <v>4D</v>
          </cell>
          <cell r="U9" t="str">
            <v>Mission Systems</v>
          </cell>
          <cell r="V9" t="str">
            <v>Mission System Eng</v>
          </cell>
          <cell r="W9">
            <v>211</v>
          </cell>
          <cell r="X9" t="str">
            <v>1Lab</v>
          </cell>
          <cell r="Y9" t="str">
            <v>1Eng</v>
          </cell>
        </row>
        <row r="10">
          <cell r="T10" t="str">
            <v>4F</v>
          </cell>
          <cell r="U10" t="str">
            <v>Controls &amp; Analysis</v>
          </cell>
          <cell r="V10" t="str">
            <v>Controls &amp; Analysis</v>
          </cell>
          <cell r="W10">
            <v>212</v>
          </cell>
          <cell r="X10" t="str">
            <v>1Lab</v>
          </cell>
          <cell r="Y10" t="str">
            <v>1Eng</v>
          </cell>
        </row>
        <row r="11">
          <cell r="T11" t="str">
            <v>4G</v>
          </cell>
          <cell r="U11" t="str">
            <v>S/W Development</v>
          </cell>
          <cell r="V11" t="str">
            <v>Software</v>
          </cell>
          <cell r="W11">
            <v>213</v>
          </cell>
          <cell r="X11" t="str">
            <v>1Lab</v>
          </cell>
          <cell r="Y11" t="str">
            <v>1Eng</v>
          </cell>
        </row>
        <row r="12">
          <cell r="T12" t="str">
            <v>4K</v>
          </cell>
          <cell r="U12" t="str">
            <v>General Mechanical</v>
          </cell>
          <cell r="V12" t="str">
            <v>Mech (Gen)</v>
          </cell>
          <cell r="W12">
            <v>215</v>
          </cell>
          <cell r="X12" t="str">
            <v>1Lab</v>
          </cell>
          <cell r="Y12" t="str">
            <v>1Eng</v>
          </cell>
        </row>
        <row r="13">
          <cell r="T13" t="str">
            <v>4O</v>
          </cell>
          <cell r="U13" t="str">
            <v>Graphics/Word Proc</v>
          </cell>
          <cell r="V13" t="str">
            <v>Mech DO</v>
          </cell>
          <cell r="W13">
            <v>215</v>
          </cell>
          <cell r="X13" t="str">
            <v>1Lab</v>
          </cell>
          <cell r="Y13" t="str">
            <v>1Eng</v>
          </cell>
        </row>
        <row r="14">
          <cell r="T14" t="str">
            <v>4P</v>
          </cell>
          <cell r="U14" t="str">
            <v>Design Office Gen'l</v>
          </cell>
          <cell r="V14" t="str">
            <v>Mech DO</v>
          </cell>
          <cell r="W14">
            <v>215</v>
          </cell>
          <cell r="X14" t="str">
            <v>1Lab</v>
          </cell>
          <cell r="Y14" t="str">
            <v>1Eng</v>
          </cell>
        </row>
        <row r="15">
          <cell r="T15" t="str">
            <v>4U</v>
          </cell>
          <cell r="U15" t="str">
            <v>Electrical Engineering</v>
          </cell>
          <cell r="V15" t="str">
            <v>Electrical</v>
          </cell>
          <cell r="W15">
            <v>217</v>
          </cell>
          <cell r="X15" t="str">
            <v>1Lab</v>
          </cell>
          <cell r="Y15" t="str">
            <v>1Eng</v>
          </cell>
        </row>
        <row r="16">
          <cell r="T16" t="str">
            <v>4Y</v>
          </cell>
          <cell r="U16" t="str">
            <v>System Design</v>
          </cell>
          <cell r="V16" t="str">
            <v>System Design Eng</v>
          </cell>
          <cell r="W16">
            <v>208</v>
          </cell>
          <cell r="X16" t="str">
            <v>1Lab</v>
          </cell>
          <cell r="Y16" t="str">
            <v>1Eng</v>
          </cell>
        </row>
        <row r="17">
          <cell r="T17" t="str">
            <v>5Q</v>
          </cell>
          <cell r="U17" t="str">
            <v>Production Control</v>
          </cell>
          <cell r="V17" t="str">
            <v>Manufacturing</v>
          </cell>
          <cell r="W17">
            <v>230</v>
          </cell>
          <cell r="X17" t="str">
            <v>1Lab</v>
          </cell>
          <cell r="Y17" t="str">
            <v>3Mfg</v>
          </cell>
        </row>
        <row r="23">
          <cell r="T23" t="str">
            <v>5R</v>
          </cell>
          <cell r="U23" t="str">
            <v>Electro Mechanical Assembly</v>
          </cell>
          <cell r="V23" t="str">
            <v>Manufacturing</v>
          </cell>
          <cell r="W23">
            <v>230</v>
          </cell>
          <cell r="X23" t="str">
            <v>1Lab</v>
          </cell>
          <cell r="Y23" t="str">
            <v>3Mfg</v>
          </cell>
        </row>
        <row r="24">
          <cell r="T24" t="str">
            <v>5S</v>
          </cell>
          <cell r="U24" t="str">
            <v>Space Systems Electrical Assy</v>
          </cell>
          <cell r="V24" t="str">
            <v>Manufacturing</v>
          </cell>
          <cell r="W24">
            <v>230</v>
          </cell>
          <cell r="X24" t="str">
            <v>1Lab</v>
          </cell>
          <cell r="Y24" t="str">
            <v>3Mfg</v>
          </cell>
        </row>
        <row r="25">
          <cell r="T25" t="str">
            <v>5T</v>
          </cell>
          <cell r="U25" t="str">
            <v>Manufacturing Engineering</v>
          </cell>
          <cell r="V25" t="str">
            <v>Manufacturing</v>
          </cell>
          <cell r="W25">
            <v>230</v>
          </cell>
          <cell r="X25" t="str">
            <v>1Lab</v>
          </cell>
          <cell r="Y25" t="str">
            <v>3Mfg</v>
          </cell>
        </row>
        <row r="26">
          <cell r="T26" t="str">
            <v>5V</v>
          </cell>
          <cell r="U26" t="str">
            <v>Manufacturing</v>
          </cell>
          <cell r="V26" t="str">
            <v>Manufacturing</v>
          </cell>
          <cell r="W26">
            <v>230</v>
          </cell>
          <cell r="X26" t="str">
            <v>1Lab</v>
          </cell>
          <cell r="Y26" t="str">
            <v>3Mfg</v>
          </cell>
        </row>
        <row r="27">
          <cell r="T27" t="str">
            <v>6F</v>
          </cell>
          <cell r="U27" t="str">
            <v>Product Assurance</v>
          </cell>
          <cell r="V27" t="str">
            <v>Prod Effectiveness</v>
          </cell>
          <cell r="W27">
            <v>241</v>
          </cell>
          <cell r="X27" t="str">
            <v>1Lab</v>
          </cell>
          <cell r="Y27" t="str">
            <v>2PA</v>
          </cell>
        </row>
        <row r="28">
          <cell r="T28" t="str">
            <v>6G</v>
          </cell>
          <cell r="U28" t="str">
            <v>Rel. Maint. &amp; Safety</v>
          </cell>
          <cell r="V28" t="str">
            <v>Prod Effectiveness</v>
          </cell>
          <cell r="W28">
            <v>241</v>
          </cell>
          <cell r="X28" t="str">
            <v>1Lab</v>
          </cell>
          <cell r="Y28" t="str">
            <v>2PA</v>
          </cell>
        </row>
        <row r="29">
          <cell r="T29" t="str">
            <v>6H</v>
          </cell>
          <cell r="U29" t="str">
            <v>ILS</v>
          </cell>
          <cell r="V29" t="str">
            <v>Prod Effectiveness</v>
          </cell>
          <cell r="W29">
            <v>241</v>
          </cell>
          <cell r="X29" t="str">
            <v>1Lab</v>
          </cell>
          <cell r="Y29" t="str">
            <v>2PA</v>
          </cell>
        </row>
        <row r="30">
          <cell r="T30" t="str">
            <v>6I</v>
          </cell>
          <cell r="U30" t="str">
            <v>Parts</v>
          </cell>
          <cell r="V30" t="str">
            <v>Prod Effectiveness</v>
          </cell>
          <cell r="W30">
            <v>241</v>
          </cell>
          <cell r="X30" t="str">
            <v>1Lab</v>
          </cell>
          <cell r="Y30" t="str">
            <v>2PA</v>
          </cell>
        </row>
        <row r="31">
          <cell r="T31" t="str">
            <v>6K</v>
          </cell>
          <cell r="U31" t="str">
            <v>Materials &amp; Processes</v>
          </cell>
          <cell r="V31" t="str">
            <v>Prod Effectiveness</v>
          </cell>
          <cell r="W31">
            <v>241</v>
          </cell>
          <cell r="X31" t="str">
            <v>1Lab</v>
          </cell>
          <cell r="Y31" t="str">
            <v>2PA</v>
          </cell>
        </row>
        <row r="32">
          <cell r="T32" t="str">
            <v>6L</v>
          </cell>
          <cell r="U32" t="str">
            <v>Software PA</v>
          </cell>
          <cell r="V32" t="str">
            <v>Prod Effectiveness</v>
          </cell>
          <cell r="W32">
            <v>241</v>
          </cell>
          <cell r="X32" t="str">
            <v>1Lab</v>
          </cell>
          <cell r="Y32" t="str">
            <v>2PA</v>
          </cell>
        </row>
        <row r="33">
          <cell r="T33" t="str">
            <v>6M</v>
          </cell>
          <cell r="U33" t="str">
            <v>Quality Assurance</v>
          </cell>
          <cell r="V33" t="str">
            <v>QA</v>
          </cell>
          <cell r="W33">
            <v>242</v>
          </cell>
          <cell r="X33" t="str">
            <v>1Lab</v>
          </cell>
          <cell r="Y33" t="str">
            <v>2PA</v>
          </cell>
        </row>
        <row r="34">
          <cell r="T34" t="str">
            <v>7U</v>
          </cell>
          <cell r="U34" t="str">
            <v>Applications Support</v>
          </cell>
          <cell r="V34" t="str">
            <v>Bus Systems</v>
          </cell>
          <cell r="W34">
            <v>289</v>
          </cell>
          <cell r="X34" t="str">
            <v>1Lab</v>
          </cell>
          <cell r="Y34" t="str">
            <v>1Eng</v>
          </cell>
        </row>
        <row r="35">
          <cell r="T35" t="str">
            <v>7P</v>
          </cell>
          <cell r="U35" t="str">
            <v>Pricing</v>
          </cell>
          <cell r="V35" t="str">
            <v>Special Projects</v>
          </cell>
          <cell r="W35">
            <v>283</v>
          </cell>
          <cell r="X35" t="str">
            <v>1Lab</v>
          </cell>
          <cell r="Y35" t="str">
            <v>1Eng</v>
          </cell>
        </row>
        <row r="36">
          <cell r="T36" t="str">
            <v>7T</v>
          </cell>
          <cell r="U36" t="str">
            <v>Engrg Mgmt</v>
          </cell>
          <cell r="V36" t="str">
            <v>Eng Mgmt</v>
          </cell>
          <cell r="W36">
            <v>210</v>
          </cell>
          <cell r="X36" t="str">
            <v>1Lab</v>
          </cell>
          <cell r="Y36" t="str">
            <v>1Eng</v>
          </cell>
        </row>
        <row r="37">
          <cell r="T37" t="str">
            <v>8P</v>
          </cell>
          <cell r="U37" t="str">
            <v>PA</v>
          </cell>
          <cell r="V37" t="str">
            <v>PA Admin</v>
          </cell>
          <cell r="W37">
            <v>244</v>
          </cell>
          <cell r="X37" t="str">
            <v>1Lab</v>
          </cell>
          <cell r="Y37" t="str">
            <v>1Eng</v>
          </cell>
        </row>
        <row r="38">
          <cell r="T38" t="str">
            <v>8R</v>
          </cell>
          <cell r="U38" t="str">
            <v>MDS Support</v>
          </cell>
          <cell r="V38" t="str">
            <v>Aurora</v>
          </cell>
          <cell r="W38">
            <v>207</v>
          </cell>
          <cell r="X38" t="str">
            <v>1Lab</v>
          </cell>
          <cell r="Y38" t="str">
            <v>1Eng</v>
          </cell>
        </row>
        <row r="39">
          <cell r="T39" t="str">
            <v>8D</v>
          </cell>
          <cell r="U39" t="str">
            <v>DFL</v>
          </cell>
          <cell r="V39" t="str">
            <v>DFL</v>
          </cell>
          <cell r="W39">
            <v>209</v>
          </cell>
          <cell r="X39" t="str">
            <v>1Lab</v>
          </cell>
          <cell r="Y39" t="str">
            <v>1Eng</v>
          </cell>
        </row>
        <row r="40">
          <cell r="T40" t="str">
            <v>8S</v>
          </cell>
          <cell r="U40" t="str">
            <v xml:space="preserve">St Hubert </v>
          </cell>
          <cell r="V40" t="str">
            <v xml:space="preserve">St Hubert </v>
          </cell>
          <cell r="W40">
            <v>214</v>
          </cell>
          <cell r="X40" t="str">
            <v>1Lab</v>
          </cell>
          <cell r="Y40" t="str">
            <v>1Eng</v>
          </cell>
        </row>
        <row r="41">
          <cell r="T41" t="str">
            <v>F1</v>
          </cell>
          <cell r="U41" t="str">
            <v>Mfg 1</v>
          </cell>
          <cell r="V41" t="str">
            <v>Mfg</v>
          </cell>
          <cell r="X41" t="str">
            <v>1Lab</v>
          </cell>
          <cell r="Y41" t="str">
            <v>3Mfg</v>
          </cell>
        </row>
        <row r="42">
          <cell r="T42" t="str">
            <v>F2</v>
          </cell>
          <cell r="U42" t="str">
            <v>Mfg 2</v>
          </cell>
          <cell r="V42" t="str">
            <v>Mfg</v>
          </cell>
          <cell r="X42" t="str">
            <v>1Lab</v>
          </cell>
          <cell r="Y42" t="str">
            <v>3Mfg</v>
          </cell>
        </row>
        <row r="43">
          <cell r="T43" t="str">
            <v>F3</v>
          </cell>
          <cell r="U43" t="str">
            <v>Mfg 3</v>
          </cell>
          <cell r="V43" t="str">
            <v>Mfg</v>
          </cell>
          <cell r="X43" t="str">
            <v>1Lab</v>
          </cell>
          <cell r="Y43" t="str">
            <v>3Mfg</v>
          </cell>
        </row>
        <row r="44">
          <cell r="T44" t="str">
            <v>F4</v>
          </cell>
          <cell r="U44" t="str">
            <v>Mfg 4</v>
          </cell>
          <cell r="V44" t="str">
            <v>Mfg</v>
          </cell>
          <cell r="X44" t="str">
            <v>1Lab</v>
          </cell>
          <cell r="Y44" t="str">
            <v>3Mfg</v>
          </cell>
        </row>
        <row r="45">
          <cell r="T45" t="str">
            <v>G1</v>
          </cell>
          <cell r="U45" t="str">
            <v>PA 1</v>
          </cell>
          <cell r="V45" t="str">
            <v>PA</v>
          </cell>
          <cell r="X45" t="str">
            <v>1Lab</v>
          </cell>
          <cell r="Y45" t="str">
            <v>2PA</v>
          </cell>
        </row>
        <row r="46">
          <cell r="T46" t="str">
            <v>G2</v>
          </cell>
          <cell r="U46" t="str">
            <v>PA 2</v>
          </cell>
          <cell r="V46" t="str">
            <v>PA</v>
          </cell>
          <cell r="X46" t="str">
            <v>1Lab</v>
          </cell>
          <cell r="Y46" t="str">
            <v>2PA</v>
          </cell>
        </row>
        <row r="47">
          <cell r="T47" t="str">
            <v>G3</v>
          </cell>
          <cell r="U47" t="str">
            <v>PA 3</v>
          </cell>
          <cell r="V47" t="str">
            <v>PA</v>
          </cell>
          <cell r="X47" t="str">
            <v>1Lab</v>
          </cell>
          <cell r="Y47" t="str">
            <v>2PA</v>
          </cell>
        </row>
        <row r="48">
          <cell r="T48" t="str">
            <v>G4</v>
          </cell>
          <cell r="U48" t="str">
            <v>PA 4</v>
          </cell>
          <cell r="V48" t="str">
            <v>PA</v>
          </cell>
          <cell r="X48" t="str">
            <v>1Lab</v>
          </cell>
          <cell r="Y48" t="str">
            <v>2PA</v>
          </cell>
        </row>
        <row r="49">
          <cell r="T49" t="str">
            <v>J1</v>
          </cell>
          <cell r="U49" t="str">
            <v>Category 1</v>
          </cell>
          <cell r="V49" t="str">
            <v>Eng</v>
          </cell>
          <cell r="X49" t="str">
            <v>1Lab</v>
          </cell>
          <cell r="Y49" t="str">
            <v>1Eng</v>
          </cell>
        </row>
        <row r="50">
          <cell r="T50" t="str">
            <v>J2</v>
          </cell>
          <cell r="U50" t="str">
            <v>Category 2</v>
          </cell>
          <cell r="V50" t="str">
            <v>Eng</v>
          </cell>
          <cell r="X50" t="str">
            <v>1Lab</v>
          </cell>
          <cell r="Y50" t="str">
            <v>1Eng</v>
          </cell>
        </row>
        <row r="51">
          <cell r="T51" t="str">
            <v>J3</v>
          </cell>
          <cell r="U51" t="str">
            <v>Category 3</v>
          </cell>
          <cell r="V51" t="str">
            <v>Eng</v>
          </cell>
          <cell r="X51" t="str">
            <v>1Lab</v>
          </cell>
          <cell r="Y51" t="str">
            <v>1Eng</v>
          </cell>
        </row>
        <row r="52">
          <cell r="T52" t="str">
            <v>J4</v>
          </cell>
          <cell r="U52" t="str">
            <v>Category 4</v>
          </cell>
          <cell r="V52" t="str">
            <v>Eng</v>
          </cell>
          <cell r="X52" t="str">
            <v>1Lab</v>
          </cell>
          <cell r="Y52" t="str">
            <v>1Eng</v>
          </cell>
        </row>
        <row r="53">
          <cell r="T53" t="str">
            <v>J5</v>
          </cell>
          <cell r="U53" t="str">
            <v>Category 5</v>
          </cell>
          <cell r="V53" t="str">
            <v>Eng</v>
          </cell>
          <cell r="X53" t="str">
            <v>1Lab</v>
          </cell>
          <cell r="Y53" t="str">
            <v>1Eng</v>
          </cell>
        </row>
        <row r="54">
          <cell r="T54" t="str">
            <v>J6</v>
          </cell>
          <cell r="U54" t="str">
            <v>Category 6</v>
          </cell>
          <cell r="V54" t="str">
            <v>Eng</v>
          </cell>
          <cell r="X54" t="str">
            <v>1Lab</v>
          </cell>
          <cell r="Y54" t="str">
            <v>1Eng</v>
          </cell>
        </row>
        <row r="55">
          <cell r="T55" t="str">
            <v>M1</v>
          </cell>
          <cell r="U55" t="str">
            <v>Out-of-Plant 1</v>
          </cell>
          <cell r="V55" t="str">
            <v xml:space="preserve">St Hubert </v>
          </cell>
          <cell r="X55" t="str">
            <v>3Lab</v>
          </cell>
          <cell r="Y55" t="str">
            <v>1Eng</v>
          </cell>
        </row>
        <row r="56">
          <cell r="T56" t="str">
            <v>M2</v>
          </cell>
          <cell r="U56" t="str">
            <v>Out-of-Plant 2</v>
          </cell>
          <cell r="V56" t="str">
            <v xml:space="preserve">St Hubert </v>
          </cell>
          <cell r="X56" t="str">
            <v>3Lab</v>
          </cell>
          <cell r="Y56" t="str">
            <v>1Eng</v>
          </cell>
        </row>
        <row r="57">
          <cell r="T57" t="str">
            <v>M3</v>
          </cell>
          <cell r="U57" t="str">
            <v>Out-of-Plant 3</v>
          </cell>
          <cell r="V57" t="str">
            <v xml:space="preserve">St Hubert </v>
          </cell>
          <cell r="X57" t="str">
            <v>3Lab</v>
          </cell>
          <cell r="Y57" t="str">
            <v>1Eng</v>
          </cell>
        </row>
        <row r="58">
          <cell r="T58" t="str">
            <v>M4</v>
          </cell>
          <cell r="U58" t="str">
            <v>Out-of-Plant 4</v>
          </cell>
          <cell r="V58" t="str">
            <v xml:space="preserve">St Hubert </v>
          </cell>
          <cell r="X58" t="str">
            <v>3Lab</v>
          </cell>
          <cell r="Y58" t="str">
            <v>1Eng</v>
          </cell>
        </row>
        <row r="63">
          <cell r="T63" t="str">
            <v>TI</v>
          </cell>
          <cell r="U63" t="str">
            <v>Capital Equipment</v>
          </cell>
          <cell r="V63" t="str">
            <v>N/Lab</v>
          </cell>
          <cell r="X63" t="str">
            <v>7ODC</v>
          </cell>
          <cell r="Y63" t="str">
            <v>7ODC</v>
          </cell>
        </row>
        <row r="64">
          <cell r="T64" t="str">
            <v>TR</v>
          </cell>
          <cell r="U64" t="str">
            <v>Raw Material</v>
          </cell>
          <cell r="V64" t="str">
            <v>N/Lab</v>
          </cell>
          <cell r="X64" t="str">
            <v>6Matl/BOPs</v>
          </cell>
          <cell r="Y64" t="str">
            <v>6.0 BOP</v>
          </cell>
        </row>
        <row r="65">
          <cell r="T65" t="str">
            <v>TS</v>
          </cell>
          <cell r="U65" t="str">
            <v>Bop's $acq (TYD)</v>
          </cell>
          <cell r="V65" t="str">
            <v>N/Lab</v>
          </cell>
          <cell r="X65" t="str">
            <v>6Matl/BOPs</v>
          </cell>
          <cell r="Y65" t="str">
            <v>6.0 BOP</v>
          </cell>
        </row>
        <row r="66">
          <cell r="T66" t="str">
            <v>TZ</v>
          </cell>
          <cell r="U66" t="str">
            <v>Freight</v>
          </cell>
          <cell r="V66" t="str">
            <v>N/Lab</v>
          </cell>
          <cell r="X66" t="str">
            <v>7ODC</v>
          </cell>
          <cell r="Y66" t="str">
            <v>7ODC</v>
          </cell>
        </row>
        <row r="67">
          <cell r="T67" t="str">
            <v>VP</v>
          </cell>
          <cell r="U67" t="str">
            <v>Consulting Services</v>
          </cell>
          <cell r="V67" t="str">
            <v>N/Lab</v>
          </cell>
          <cell r="X67" t="str">
            <v>7ODC</v>
          </cell>
          <cell r="Y67" t="str">
            <v>7ODC</v>
          </cell>
        </row>
        <row r="68">
          <cell r="T68" t="str">
            <v>VQ</v>
          </cell>
          <cell r="U68" t="str">
            <v>Purchased Services</v>
          </cell>
          <cell r="V68" t="str">
            <v>N/Lab</v>
          </cell>
          <cell r="X68" t="str">
            <v>7ODC</v>
          </cell>
          <cell r="Y68" t="str">
            <v>7ODC</v>
          </cell>
        </row>
        <row r="69">
          <cell r="T69" t="str">
            <v>VX</v>
          </cell>
          <cell r="U69" t="str">
            <v>Test Facility</v>
          </cell>
          <cell r="V69" t="str">
            <v>N/Lab</v>
          </cell>
          <cell r="X69" t="str">
            <v>7ODC</v>
          </cell>
          <cell r="Y69" t="str">
            <v>7ODC</v>
          </cell>
        </row>
        <row r="70">
          <cell r="T70" t="str">
            <v>VZ</v>
          </cell>
          <cell r="U70" t="str">
            <v>S/C $acq (TYD)</v>
          </cell>
          <cell r="V70" t="str">
            <v>N/Lab</v>
          </cell>
          <cell r="X70" t="str">
            <v>5S/C</v>
          </cell>
          <cell r="Y70" t="str">
            <v>5.0 S/C</v>
          </cell>
        </row>
        <row r="71">
          <cell r="T71" t="str">
            <v>CM</v>
          </cell>
          <cell r="U71" t="str">
            <v>MDA Montreal S/C</v>
          </cell>
          <cell r="V71" t="str">
            <v>N/Lab</v>
          </cell>
          <cell r="X71" t="str">
            <v>4 Intercompany S/C</v>
          </cell>
          <cell r="Y71" t="str">
            <v>4.1 Montreal</v>
          </cell>
        </row>
        <row r="72">
          <cell r="T72" t="str">
            <v>CR</v>
          </cell>
          <cell r="U72" t="str">
            <v>MDA Richmond S/C</v>
          </cell>
          <cell r="V72" t="str">
            <v>N/Lab</v>
          </cell>
          <cell r="X72" t="str">
            <v>4 Intercompany S/C</v>
          </cell>
          <cell r="Y72" t="str">
            <v>4.2 Richmond</v>
          </cell>
        </row>
        <row r="73">
          <cell r="T73" t="str">
            <v>CA</v>
          </cell>
          <cell r="U73" t="str">
            <v>ASI US S/C</v>
          </cell>
          <cell r="V73" t="str">
            <v>N/Lab</v>
          </cell>
          <cell r="X73" t="str">
            <v>4 Intercompany S/C</v>
          </cell>
          <cell r="Y73" t="str">
            <v>4.3 ASI</v>
          </cell>
        </row>
        <row r="74">
          <cell r="T74" t="str">
            <v>UR</v>
          </cell>
          <cell r="U74" t="str">
            <v>US S/C</v>
          </cell>
          <cell r="V74" t="str">
            <v>N/Lab</v>
          </cell>
          <cell r="X74" t="str">
            <v>5S/C</v>
          </cell>
          <cell r="Y74" t="str">
            <v>5.2 US S/C</v>
          </cell>
        </row>
        <row r="75">
          <cell r="T75" t="str">
            <v>US</v>
          </cell>
          <cell r="U75" t="str">
            <v>US BOP</v>
          </cell>
          <cell r="V75" t="str">
            <v>N/Lab</v>
          </cell>
          <cell r="X75" t="str">
            <v>6Matl/BOPs</v>
          </cell>
          <cell r="Y75" t="str">
            <v>6.2 US BOP</v>
          </cell>
        </row>
        <row r="76">
          <cell r="T76" t="str">
            <v>UP</v>
          </cell>
          <cell r="U76" t="str">
            <v>US Purchased Services</v>
          </cell>
          <cell r="V76" t="str">
            <v>N/Lab</v>
          </cell>
          <cell r="X76" t="str">
            <v>7ODC</v>
          </cell>
          <cell r="Y76" t="str">
            <v>7.2 US Purchased Services</v>
          </cell>
        </row>
        <row r="77">
          <cell r="T77" t="str">
            <v>EZ</v>
          </cell>
          <cell r="U77" t="str">
            <v>EURO S/C</v>
          </cell>
          <cell r="V77" t="str">
            <v>N/Lab</v>
          </cell>
          <cell r="X77" t="str">
            <v>5S/C</v>
          </cell>
          <cell r="Y77" t="str">
            <v>5.1 EURO S/C</v>
          </cell>
        </row>
        <row r="78">
          <cell r="T78" t="str">
            <v>ES</v>
          </cell>
          <cell r="U78" t="str">
            <v>EURO BOP</v>
          </cell>
          <cell r="V78" t="str">
            <v>N/Lab</v>
          </cell>
          <cell r="X78" t="str">
            <v>6Matl/BOPs</v>
          </cell>
          <cell r="Y78" t="str">
            <v>6.1 EURO BOP</v>
          </cell>
        </row>
        <row r="79">
          <cell r="T79" t="str">
            <v>EQ</v>
          </cell>
          <cell r="U79" t="str">
            <v>EURO Purchased Services</v>
          </cell>
          <cell r="V79" t="str">
            <v>N/Lab</v>
          </cell>
          <cell r="X79" t="str">
            <v>7ODC</v>
          </cell>
          <cell r="Y79" t="str">
            <v>7.1 EURO Purchased Services</v>
          </cell>
        </row>
        <row r="80">
          <cell r="T80" t="str">
            <v>VJ</v>
          </cell>
          <cell r="U80" t="str">
            <v>T&amp;L $acq</v>
          </cell>
          <cell r="V80" t="str">
            <v>N/Lab</v>
          </cell>
          <cell r="X80" t="str">
            <v>8T&amp;L</v>
          </cell>
          <cell r="Y80" t="str">
            <v>8T&amp;L</v>
          </cell>
        </row>
        <row r="81">
          <cell r="T81" t="str">
            <v>IN</v>
          </cell>
          <cell r="U81" t="str">
            <v>Insurance</v>
          </cell>
          <cell r="V81" t="str">
            <v>N/Lab</v>
          </cell>
          <cell r="X81" t="str">
            <v>7ODC</v>
          </cell>
          <cell r="Y81" t="str">
            <v>7ODC</v>
          </cell>
        </row>
      </sheetData>
      <sheetData sheetId="3">
        <row r="8">
          <cell r="B8" t="str">
            <v>CSA - Gateway GERS Phase A - PR09190 Rev0 Mod3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WBS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14">
          <cell r="A214" t="str">
            <v>A1.1.2</v>
          </cell>
        </row>
      </sheetData>
      <sheetData sheetId="30">
        <row r="6">
          <cell r="D6" t="str">
            <v>Labour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Strategy"/>
      <sheetName val="RAM NGC V2"/>
      <sheetName val="G65 NGC"/>
      <sheetName val="G66 ESM"/>
      <sheetName val="G43 ExCo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Strategy"/>
      <sheetName val="RAM NGC V2"/>
      <sheetName val="G65 NGC"/>
      <sheetName val="G66 ESM"/>
      <sheetName val="G43 ExCo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Strategy"/>
      <sheetName val="RAM NGC V2"/>
      <sheetName val="G65 NGC"/>
      <sheetName val="G66 ESM"/>
      <sheetName val="G43 ExCo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ORG"/>
      <sheetName val="%"/>
      <sheetName val="GRAPHIQUE REF."/>
      <sheetName val="Sommaire"/>
      <sheetName val="Graph1"/>
      <sheetName val="Budget by Q"/>
    </sheetNames>
    <sheetDataSet>
      <sheetData sheetId="0"/>
      <sheetData sheetId="1"/>
      <sheetData sheetId="2"/>
      <sheetData sheetId="3" refreshError="1">
        <row r="1">
          <cell r="A1" t="str">
            <v>SUMMARY</v>
          </cell>
        </row>
        <row r="3">
          <cell r="A3" t="str">
            <v>ORGANIZATION</v>
          </cell>
        </row>
        <row r="6">
          <cell r="A6" t="str">
            <v>MAIN ACTIVITIES</v>
          </cell>
        </row>
        <row r="7">
          <cell r="A7" t="str">
            <v>and</v>
          </cell>
        </row>
        <row r="8">
          <cell r="A8" t="str">
            <v>PROJECT &gt; $1.0 M</v>
          </cell>
        </row>
        <row r="12">
          <cell r="A12" t="str">
            <v>PRESIDENT'S OFFICE</v>
          </cell>
        </row>
        <row r="13">
          <cell r="A13" t="str">
            <v>SPACE SYSTEMS</v>
          </cell>
        </row>
        <row r="14">
          <cell r="A14" t="str">
            <v>SPACE TECHNOLOGY</v>
          </cell>
        </row>
        <row r="15">
          <cell r="A15" t="str">
            <v>SPACE SCIENCES</v>
          </cell>
        </row>
        <row r="16">
          <cell r="A16" t="str">
            <v>CND ASTRONAUTS PROGRAM</v>
          </cell>
        </row>
        <row r="17">
          <cell r="A17" t="str">
            <v>SPACE OPERATIONS</v>
          </cell>
        </row>
        <row r="18">
          <cell r="A18" t="str">
            <v>ADMINISTRATION</v>
          </cell>
        </row>
        <row r="19">
          <cell r="A19" t="str">
            <v>HUMAN RESOURCES</v>
          </cell>
        </row>
        <row r="20">
          <cell r="A20" t="str">
            <v>LEGAL SERVICES</v>
          </cell>
        </row>
        <row r="21">
          <cell r="A21" t="str">
            <v>GOVERNMENT LIAISON</v>
          </cell>
        </row>
        <row r="22">
          <cell r="A22" t="str">
            <v>CORPORATE MANAGEMENT</v>
          </cell>
        </row>
        <row r="23">
          <cell r="A23" t="str">
            <v>AUDIT, EVALUATION AND REVIEW</v>
          </cell>
        </row>
        <row r="24">
          <cell r="A24" t="str">
            <v>COMMUNICATIONS</v>
          </cell>
        </row>
        <row r="25">
          <cell r="A25" t="str">
            <v>STRATEGIC DEVELOPMENT</v>
          </cell>
        </row>
        <row r="26">
          <cell r="A26" t="str">
            <v>EXTERNAL RELATIONS</v>
          </cell>
        </row>
        <row r="27">
          <cell r="A27" t="str">
            <v>MERIT AWARDS</v>
          </cell>
        </row>
        <row r="28">
          <cell r="A28" t="str">
            <v>PRESIDENT'S RESERVE</v>
          </cell>
        </row>
        <row r="30">
          <cell r="A30" t="str">
            <v>TOTAL</v>
          </cell>
        </row>
      </sheetData>
      <sheetData sheetId="4" refreshError="1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orted by Assigned"/>
      <sheetName val="Sorted by Cat"/>
      <sheetName val="by Grp for 0 1"/>
      <sheetName val="%Comp"/>
      <sheetName val="BdgtTrend"/>
      <sheetName val="RetirCurve"/>
      <sheetName val="Summary"/>
      <sheetName val="For QR (top10)"/>
      <sheetName val="ScatterGrams"/>
      <sheetName val="ScatG Data"/>
      <sheetName val="Opportunities"/>
      <sheetName val="Assumptions &amp; Rates"/>
    </sheetNames>
    <sheetDataSet>
      <sheetData sheetId="0" refreshError="1"/>
      <sheetData sheetId="1" refreshError="1"/>
      <sheetData sheetId="2" refreshError="1"/>
      <sheetData sheetId="3">
        <row r="8">
          <cell r="L8">
            <v>0.03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"/>
      <sheetName val="INPUT Sheet"/>
      <sheetName val="Detailed Price-BOM"/>
      <sheetName val="Business Case Calc"/>
      <sheetName val="Graphs"/>
      <sheetName val="Customer Price Table"/>
      <sheetName val="TPCM Main"/>
      <sheetName val="OP-TPCM (SEK) per BU"/>
      <sheetName val="OP-TPCM (USD) per BU"/>
      <sheetName val="Revision History"/>
      <sheetName val="SW Support"/>
      <sheetName val="Rev Histo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To Do"/>
      <sheetName val="Globals"/>
      <sheetName val="HAWCSat BL"/>
      <sheetName val="ALI &amp; SHOW BL"/>
      <sheetName val="Non-Instrument Costs"/>
      <sheetName val="Budget Information"/>
      <sheetName val="Datasheets"/>
      <sheetName val="HW Estimates"/>
      <sheetName val="SS Method Selections"/>
      <sheetName val="SEITPM"/>
      <sheetName val="Lifecycle Point Estimate"/>
      <sheetName val="S-Curve - HAWCSat"/>
      <sheetName val="S-Curve - TICFIRE"/>
      <sheetName val="Phasing"/>
      <sheetName val="old Phasing"/>
      <sheetName val="Outputs ---&gt;"/>
      <sheetName val="Sensitivity (DRAFT)"/>
      <sheetName val="Base Year Scenario Summary"/>
      <sheetName val="FYDP Summary"/>
      <sheetName val="CSA Phased Summary"/>
      <sheetName val="Budget Graph - HAWCSAT"/>
      <sheetName val="Budget Graph - TICFIRE"/>
      <sheetName val="Config Mgmt"/>
      <sheetName val="Foundation ---&gt;"/>
      <sheetName val="Model Structure"/>
      <sheetName val="Method Library"/>
      <sheetName val="Inflation"/>
      <sheetName val="Weibull Library"/>
      <sheetName val="TRL to %ND"/>
      <sheetName val="Weight Growth"/>
      <sheetName val="Risk ---&gt;"/>
      <sheetName val="Risk (R)"/>
      <sheetName val="@Risk"/>
    </sheetNames>
    <sheetDataSet>
      <sheetData sheetId="0"/>
      <sheetData sheetId="1">
        <row r="5">
          <cell r="D5">
            <v>1</v>
          </cell>
        </row>
        <row r="6">
          <cell r="D6">
            <v>2022</v>
          </cell>
          <cell r="E6" t="str">
            <v>BY$22M</v>
          </cell>
        </row>
        <row r="7">
          <cell r="D7" t="str">
            <v>DND V1 R&amp;D (04914)</v>
          </cell>
        </row>
        <row r="8">
          <cell r="D8" t="str">
            <v>kg</v>
          </cell>
        </row>
        <row r="10">
          <cell r="D10">
            <v>45200</v>
          </cell>
        </row>
        <row r="11">
          <cell r="D11">
            <v>44621</v>
          </cell>
        </row>
        <row r="12">
          <cell r="D12">
            <v>47818</v>
          </cell>
        </row>
        <row r="13">
          <cell r="D13">
            <v>2024</v>
          </cell>
        </row>
        <row r="14">
          <cell r="D14">
            <v>36</v>
          </cell>
        </row>
        <row r="18">
          <cell r="C18" t="str">
            <v>Pre-Acquisition</v>
          </cell>
          <cell r="D18" t="str">
            <v>Y</v>
          </cell>
        </row>
        <row r="19">
          <cell r="C19" t="str">
            <v>Science &amp; Apps</v>
          </cell>
          <cell r="D19" t="str">
            <v>Y</v>
          </cell>
        </row>
        <row r="20">
          <cell r="C20" t="str">
            <v>SODC &amp; S/C Development</v>
          </cell>
          <cell r="D20" t="str">
            <v>Y</v>
          </cell>
        </row>
        <row r="21">
          <cell r="C21" t="str">
            <v>SODC &amp; S/C Operations</v>
          </cell>
          <cell r="D21" t="str">
            <v>Y</v>
          </cell>
        </row>
        <row r="22">
          <cell r="C22" t="str">
            <v>Data Downlinking</v>
          </cell>
          <cell r="D22" t="str">
            <v>Y</v>
          </cell>
        </row>
        <row r="23">
          <cell r="C23" t="str">
            <v>Disposal</v>
          </cell>
          <cell r="D23" t="str">
            <v>Y</v>
          </cell>
        </row>
        <row r="24">
          <cell r="C24" t="str">
            <v>Risk</v>
          </cell>
          <cell r="D24" t="str">
            <v>Y</v>
          </cell>
        </row>
        <row r="28">
          <cell r="C28" t="str">
            <v>Prime</v>
          </cell>
          <cell r="D28">
            <v>0.12</v>
          </cell>
        </row>
        <row r="29">
          <cell r="C29" t="str">
            <v>Subcontractor A</v>
          </cell>
        </row>
        <row r="30">
          <cell r="C30" t="str">
            <v>Subcontractor B</v>
          </cell>
        </row>
        <row r="31">
          <cell r="C31" t="str">
            <v>Subcontractor C</v>
          </cell>
        </row>
        <row r="34">
          <cell r="D3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G5" t="str">
            <v>Space Segment</v>
          </cell>
        </row>
        <row r="6">
          <cell r="G6" t="str">
            <v>Bus</v>
          </cell>
        </row>
        <row r="7">
          <cell r="G7" t="str">
            <v>Bus FSW</v>
          </cell>
        </row>
        <row r="8">
          <cell r="G8" t="str">
            <v>ACS Subsystem</v>
          </cell>
        </row>
        <row r="9">
          <cell r="G9" t="str">
            <v>EPS Subsystem</v>
          </cell>
        </row>
        <row r="10">
          <cell r="G10" t="str">
            <v>PRS Subsystem</v>
          </cell>
        </row>
        <row r="11">
          <cell r="G11" t="str">
            <v>SMS Subsystem</v>
          </cell>
        </row>
        <row r="12">
          <cell r="G12" t="str">
            <v>TCS Subsystem</v>
          </cell>
        </row>
        <row r="13">
          <cell r="G13" t="str">
            <v>TT&amp;C Subsystem</v>
          </cell>
        </row>
        <row r="14">
          <cell r="G14" t="str">
            <v>Bus Accommodations</v>
          </cell>
        </row>
        <row r="15">
          <cell r="G15" t="str">
            <v>Comm/Mission Payloads</v>
          </cell>
        </row>
        <row r="16">
          <cell r="G16" t="str">
            <v>Comm/Mission Payload FSW</v>
          </cell>
        </row>
        <row r="17">
          <cell r="G17" t="str">
            <v>Comm Payloads</v>
          </cell>
        </row>
        <row r="18">
          <cell r="G18" t="str">
            <v>Comm Payload FSW</v>
          </cell>
        </row>
        <row r="19">
          <cell r="G19" t="str">
            <v>Comm 1</v>
          </cell>
        </row>
        <row r="20">
          <cell r="G20" t="str">
            <v>Comm 2</v>
          </cell>
        </row>
        <row r="21">
          <cell r="G21" t="str">
            <v>Comm 3</v>
          </cell>
        </row>
        <row r="22">
          <cell r="G22" t="str">
            <v>Comm 4</v>
          </cell>
        </row>
        <row r="23">
          <cell r="G23" t="str">
            <v>Comm 5</v>
          </cell>
        </row>
        <row r="24">
          <cell r="G24" t="str">
            <v>Mission Payloads</v>
          </cell>
        </row>
        <row r="25">
          <cell r="G25" t="str">
            <v>Mission Payload FSW</v>
          </cell>
        </row>
        <row r="26">
          <cell r="G26" t="str">
            <v>TICFIRE PL</v>
          </cell>
        </row>
        <row r="27">
          <cell r="G27" t="str">
            <v>ALI PL</v>
          </cell>
        </row>
        <row r="28">
          <cell r="G28" t="str">
            <v>SHOW PL</v>
          </cell>
        </row>
        <row r="29">
          <cell r="G29" t="str">
            <v>MPL 4</v>
          </cell>
        </row>
        <row r="30">
          <cell r="G30" t="str">
            <v>MPL 5</v>
          </cell>
        </row>
        <row r="31">
          <cell r="G31" t="str">
            <v>MPL 6</v>
          </cell>
        </row>
        <row r="32">
          <cell r="G32" t="str">
            <v>MPL 7</v>
          </cell>
        </row>
        <row r="33">
          <cell r="G33" t="str">
            <v>MPL 8</v>
          </cell>
        </row>
        <row r="34">
          <cell r="G34" t="str">
            <v>MPL 9</v>
          </cell>
        </row>
        <row r="35">
          <cell r="G35" t="str">
            <v>MPL 10</v>
          </cell>
        </row>
        <row r="36">
          <cell r="G36" t="str">
            <v>MPL 11</v>
          </cell>
        </row>
        <row r="37">
          <cell r="G37" t="str">
            <v>MPL 12</v>
          </cell>
        </row>
      </sheetData>
      <sheetData sheetId="9">
        <row r="6">
          <cell r="B6" t="str">
            <v>S/C*</v>
          </cell>
        </row>
        <row r="7">
          <cell r="B7" t="str">
            <v>S/C SEITPM</v>
          </cell>
        </row>
        <row r="8">
          <cell r="B8" t="str">
            <v>S/C SEPM</v>
          </cell>
        </row>
        <row r="9">
          <cell r="B9" t="str">
            <v>S/C I&amp;T</v>
          </cell>
        </row>
        <row r="10">
          <cell r="B10" t="str">
            <v>S/C LSI</v>
          </cell>
        </row>
        <row r="11">
          <cell r="B11" t="str">
            <v>S/C LSI</v>
          </cell>
        </row>
        <row r="12">
          <cell r="B12" t="str">
            <v>S/C LSI</v>
          </cell>
        </row>
        <row r="13">
          <cell r="B13" t="str">
            <v>S/C LSI</v>
          </cell>
        </row>
        <row r="14">
          <cell r="B14" t="str">
            <v>S/C STE</v>
          </cell>
        </row>
        <row r="15">
          <cell r="B15" t="str">
            <v>S/C Bus*</v>
          </cell>
        </row>
        <row r="16">
          <cell r="B16" t="str">
            <v>S/C Bus SEITPM</v>
          </cell>
        </row>
        <row r="17">
          <cell r="B17" t="str">
            <v>S/C Bus FSW</v>
          </cell>
        </row>
        <row r="18">
          <cell r="B18" t="str">
            <v>S/C Bus ACS</v>
          </cell>
        </row>
        <row r="19">
          <cell r="B19" t="str">
            <v>S/C Bus EPS</v>
          </cell>
        </row>
        <row r="20">
          <cell r="B20" t="str">
            <v>S/C Bus PRS</v>
          </cell>
        </row>
        <row r="21">
          <cell r="B21" t="str">
            <v>S/C Bus SMS</v>
          </cell>
        </row>
        <row r="22">
          <cell r="B22" t="str">
            <v>S/C Bus TCS</v>
          </cell>
        </row>
        <row r="23">
          <cell r="B23" t="str">
            <v>S/C Bus T&amp;C</v>
          </cell>
        </row>
        <row r="24">
          <cell r="B24" t="str">
            <v>S/C Bus Accom</v>
          </cell>
        </row>
        <row r="25">
          <cell r="B25" t="str">
            <v>S/C PL*</v>
          </cell>
        </row>
        <row r="26">
          <cell r="B26" t="str">
            <v>S/C PL SEITPM *</v>
          </cell>
        </row>
        <row r="27">
          <cell r="B27" t="str">
            <v>S/C PL FSW</v>
          </cell>
        </row>
        <row r="28">
          <cell r="B28" t="str">
            <v>S/C PL C*</v>
          </cell>
        </row>
        <row r="29">
          <cell r="B29" t="str">
            <v>S/C PL C SEITPM</v>
          </cell>
        </row>
        <row r="30">
          <cell r="B30" t="str">
            <v>S/C PL C FSW</v>
          </cell>
        </row>
        <row r="31">
          <cell r="B31" t="str">
            <v>S/C PL C1</v>
          </cell>
        </row>
        <row r="32">
          <cell r="B32" t="str">
            <v>S/C PL C2</v>
          </cell>
        </row>
        <row r="33">
          <cell r="B33" t="str">
            <v>S/C PL C3</v>
          </cell>
        </row>
        <row r="34">
          <cell r="B34" t="str">
            <v>S/C PL C4</v>
          </cell>
        </row>
        <row r="35">
          <cell r="B35" t="str">
            <v>S/C PL C5</v>
          </cell>
        </row>
        <row r="36">
          <cell r="B36" t="str">
            <v>S/C PL M*</v>
          </cell>
        </row>
        <row r="37">
          <cell r="B37" t="str">
            <v>S/C PL M SEITPM</v>
          </cell>
        </row>
        <row r="38">
          <cell r="B38" t="str">
            <v>S/C PL M SEITPM Set</v>
          </cell>
        </row>
        <row r="39">
          <cell r="B39" t="str">
            <v>S/C PL M EO STE</v>
          </cell>
        </row>
        <row r="40">
          <cell r="B40" t="str">
            <v>S/C PL M FSW</v>
          </cell>
        </row>
        <row r="41">
          <cell r="B41" t="str">
            <v>S/C PL M1</v>
          </cell>
        </row>
        <row r="42">
          <cell r="B42" t="str">
            <v>S/C PL M2</v>
          </cell>
        </row>
        <row r="43">
          <cell r="B43" t="str">
            <v>S/C PL M3</v>
          </cell>
        </row>
        <row r="44">
          <cell r="B44" t="str">
            <v>S/C PL M4</v>
          </cell>
        </row>
        <row r="45">
          <cell r="B45" t="str">
            <v>S/C PL M5</v>
          </cell>
        </row>
        <row r="46">
          <cell r="B46" t="str">
            <v>S/C PL M6</v>
          </cell>
        </row>
        <row r="47">
          <cell r="B47" t="str">
            <v>S/C PL M7</v>
          </cell>
        </row>
        <row r="48">
          <cell r="B48" t="str">
            <v>S/C PL M8</v>
          </cell>
        </row>
        <row r="49">
          <cell r="B49" t="str">
            <v>S/C PL M9</v>
          </cell>
        </row>
        <row r="50">
          <cell r="B50" t="str">
            <v>S/C PL M10</v>
          </cell>
        </row>
        <row r="51">
          <cell r="B51" t="str">
            <v>S/C PL M11</v>
          </cell>
        </row>
        <row r="52">
          <cell r="B52" t="str">
            <v>S/C PL M12</v>
          </cell>
        </row>
      </sheetData>
      <sheetData sheetId="10">
        <row r="55">
          <cell r="T55" t="e">
            <v>#NAME?</v>
          </cell>
        </row>
      </sheetData>
      <sheetData sheetId="11">
        <row r="2">
          <cell r="E2" t="str">
            <v>Lognormal Distribution</v>
          </cell>
        </row>
      </sheetData>
      <sheetData sheetId="12"/>
      <sheetData sheetId="13">
        <row r="3">
          <cell r="B3">
            <v>2023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">
          <cell r="C3">
            <v>2023</v>
          </cell>
        </row>
        <row r="4">
          <cell r="C4">
            <v>2038</v>
          </cell>
        </row>
        <row r="25">
          <cell r="D25">
            <v>2023</v>
          </cell>
        </row>
        <row r="26">
          <cell r="D26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1.243666013463967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0.1243666013463967</v>
          </cell>
        </row>
      </sheetData>
      <sheetData sheetId="21"/>
      <sheetData sheetId="22"/>
      <sheetData sheetId="23"/>
      <sheetData sheetId="24">
        <row r="4">
          <cell r="B4" t="str">
            <v>Box CER</v>
          </cell>
          <cell r="F4" t="str">
            <v>S/C</v>
          </cell>
        </row>
        <row r="5">
          <cell r="B5" t="str">
            <v>Box Analogy</v>
          </cell>
        </row>
        <row r="6">
          <cell r="B6" t="str">
            <v>Box Combination</v>
          </cell>
          <cell r="F6" t="str">
            <v>S/C Bus</v>
          </cell>
        </row>
        <row r="7">
          <cell r="B7" t="str">
            <v>SS CER</v>
          </cell>
        </row>
        <row r="8">
          <cell r="B8" t="str">
            <v>SS Analogy</v>
          </cell>
          <cell r="F8" t="str">
            <v>S/C Bus FSW</v>
          </cell>
        </row>
        <row r="9">
          <cell r="C9">
            <v>14</v>
          </cell>
          <cell r="F9" t="str">
            <v>S/C Bus ACS</v>
          </cell>
        </row>
        <row r="10">
          <cell r="C10">
            <v>26</v>
          </cell>
          <cell r="F10" t="str">
            <v>S/C Bus EPS</v>
          </cell>
        </row>
        <row r="11">
          <cell r="C11">
            <v>36</v>
          </cell>
          <cell r="F11" t="str">
            <v>S/C Bus PRS</v>
          </cell>
        </row>
        <row r="12">
          <cell r="C12">
            <v>49</v>
          </cell>
          <cell r="F12" t="str">
            <v>S/C Bus SMS</v>
          </cell>
        </row>
        <row r="13">
          <cell r="C13">
            <v>51</v>
          </cell>
          <cell r="F13" t="str">
            <v>S/C Bus TCS</v>
          </cell>
        </row>
        <row r="14">
          <cell r="C14">
            <v>26</v>
          </cell>
          <cell r="F14" t="str">
            <v>S/C Bus T&amp;C</v>
          </cell>
        </row>
        <row r="15">
          <cell r="F15" t="str">
            <v>S/C Bus Accom</v>
          </cell>
        </row>
        <row r="16">
          <cell r="F16" t="str">
            <v>S/C PL</v>
          </cell>
        </row>
        <row r="18">
          <cell r="F18" t="str">
            <v>S/C PL FSW</v>
          </cell>
        </row>
        <row r="19">
          <cell r="C19">
            <v>26</v>
          </cell>
          <cell r="F19" t="str">
            <v>S/C PL C</v>
          </cell>
        </row>
        <row r="21">
          <cell r="F21" t="str">
            <v>S/C PL C FSW</v>
          </cell>
        </row>
        <row r="22">
          <cell r="F22" t="str">
            <v>S/C PL C1</v>
          </cell>
        </row>
        <row r="23">
          <cell r="F23" t="str">
            <v>S/C PL C2</v>
          </cell>
        </row>
        <row r="24">
          <cell r="F24" t="str">
            <v>S/C PL C3</v>
          </cell>
        </row>
        <row r="25">
          <cell r="F25" t="str">
            <v>S/C PL C4</v>
          </cell>
        </row>
        <row r="26">
          <cell r="F26" t="str">
            <v>S/C PL C5</v>
          </cell>
        </row>
        <row r="27">
          <cell r="F27" t="str">
            <v>S/C PL M</v>
          </cell>
        </row>
        <row r="31">
          <cell r="F31" t="str">
            <v>S/C PL M FSW</v>
          </cell>
        </row>
        <row r="32">
          <cell r="F32" t="str">
            <v>S/C PL M1</v>
          </cell>
        </row>
        <row r="33">
          <cell r="F33" t="str">
            <v>S/C PL M2</v>
          </cell>
        </row>
        <row r="34">
          <cell r="F34" t="str">
            <v>S/C PL M3</v>
          </cell>
        </row>
        <row r="35">
          <cell r="F35" t="str">
            <v>S/C PL M4</v>
          </cell>
        </row>
        <row r="36">
          <cell r="F36" t="str">
            <v>S/C PL M5</v>
          </cell>
        </row>
        <row r="37">
          <cell r="F37" t="str">
            <v>S/C PL M6</v>
          </cell>
        </row>
        <row r="38">
          <cell r="F38" t="str">
            <v>S/C PL M7</v>
          </cell>
        </row>
        <row r="39">
          <cell r="F39" t="str">
            <v>S/C PL M8</v>
          </cell>
        </row>
        <row r="40">
          <cell r="F40" t="str">
            <v>S/C PL M9</v>
          </cell>
        </row>
        <row r="41">
          <cell r="F41" t="str">
            <v>S/C PL M10</v>
          </cell>
        </row>
        <row r="42">
          <cell r="F42" t="str">
            <v>S/C PL M11</v>
          </cell>
        </row>
        <row r="43">
          <cell r="F43" t="str">
            <v>S/C PL M12</v>
          </cell>
        </row>
      </sheetData>
      <sheetData sheetId="25">
        <row r="1">
          <cell r="C1">
            <v>2</v>
          </cell>
          <cell r="D1">
            <v>3</v>
          </cell>
          <cell r="E1">
            <v>4</v>
          </cell>
          <cell r="F1">
            <v>5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</row>
        <row r="3">
          <cell r="B3" t="str">
            <v>CER</v>
          </cell>
          <cell r="N3" t="str">
            <v>Form</v>
          </cell>
        </row>
        <row r="4">
          <cell r="B4" t="str">
            <v>NRO_NR ACS Sensors</v>
          </cell>
          <cell r="I4">
            <v>2000</v>
          </cell>
          <cell r="M4" t="str">
            <v>NR (BY00$K)</v>
          </cell>
          <cell r="N4" t="str">
            <v>249.39*Mass (lb)^0.851*BPC^0.593*(%ND)^0.339*(%UD)^0.279</v>
          </cell>
          <cell r="O4" t="str">
            <v xml:space="preserve"> </v>
          </cell>
        </row>
        <row r="5">
          <cell r="B5" t="str">
            <v>NRO_NR Antennas &amp; Feeds</v>
          </cell>
          <cell r="C5" t="str">
            <v>Feed Assembly? (1/0)</v>
          </cell>
          <cell r="D5" t="str">
            <v>Deployable Parabolic Reflector? (1/0)</v>
          </cell>
          <cell r="I5">
            <v>2000</v>
          </cell>
          <cell r="M5" t="str">
            <v>NR (BY00$K)</v>
          </cell>
          <cell r="N5" t="str">
            <v>1966.639*(T1/1000)^0.620*BPC^0.264*(%ND)^0.574 *1^Feed Assembly? (1/0)*1^Deployable Parabolic Reflector? (1/0)+Dev Units*(T1)</v>
          </cell>
          <cell r="O5" t="str">
            <v xml:space="preserve"> </v>
          </cell>
        </row>
        <row r="6">
          <cell r="B6" t="str">
            <v>NRO_NR Digital Electronics</v>
          </cell>
          <cell r="C6" t="str">
            <v>Design Life (mths)</v>
          </cell>
          <cell r="D6" t="str">
            <v>Bus TT&amp;C? (1/0)</v>
          </cell>
          <cell r="E6" t="str">
            <v>Bus Flight Computers? (1/0)</v>
          </cell>
          <cell r="I6">
            <v>2000</v>
          </cell>
          <cell r="M6" t="str">
            <v>NR (BY00$K)</v>
          </cell>
          <cell r="N6" t="str">
            <v>320.248*Mass (lb)^0.688*BPC^0.108*(%ND)^0.492*(%UD)^0.565*Design Life (mths)^0.349*0.742^Bus TT&amp;C? (1/0)*(1)^Bus Flight Computers? (1/0)+(Dev Units *T1)</v>
          </cell>
          <cell r="O6" t="str">
            <v xml:space="preserve"> </v>
          </cell>
        </row>
        <row r="7">
          <cell r="B7" t="str">
            <v>NRO_NR Misc. Electronics</v>
          </cell>
          <cell r="C7" t="str">
            <v>Attitude Ctrl. Elex.? (1/0)</v>
          </cell>
          <cell r="D7" t="str">
            <v>NiH2 Battery? (1/0)</v>
          </cell>
          <cell r="I7">
            <v>2000</v>
          </cell>
          <cell r="M7" t="str">
            <v>NR (BY00$K)</v>
          </cell>
          <cell r="N7" t="str">
            <v>1678.3*(T1/1000)^0.931*BPC^0.255*(%ND)^0.257*1.296^Attitude Ctrl. Elex.? (1/0)*(max(%ND,.00001))^(0.741*NiH2 Battery? (1/0))*2.210^NiH2 Battery? (1/0)</v>
          </cell>
          <cell r="O7" t="str">
            <v xml:space="preserve"> </v>
          </cell>
        </row>
        <row r="8">
          <cell r="B8" t="str">
            <v>NRO_NR Optics</v>
          </cell>
          <cell r="C8" t="str">
            <v># of optics</v>
          </cell>
          <cell r="I8">
            <v>2000</v>
          </cell>
          <cell r="M8" t="str">
            <v>NR (BY00$K)</v>
          </cell>
          <cell r="N8" t="str">
            <v>1865.689*(%ND)^0.841*(T1/1000)^0.800*(# of optics)^0.494+T1*Dev Units</v>
          </cell>
          <cell r="O8" t="str">
            <v xml:space="preserve"> </v>
          </cell>
        </row>
        <row r="9">
          <cell r="B9" t="str">
            <v>NRO_NR Positioners/Wheel Devices/Deployment Drives</v>
          </cell>
          <cell r="C9" t="str">
            <v>Wheel Device? (1/0)</v>
          </cell>
          <cell r="D9" t="str">
            <v>Deployment Drive? (1/0)</v>
          </cell>
          <cell r="I9">
            <v>2000</v>
          </cell>
          <cell r="M9" t="str">
            <v>NR (BY00$K)</v>
          </cell>
          <cell r="N9" t="str">
            <v>3795.4*(T1/1000)^0.772*(%ND)^0.534*1^Wheel Device? (1/0)*1^Deployment Drive? (1/0)+Dev Units* (T1)</v>
          </cell>
          <cell r="O9" t="str">
            <v xml:space="preserve"> </v>
          </cell>
        </row>
        <row r="10">
          <cell r="B10" t="str">
            <v>NRO_NR RF Equipment</v>
          </cell>
          <cell r="C10" t="str">
            <v>Feed Electronic Group? (1/0)</v>
          </cell>
          <cell r="D10" t="str">
            <v>SSPA or TWTA? (1/0)</v>
          </cell>
          <cell r="E10" t="str">
            <v>Coax Harness or M/W Plumbing? (1/0)</v>
          </cell>
          <cell r="I10">
            <v>2000</v>
          </cell>
          <cell r="M10" t="str">
            <v>NR (BY00$K)</v>
          </cell>
          <cell r="N10" t="str">
            <v>2150.972*(T1/1000)^0.739*BPC^0.364*(%ND)^0.512*(%UD)^0.176*1^Feed Electronic Group? (1/0)*0.693^SSPA or TWTA? (1/0)*1^Coax Harness or M/W Plumbing? (1/0)+1.098*(Dev Units*T1)</v>
          </cell>
          <cell r="O10" t="str">
            <v xml:space="preserve"> </v>
          </cell>
        </row>
        <row r="11">
          <cell r="B11" t="str">
            <v>NRO_NR Structures/Thermal/Propulsion</v>
          </cell>
          <cell r="C11" t="str">
            <v>Structure? (1/0)</v>
          </cell>
          <cell r="D11" t="str">
            <v>Thermal? (1/0)</v>
          </cell>
          <cell r="I11">
            <v>2000</v>
          </cell>
          <cell r="M11" t="str">
            <v>NR (BY00$K)</v>
          </cell>
          <cell r="N11" t="str">
            <v>1783.9*(T1/1000)^0.556*BPC^0.324*(%ND)^0.318*1.176^Structure? (1/0)*0.684^Thermal? (1/0)+Dev Units*T1</v>
          </cell>
          <cell r="O11" t="str">
            <v xml:space="preserve"> </v>
          </cell>
        </row>
        <row r="12">
          <cell r="B12" t="str">
            <v>USCM_NR EPS Power Generation</v>
          </cell>
          <cell r="C12" t="str">
            <v>New? (1/0)</v>
          </cell>
          <cell r="D12" t="str">
            <v>Modified? (1/0)</v>
          </cell>
          <cell r="I12">
            <v>2012</v>
          </cell>
          <cell r="M12" t="str">
            <v>NR (BY12$K)</v>
          </cell>
          <cell r="N12" t="str">
            <v>(1.47*New? (1/0)+0.32*Modified? (1/0))*T1 (B12$K)</v>
          </cell>
          <cell r="O12" t="str">
            <v xml:space="preserve"> </v>
          </cell>
          <cell r="P12" t="str">
            <v>I chose to leave out the direct analogy or NR/lb methods and just included the NR/T1 methodologies for New/modified systems.</v>
          </cell>
        </row>
        <row r="13">
          <cell r="B13" t="str">
            <v>USCM_NR EPS Power Conditioning &amp; Distribution</v>
          </cell>
          <cell r="C13" t="str">
            <v>New? (1/0)</v>
          </cell>
          <cell r="I13">
            <v>2012</v>
          </cell>
          <cell r="M13" t="str">
            <v>NR (BY12$K)</v>
          </cell>
          <cell r="N13" t="str">
            <v>54.23*Mass (lb)^0.6777*3.069^New? (1/0)</v>
          </cell>
          <cell r="O13" t="str">
            <v xml:space="preserve"> </v>
          </cell>
        </row>
        <row r="14">
          <cell r="B14" t="str">
            <v>USCM_NR EPS Batteries</v>
          </cell>
          <cell r="C14" t="str">
            <v>New? (1/0)</v>
          </cell>
          <cell r="I14">
            <v>2012</v>
          </cell>
          <cell r="M14" t="str">
            <v>NR (BY12$K)</v>
          </cell>
          <cell r="N14" t="str">
            <v>50.66*Mass (lb)^0.4912*4.162^New? (1/0)</v>
          </cell>
          <cell r="O14" t="str">
            <v xml:space="preserve"> </v>
          </cell>
        </row>
        <row r="15">
          <cell r="B15" t="str">
            <v>USCM_NR Comm Digital Electronics</v>
          </cell>
          <cell r="C15" t="str">
            <v>Protected Communication? (1/0)</v>
          </cell>
          <cell r="I15">
            <v>2012</v>
          </cell>
          <cell r="M15" t="str">
            <v>NR (BY12$K)</v>
          </cell>
          <cell r="N15" t="str">
            <v>955.7*Mass (lb)^ 0.7290*1.881^Protected Communications? (1/0)</v>
          </cell>
          <cell r="O15" t="str">
            <v xml:space="preserve"> </v>
          </cell>
        </row>
        <row r="16">
          <cell r="B16" t="str">
            <v>USCM_NR Parabolic Antenna</v>
          </cell>
          <cell r="I16">
            <v>2012</v>
          </cell>
          <cell r="M16" t="str">
            <v>NR (BY12$K)</v>
          </cell>
          <cell r="N16" t="str">
            <v>6002.06</v>
          </cell>
          <cell r="O16" t="str">
            <v xml:space="preserve"> </v>
          </cell>
        </row>
        <row r="17">
          <cell r="B17" t="str">
            <v>USCM_NR Phased Array/Multibeam Antenna</v>
          </cell>
          <cell r="C17" t="str">
            <v>Frequency (MHz)</v>
          </cell>
          <cell r="I17">
            <v>2012</v>
          </cell>
          <cell r="M17" t="str">
            <v>NR (BY12$K)</v>
          </cell>
          <cell r="N17" t="str">
            <v>25.95*Mass (lb)^ 0.8027*Frequency (MHz)^ 0.2944</v>
          </cell>
          <cell r="O17" t="str">
            <v xml:space="preserve"> </v>
          </cell>
        </row>
        <row r="18">
          <cell r="B18" t="str">
            <v>USCM_NR Small Antenna</v>
          </cell>
          <cell r="I18">
            <v>2012</v>
          </cell>
          <cell r="M18" t="str">
            <v>NR (BY12$K)</v>
          </cell>
          <cell r="N18" t="str">
            <v>856.68</v>
          </cell>
          <cell r="O18" t="str">
            <v xml:space="preserve"> </v>
          </cell>
        </row>
        <row r="19">
          <cell r="B19" t="str">
            <v>USCM_NR UHF Antenna</v>
          </cell>
          <cell r="I19">
            <v>2012</v>
          </cell>
          <cell r="M19" t="str">
            <v>NR (BY12$K)</v>
          </cell>
          <cell r="N19" t="str">
            <v>262.2*Mass (lb)^0.8281</v>
          </cell>
          <cell r="O19" t="str">
            <v xml:space="preserve"> </v>
          </cell>
        </row>
        <row r="20">
          <cell r="B20" t="str">
            <v>NASA_NICM_NR- Machanical/Structures Subsystem</v>
          </cell>
          <cell r="C20" t="str">
            <v>Total Max Power (W)</v>
          </cell>
          <cell r="D20" t="str">
            <v>Class C/D? (1/0)</v>
          </cell>
          <cell r="I20">
            <v>2004</v>
          </cell>
          <cell r="M20" t="str">
            <v>NR (BY04$K)</v>
          </cell>
          <cell r="N20" t="str">
            <v>219*(Mass (kg))^0.41*(Total Max Power (W))^0.52*(75/219)^Class C/D? (1/0)*%NR</v>
          </cell>
          <cell r="P20" t="str">
            <v>Functional form has been adjusted to solve for NR by including a %NR term</v>
          </cell>
        </row>
        <row r="21">
          <cell r="B21" t="str">
            <v>NASA_NICM_NR- Thermal/Fluids (Non-Cryo) Subsystem</v>
          </cell>
          <cell r="C21" t="str">
            <v>Design Life (mths)</v>
          </cell>
          <cell r="D21" t="str">
            <v>Class C/D? (1/0)</v>
          </cell>
          <cell r="I21">
            <v>2004</v>
          </cell>
          <cell r="M21" t="str">
            <v>NR (BY04$K)</v>
          </cell>
          <cell r="N21" t="str">
            <v>642*(Mass (kg))^0.62*(Design Life (mths))^(1.14*Class C/D? (1/0))*(3/642)^Class C/D? (1/0)*%NR</v>
          </cell>
          <cell r="P21" t="str">
            <v>Functional form has been adjusted to solve for NR by including a %NR term</v>
          </cell>
        </row>
        <row r="22">
          <cell r="B22" t="str">
            <v>NASA_NICM_NR- Earth Orbiting Particles Instrument</v>
          </cell>
          <cell r="C22" t="str">
            <v>Total Max Power (W)</v>
          </cell>
          <cell r="D22" t="str">
            <v>Class C/D? (1/0)</v>
          </cell>
          <cell r="I22">
            <v>2004</v>
          </cell>
          <cell r="M22" t="str">
            <v>NR (BY04$K)</v>
          </cell>
          <cell r="N22" t="str">
            <v>1368*(Mass (kg))^0.39*(Total Max Power (W))^0.47*(697/1368)^Class C/D? (1/0)*%NR</v>
          </cell>
          <cell r="P22" t="str">
            <v>Functional form has been adjusted to solve for NR by including a %NR term</v>
          </cell>
        </row>
        <row r="23">
          <cell r="B23" t="str">
            <v>NASA_NICM_NR- Earth Orbiting Optical Instrument</v>
          </cell>
          <cell r="C23" t="str">
            <v>Total Max Power (W)</v>
          </cell>
          <cell r="D23" t="str">
            <v>Class C/D? (1/0)</v>
          </cell>
          <cell r="I23">
            <v>2004</v>
          </cell>
          <cell r="M23" t="str">
            <v>NR (BY04$K)</v>
          </cell>
          <cell r="N23" t="str">
            <v>897*(Mass (kg))^0.43*(Total Max Power (W))^0.52*(384/897)^Class C/D? (1/0)*%NR</v>
          </cell>
          <cell r="P23" t="str">
            <v>Functional form has been adjusted to solve for NR by including a %NR term</v>
          </cell>
        </row>
        <row r="24">
          <cell r="B24" t="str">
            <v>NASA_NICM_NR- Planetary Particles Instrument</v>
          </cell>
          <cell r="C24" t="str">
            <v>Total Max Power (W)</v>
          </cell>
          <cell r="D24" t="str">
            <v>Design Life (mths)</v>
          </cell>
          <cell r="I24">
            <v>2004</v>
          </cell>
          <cell r="M24" t="str">
            <v>NR (BY04$K)</v>
          </cell>
          <cell r="N24" t="str">
            <v>223*(Mass (kg))^0.31*(Total Max Power (W))^0.44*(Design Life (mths))^0.52*%NR</v>
          </cell>
          <cell r="P24" t="str">
            <v>Functional form has been adjusted to solve for NR by including a %NR term</v>
          </cell>
        </row>
        <row r="25">
          <cell r="B25" t="str">
            <v>NASA_NICM_NR- Planetary  Optical Instrument</v>
          </cell>
          <cell r="C25" t="str">
            <v>Total Max Power (W)</v>
          </cell>
          <cell r="D25" t="str">
            <v>Class C/D? (1/0)</v>
          </cell>
          <cell r="E25" t="str">
            <v>Design Life (mths)</v>
          </cell>
          <cell r="I25">
            <v>2004</v>
          </cell>
          <cell r="M25" t="str">
            <v>NR (BY04$K)</v>
          </cell>
          <cell r="N25" t="str">
            <v>392*(Mass (kg))^0.45*(Total Max Power (W))^0.49*(134/392)^Class C/D? (1/0)*(Design Life (mths))^0.32*%NR</v>
          </cell>
          <cell r="P25" t="str">
            <v>Functional form has been adjusted to solve for NR by including a %NR term</v>
          </cell>
        </row>
        <row r="26">
          <cell r="B26" t="str">
            <v>NR Pass Through</v>
          </cell>
          <cell r="C26" t="str">
            <v>NR Cost (BY$22M)</v>
          </cell>
          <cell r="I26">
            <v>2022</v>
          </cell>
          <cell r="M26" t="str">
            <v>NR (BY20$K)</v>
          </cell>
          <cell r="N26" t="str">
            <v>NR Cost (BY$22M)*1000</v>
          </cell>
          <cell r="O26" t="str">
            <v xml:space="preserve"> </v>
          </cell>
        </row>
        <row r="27">
          <cell r="B27" t="str">
            <v>NR No Cost</v>
          </cell>
          <cell r="I27">
            <v>2022</v>
          </cell>
          <cell r="M27" t="str">
            <v>NR (BY00$K)</v>
          </cell>
          <cell r="N27">
            <v>0</v>
          </cell>
          <cell r="O27" t="str">
            <v xml:space="preserve"> </v>
          </cell>
        </row>
        <row r="32">
          <cell r="B32" t="str">
            <v>NRO_REC Aft Optics</v>
          </cell>
          <cell r="C32" t="str">
            <v>#Optics</v>
          </cell>
          <cell r="D32" t="str">
            <v>Dynamic? (1/0)</v>
          </cell>
          <cell r="I32">
            <v>2008</v>
          </cell>
          <cell r="J32">
            <v>0.83508791942836935</v>
          </cell>
          <cell r="K32">
            <v>1</v>
          </cell>
          <cell r="L32" t="str">
            <v>NRO_NR Optics</v>
          </cell>
          <cell r="M32" t="str">
            <v>AUC (BY08$K)</v>
          </cell>
          <cell r="N32" t="str">
            <v>66.503*Mass (lb)^0.723*#Optics^0.349*1.599^Dynamic? (1/0)*BPC^-0.260</v>
          </cell>
          <cell r="O32">
            <v>-0.26</v>
          </cell>
          <cell r="Q32" t="str">
            <v>Instrumentation</v>
          </cell>
        </row>
        <row r="33">
          <cell r="B33" t="str">
            <v>NRO_REC Attitude Control Electronics</v>
          </cell>
          <cell r="I33">
            <v>2000</v>
          </cell>
          <cell r="J33">
            <v>0.82473354861008141</v>
          </cell>
          <cell r="K33" t="str">
            <v>Mass (lb)</v>
          </cell>
          <cell r="L33" t="str">
            <v>NRO_NR Misc. Electronics</v>
          </cell>
          <cell r="M33" t="str">
            <v>AUC/Wt (BY00$K/lb)</v>
          </cell>
          <cell r="N33" t="str">
            <v>157.310* Mass (lb)^-0.154*BPC^-0.278</v>
          </cell>
          <cell r="O33">
            <v>-0.27800000000000002</v>
          </cell>
          <cell r="Q33" t="str">
            <v>Electrical/Electronic Components</v>
          </cell>
        </row>
        <row r="34">
          <cell r="B34" t="str">
            <v>NRO_REC Batteries</v>
          </cell>
          <cell r="C34" t="str">
            <v>NiH? (1/0)</v>
          </cell>
          <cell r="I34">
            <v>2000</v>
          </cell>
          <cell r="J34">
            <v>0.86094918833890399</v>
          </cell>
          <cell r="K34" t="str">
            <v>Mass (lb)</v>
          </cell>
          <cell r="L34" t="str">
            <v>NRO_NR Misc. Electronics</v>
          </cell>
          <cell r="M34" t="str">
            <v>AUC/Wt (BY00$K/lb)</v>
          </cell>
          <cell r="N34" t="str">
            <v>13.673*Mass (lb)^-0.053*BPC^-0.216*1.093^NiH? (1/0)</v>
          </cell>
          <cell r="O34">
            <v>-0.216</v>
          </cell>
          <cell r="Q34" t="str">
            <v>Batteries</v>
          </cell>
        </row>
        <row r="35">
          <cell r="B35" t="str">
            <v>NRO_REC Deployable Reflectors</v>
          </cell>
          <cell r="C35" t="str">
            <v>Max Freq (GHz)</v>
          </cell>
          <cell r="I35">
            <v>1998</v>
          </cell>
          <cell r="J35">
            <v>1</v>
          </cell>
          <cell r="K35" t="str">
            <v>Mass (lb)</v>
          </cell>
          <cell r="L35" t="str">
            <v>NRO_NR Antennas &amp; Feeds</v>
          </cell>
          <cell r="M35" t="str">
            <v>T1/Wt (BY98$K/lb)</v>
          </cell>
          <cell r="N35" t="str">
            <v>5.720*Max Freq (GHz)^1.125*Mass (lb)^-0.154</v>
          </cell>
          <cell r="Q35" t="str">
            <v>Instrumentation</v>
          </cell>
        </row>
        <row r="36">
          <cell r="B36" t="str">
            <v>NRO_REC Deployment Drives</v>
          </cell>
          <cell r="I36">
            <v>2000</v>
          </cell>
          <cell r="J36">
            <v>0.78894684085246525</v>
          </cell>
          <cell r="K36">
            <v>1</v>
          </cell>
          <cell r="L36" t="str">
            <v>NRO_NR Positioners/Wheel Devices/Deployment Drives</v>
          </cell>
          <cell r="M36" t="str">
            <v>AUC (BY00$K)</v>
          </cell>
          <cell r="N36" t="str">
            <v>180.761*Mass (lb)^0.303*BPC^-0.342</v>
          </cell>
          <cell r="O36">
            <v>-0.34200000000000003</v>
          </cell>
          <cell r="Q36" t="str">
            <v>Mechanisms</v>
          </cell>
        </row>
        <row r="37">
          <cell r="B37" t="str">
            <v>NRO_REC Earth Sensors</v>
          </cell>
          <cell r="I37">
            <v>2000</v>
          </cell>
          <cell r="J37">
            <v>0.88148015790717005</v>
          </cell>
          <cell r="K37" t="str">
            <v>Mass (lb)</v>
          </cell>
          <cell r="L37" t="str">
            <v>NRO_NR ACS Sensors</v>
          </cell>
          <cell r="M37" t="str">
            <v>AUC/Wt (BY00$K/lb)</v>
          </cell>
          <cell r="N37" t="str">
            <v>312.914*Mass (lb)^-0.401*BPC^-0.182</v>
          </cell>
          <cell r="O37">
            <v>-0.182</v>
          </cell>
          <cell r="Q37" t="str">
            <v>Instrumentation</v>
          </cell>
        </row>
        <row r="38">
          <cell r="B38" t="str">
            <v>NRO_REC EPS Electronics</v>
          </cell>
          <cell r="I38">
            <v>1994</v>
          </cell>
          <cell r="J38">
            <v>0.85027416006419587</v>
          </cell>
          <cell r="K38" t="str">
            <v>Mass (lb)</v>
          </cell>
          <cell r="L38" t="str">
            <v>NRO_NR Misc. Electronics</v>
          </cell>
          <cell r="M38" t="str">
            <v>AUC/Wt (BY94$K/lb)</v>
          </cell>
          <cell r="N38" t="str">
            <v>47.355*Mass (lb)^-0.143*VPC^-0.234</v>
          </cell>
          <cell r="O38">
            <v>-0.23400000000000001</v>
          </cell>
          <cell r="Q38" t="str">
            <v>Electrical/Electronic Components</v>
          </cell>
        </row>
        <row r="39">
          <cell r="B39" t="str">
            <v>NRO_REC Flight Computers</v>
          </cell>
          <cell r="C39" t="str">
            <v># of Sensors</v>
          </cell>
          <cell r="D39" t="str">
            <v>Pure Computer? (1/0)</v>
          </cell>
          <cell r="I39">
            <v>2000</v>
          </cell>
          <cell r="J39">
            <v>0.89192851942009266</v>
          </cell>
          <cell r="K39">
            <v>1</v>
          </cell>
          <cell r="L39" t="str">
            <v>NRO_NR Digital Electronics</v>
          </cell>
          <cell r="M39" t="str">
            <v>AUC (BY00$K)</v>
          </cell>
          <cell r="N39" t="str">
            <v>20.790*Mass (lb)^0.663*BPC^-0.165*(# of Sensors)^1.097*(1.550)^Pure Computer? (1/0)</v>
          </cell>
          <cell r="O39">
            <v>-0.16500000000000001</v>
          </cell>
          <cell r="Q39" t="str">
            <v>Electrical/Electronic Components</v>
          </cell>
        </row>
        <row r="40">
          <cell r="B40" t="str">
            <v>NRO_REC Harnesses &amp; Cables</v>
          </cell>
          <cell r="C40" t="str">
            <v>Power Only? (1/0)</v>
          </cell>
          <cell r="I40">
            <v>2000</v>
          </cell>
          <cell r="J40">
            <v>0.8356669589218535</v>
          </cell>
          <cell r="K40">
            <v>1</v>
          </cell>
          <cell r="L40" t="str">
            <v>NRO_NR Misc. Electronics</v>
          </cell>
          <cell r="M40" t="str">
            <v>AUC (BY00$k)</v>
          </cell>
          <cell r="N40" t="str">
            <v>32.529*Mass (lb)^0.768*BPC^-0.259*0.787^Power Only? (1/0)</v>
          </cell>
          <cell r="O40">
            <v>-0.25900000000000001</v>
          </cell>
          <cell r="Q40" t="str">
            <v>Wire Harnesses</v>
          </cell>
        </row>
        <row r="41">
          <cell r="B41" t="str">
            <v>NRO_REC Harnesses &amp; Cables - Signal Only</v>
          </cell>
          <cell r="I41">
            <v>2000</v>
          </cell>
          <cell r="J41">
            <v>0.8356669589218535</v>
          </cell>
          <cell r="K41">
            <v>1</v>
          </cell>
          <cell r="L41" t="str">
            <v>NRO_NR RF Equipment</v>
          </cell>
          <cell r="M41" t="str">
            <v>AUC (BY00$k)</v>
          </cell>
          <cell r="N41" t="str">
            <v>34.741*Mass (lb)^0.768*BPC^-0.259</v>
          </cell>
          <cell r="O41">
            <v>-0.25900000000000001</v>
          </cell>
          <cell r="P41" t="str">
            <v>Separated from the Harnesses &amp; Cables CER because the NR CER mapping is different.</v>
          </cell>
          <cell r="Q41" t="str">
            <v>Wire Harnesses</v>
          </cell>
        </row>
        <row r="42">
          <cell r="B42" t="str">
            <v>NRO_REC Magnetometers</v>
          </cell>
          <cell r="I42">
            <v>2000</v>
          </cell>
          <cell r="J42">
            <v>0.84968499913865025</v>
          </cell>
          <cell r="K42">
            <v>1</v>
          </cell>
          <cell r="L42" t="str">
            <v>NRO_NR ACS Sensors</v>
          </cell>
          <cell r="M42" t="str">
            <v>AUC (BY00$K)</v>
          </cell>
          <cell r="N42" t="str">
            <v>134.835*BPC^-0.235</v>
          </cell>
          <cell r="O42">
            <v>-0.23499999999999999</v>
          </cell>
          <cell r="Q42" t="str">
            <v>Instrumentation</v>
          </cell>
        </row>
        <row r="43">
          <cell r="B43" t="str">
            <v>NRO_REC Microwave Plumbing</v>
          </cell>
          <cell r="C43" t="str">
            <v>TT&amp;C? (1/0)</v>
          </cell>
          <cell r="I43">
            <v>2000</v>
          </cell>
          <cell r="J43">
            <v>0.91700404320467122</v>
          </cell>
          <cell r="K43">
            <v>1</v>
          </cell>
          <cell r="L43" t="str">
            <v>NRO_NR RF Equipment</v>
          </cell>
          <cell r="M43" t="str">
            <v>AUC (BY00$K)</v>
          </cell>
          <cell r="N43" t="str">
            <v>169.394*Mass (lb)^0.475*BPC^-0.125*0.413^TT&amp;C? (1/0)</v>
          </cell>
          <cell r="O43">
            <v>-0.125</v>
          </cell>
          <cell r="Q43" t="str">
            <v>Instrumentation</v>
          </cell>
        </row>
        <row r="44">
          <cell r="B44" t="str">
            <v>NRO_REC Non-Parabolic Antennas</v>
          </cell>
          <cell r="C44" t="str">
            <v>Helix? (1/0)</v>
          </cell>
          <cell r="I44">
            <v>2000</v>
          </cell>
          <cell r="J44">
            <v>0.75001949464290907</v>
          </cell>
          <cell r="K44">
            <v>1</v>
          </cell>
          <cell r="L44" t="str">
            <v>NRO_NR Antennas &amp; Feeds</v>
          </cell>
          <cell r="M44" t="str">
            <v>AUC (BY00$K)</v>
          </cell>
          <cell r="N44" t="str">
            <v>154.104*Mass (lb)^0.747*BPC^-0.415*0.716^Helix? (1/0)</v>
          </cell>
          <cell r="O44">
            <v>-0.41499999999999998</v>
          </cell>
          <cell r="Q44" t="str">
            <v>Instrumentation</v>
          </cell>
        </row>
        <row r="45">
          <cell r="B45" t="str">
            <v>NRO_REC Payload Digital Electronics</v>
          </cell>
          <cell r="C45" t="str">
            <v>PartialRF? (1/0)</v>
          </cell>
          <cell r="D45" t="str">
            <v>Controller? (1/0)</v>
          </cell>
          <cell r="I45">
            <v>2000</v>
          </cell>
          <cell r="J45">
            <v>0.92338231072939481</v>
          </cell>
          <cell r="K45">
            <v>1</v>
          </cell>
          <cell r="L45" t="str">
            <v>NRO_NR Digital Electronics</v>
          </cell>
          <cell r="M45" t="str">
            <v>AUC (BY00$K)</v>
          </cell>
          <cell r="N45" t="str">
            <v>144.721*Mass (lb)^0.811*BPC^-0.115*1.425^PartialRF? (1/0)*2.040^Controller? (1/0)</v>
          </cell>
          <cell r="O45">
            <v>-0.115</v>
          </cell>
          <cell r="Q45" t="str">
            <v>Electrical/Electronic Components</v>
          </cell>
        </row>
        <row r="46">
          <cell r="B46" t="str">
            <v>NRO_REC Positioners</v>
          </cell>
          <cell r="C46" t="str">
            <v>Assembly? (1/0)</v>
          </cell>
          <cell r="I46">
            <v>1994</v>
          </cell>
          <cell r="J46">
            <v>0.69979293279759791</v>
          </cell>
          <cell r="K46">
            <v>1</v>
          </cell>
          <cell r="L46" t="str">
            <v>NRO_NR Positioners/Wheel Devices/Deployment Drives</v>
          </cell>
          <cell r="M46" t="str">
            <v>AUC (BY94$K)</v>
          </cell>
          <cell r="N46" t="str">
            <v>98.894*Mass (lb)^0.631*BPC^-0.515 *(1)^Assembly? (1/0)</v>
          </cell>
          <cell r="O46">
            <v>-0.51500000000000001</v>
          </cell>
          <cell r="Q46" t="str">
            <v>Mechanisms</v>
          </cell>
        </row>
        <row r="47">
          <cell r="B47" t="str">
            <v>NRO_REC Power Converters</v>
          </cell>
          <cell r="C47" t="str">
            <v>AC Bus? (1/0)</v>
          </cell>
          <cell r="I47">
            <v>1994</v>
          </cell>
          <cell r="J47">
            <v>0.88576751910236062</v>
          </cell>
          <cell r="K47">
            <v>1</v>
          </cell>
          <cell r="L47" t="str">
            <v>NRO_NR Misc. Electronics</v>
          </cell>
          <cell r="M47" t="str">
            <v>AUC (BY94$K)</v>
          </cell>
          <cell r="N47" t="str">
            <v>85.871*Mass (lb)^0.685*BPC^-0.175*(1)^AC Bus? (1/0)</v>
          </cell>
          <cell r="O47">
            <v>-0.17499999999999999</v>
          </cell>
          <cell r="Q47" t="str">
            <v>Electrical/Electronic Components</v>
          </cell>
        </row>
        <row r="48">
          <cell r="B48" t="str">
            <v>NRO_REC Preamplifiers</v>
          </cell>
          <cell r="I48">
            <v>2000</v>
          </cell>
          <cell r="J48">
            <v>0.90626193826733437</v>
          </cell>
          <cell r="K48">
            <v>1</v>
          </cell>
          <cell r="L48" t="str">
            <v>NRO_NR RF Equipment</v>
          </cell>
          <cell r="M48" t="str">
            <v>AUC (BY00$K)</v>
          </cell>
          <cell r="N48" t="str">
            <v>33.342*Mass (lb)^0.640*BPC^-0.142*Bandwidth (MHz)^0.313</v>
          </cell>
          <cell r="O48">
            <v>-0.14199999999999999</v>
          </cell>
          <cell r="Q48" t="str">
            <v>Electrical/Electronic Components</v>
          </cell>
        </row>
        <row r="49">
          <cell r="B49" t="str">
            <v>NRO_REC Propulsion Plumbing</v>
          </cell>
          <cell r="I49">
            <v>2000</v>
          </cell>
          <cell r="J49">
            <v>0.81507233240262533</v>
          </cell>
          <cell r="K49">
            <v>1</v>
          </cell>
          <cell r="L49" t="str">
            <v>NRO_NR Structures/Thermal/Propulsion</v>
          </cell>
          <cell r="M49" t="str">
            <v>AUC (BY00$K)</v>
          </cell>
          <cell r="N49" t="str">
            <v>70.572*Mass (lb)^0.804*BPC^-0.295</v>
          </cell>
          <cell r="O49">
            <v>-0.29499999999999998</v>
          </cell>
          <cell r="Q49" t="str">
            <v>Propulsion</v>
          </cell>
        </row>
        <row r="50">
          <cell r="B50" t="str">
            <v>NRO_REC Propulsion Tanks</v>
          </cell>
          <cell r="C50" t="str">
            <v>Pressurant Tank? (1/0)</v>
          </cell>
          <cell r="I50">
            <v>2000</v>
          </cell>
          <cell r="J50">
            <v>0.86094918833890399</v>
          </cell>
          <cell r="K50">
            <v>1</v>
          </cell>
          <cell r="L50" t="str">
            <v>NRO_NR Structures/Thermal/Propulsion</v>
          </cell>
          <cell r="M50" t="str">
            <v>AUC (BY00$K)</v>
          </cell>
          <cell r="N50" t="str">
            <v>29.924*Mass (lb)^0.754*BPC^-0.216*(1)^Pressurant Tank? (1/0)</v>
          </cell>
          <cell r="O50">
            <v>-0.216</v>
          </cell>
          <cell r="Q50" t="str">
            <v>Propulsion</v>
          </cell>
        </row>
        <row r="51">
          <cell r="B51" t="str">
            <v>NRO_REC RF Signal Electronics – Receivers</v>
          </cell>
          <cell r="C51" t="str">
            <v># Octaves</v>
          </cell>
          <cell r="I51">
            <v>2000</v>
          </cell>
          <cell r="J51">
            <v>0.8213107007520658</v>
          </cell>
          <cell r="K51">
            <v>1</v>
          </cell>
          <cell r="L51" t="str">
            <v>NRO_NR RF Equipment</v>
          </cell>
          <cell r="M51" t="str">
            <v>AUC (BY00$K)</v>
          </cell>
          <cell r="N51" t="str">
            <v>529.676*Mass (lb)^0.674*BPC^-0.284*(# Octaves)^0.191</v>
          </cell>
          <cell r="O51">
            <v>-0.28399999999999997</v>
          </cell>
          <cell r="Q51" t="str">
            <v>Electrical/Electronic Components</v>
          </cell>
        </row>
        <row r="52">
          <cell r="B52" t="str">
            <v>NRO_REC RF Signal Electronics – Other ARFSE</v>
          </cell>
          <cell r="C52" t="str">
            <v>Monitoring/Conditioning? (1/0)</v>
          </cell>
          <cell r="D52" t="str">
            <v>Multi-Function Unit? (1/0)</v>
          </cell>
          <cell r="E52" t="str">
            <v>Modulator/Demodulator? (1/0)</v>
          </cell>
          <cell r="I52">
            <v>2000</v>
          </cell>
          <cell r="J52">
            <v>0.89378516235678696</v>
          </cell>
          <cell r="K52">
            <v>1</v>
          </cell>
          <cell r="L52" t="str">
            <v>NRO_NR RF Equipment</v>
          </cell>
          <cell r="M52" t="str">
            <v>AUC (BY00$K)</v>
          </cell>
          <cell r="N52" t="str">
            <v>110.708*Mass (lb)^0.886*BPC^-0.162*(0.308)^Monitoring/Conditioning? (1/0)*(1)^Multi-Function Unit? (1/0)*(1)^Modulator/Demodulator? (1/0)</v>
          </cell>
          <cell r="O52">
            <v>-0.16200000000000001</v>
          </cell>
          <cell r="Q52" t="str">
            <v>Electrical/Electronic Components</v>
          </cell>
        </row>
        <row r="53">
          <cell r="B53" t="str">
            <v>NRO_REC Small Parabolic Antennas</v>
          </cell>
          <cell r="I53">
            <v>2000</v>
          </cell>
          <cell r="J53">
            <v>1</v>
          </cell>
          <cell r="K53">
            <v>1</v>
          </cell>
          <cell r="L53" t="str">
            <v>NRO_NR Antennas &amp; Feeds</v>
          </cell>
          <cell r="M53" t="str">
            <v>AUC (BY00$K)</v>
          </cell>
          <cell r="N53" t="str">
            <v>129.327*Mass (lb)^0.741</v>
          </cell>
          <cell r="O53">
            <v>0</v>
          </cell>
          <cell r="Q53" t="str">
            <v>Instrumentation</v>
          </cell>
        </row>
        <row r="54">
          <cell r="B54" t="str">
            <v>NRO_REC Solar Arrays</v>
          </cell>
          <cell r="C54" t="str">
            <v>Wing Area (Sqft)</v>
          </cell>
          <cell r="D54" t="str">
            <v>Cell Efficiency%</v>
          </cell>
          <cell r="E54" t="str">
            <v>Cost Mid Year</v>
          </cell>
          <cell r="F54" t="str">
            <v>Deployed? (1/0)</v>
          </cell>
          <cell r="I54">
            <v>2000</v>
          </cell>
          <cell r="J54">
            <v>0.81960460763751708</v>
          </cell>
          <cell r="K54">
            <v>1</v>
          </cell>
          <cell r="L54" t="str">
            <v>NRO_NR Misc. Electronics</v>
          </cell>
          <cell r="M54" t="str">
            <v>AUC (BY00$K)</v>
          </cell>
          <cell r="N54" t="str">
            <v>7.244*Wing Area (Sqft)^0.920*BPC^-0.287*(1+(Cell Efficiency%)/(0.00940047*(Cost Mid Year - 1960)^2 - 0.21524*(Cost Mid Year - 1960) + 11.781496))^2.206*1.109^Deployed? (1/0)</v>
          </cell>
          <cell r="O54">
            <v>-0.28699999999999998</v>
          </cell>
          <cell r="Q54" t="str">
            <v>Solar Array</v>
          </cell>
        </row>
        <row r="55">
          <cell r="B55" t="str">
            <v>NRO_REC Solar Array Drive Assembly</v>
          </cell>
          <cell r="I55">
            <v>2000</v>
          </cell>
          <cell r="J55">
            <v>0.88638169919486731</v>
          </cell>
          <cell r="K55">
            <v>1</v>
          </cell>
          <cell r="L55" t="str">
            <v>NRO_NR Positioners/Wheel Devices/Deployment Drives</v>
          </cell>
          <cell r="M55" t="str">
            <v>AUC (BY00$K)</v>
          </cell>
          <cell r="N55" t="str">
            <v>21.592*Mass (lb)^1.002*BPC^-0.174</v>
          </cell>
          <cell r="O55">
            <v>-0.17399999999999999</v>
          </cell>
          <cell r="Q55" t="str">
            <v>Mechanisms</v>
          </cell>
        </row>
        <row r="56">
          <cell r="B56" t="str">
            <v>NRO_REC Solid Rocket Motors</v>
          </cell>
          <cell r="I56">
            <v>2000</v>
          </cell>
          <cell r="J56">
            <v>0.96126092838876132</v>
          </cell>
          <cell r="K56">
            <v>1</v>
          </cell>
          <cell r="L56" t="str">
            <v>NRO_NR Structures/Thermal/Propulsion</v>
          </cell>
          <cell r="M56" t="str">
            <v>AUC (BY00$K)</v>
          </cell>
          <cell r="N56" t="str">
            <v>12.819*Mass (lb)^0.950*BPC^-0.057</v>
          </cell>
          <cell r="O56">
            <v>-5.7000000000000002E-2</v>
          </cell>
          <cell r="Q56" t="str">
            <v>Propulsion</v>
          </cell>
        </row>
        <row r="57">
          <cell r="B57" t="str">
            <v>NRO_REC Solid-State Transmitters and Transponders</v>
          </cell>
          <cell r="C57" t="str">
            <v>RF Output Power (W)</v>
          </cell>
          <cell r="D57" t="str">
            <v>Transponder? (1/0)</v>
          </cell>
          <cell r="E57" t="str">
            <v>Freq (MHz)</v>
          </cell>
          <cell r="I57">
            <v>2000</v>
          </cell>
          <cell r="J57">
            <v>0.77754603588255833</v>
          </cell>
          <cell r="K57">
            <v>1</v>
          </cell>
          <cell r="L57" t="str">
            <v>NRO_NR RF Equipment</v>
          </cell>
          <cell r="M57" t="str">
            <v>AUC (BY00$K)</v>
          </cell>
          <cell r="N57" t="str">
            <v>23.994*Mass (lb)^0.433*BPC^-0.363*RF Output Power (W)^0.215*1.54^Transponder? (1/0)*Freq (MHz)^0.338</v>
          </cell>
          <cell r="O57">
            <v>-0.36299999999999999</v>
          </cell>
          <cell r="Q57" t="str">
            <v>Instrumentation</v>
          </cell>
        </row>
        <row r="58">
          <cell r="B58" t="str">
            <v>NRO_REC Star Trackers</v>
          </cell>
          <cell r="C58" t="str">
            <v>Demo? (1/0)</v>
          </cell>
          <cell r="I58">
            <v>2000</v>
          </cell>
          <cell r="J58">
            <v>0.91636864467535128</v>
          </cell>
          <cell r="K58">
            <v>1</v>
          </cell>
          <cell r="L58" t="str">
            <v>NRO_NR ACS Sensors</v>
          </cell>
          <cell r="M58" t="str">
            <v>AUC (BY00$K)</v>
          </cell>
          <cell r="N58" t="str">
            <v>145.963*Mass (lb)^0.878*BPC^-0.126*(0.487)^Demo? (1/0)</v>
          </cell>
          <cell r="O58">
            <v>-0.126</v>
          </cell>
          <cell r="Q58" t="str">
            <v>Instrumentation</v>
          </cell>
        </row>
        <row r="59">
          <cell r="B59" t="str">
            <v>NRO_REC Structures – Deployed</v>
          </cell>
          <cell r="I59">
            <v>2000</v>
          </cell>
          <cell r="J59">
            <v>0.81507233240262533</v>
          </cell>
          <cell r="K59">
            <v>1</v>
          </cell>
          <cell r="L59" t="str">
            <v>NRO_NR Structures/Thermal/Propulsion</v>
          </cell>
          <cell r="M59" t="str">
            <v>AUC (BY00$K)</v>
          </cell>
          <cell r="N59" t="str">
            <v>100.124*Mass (lb)^0.684*BPC^-0.295</v>
          </cell>
          <cell r="O59">
            <v>-0.29499999999999998</v>
          </cell>
          <cell r="Q59" t="str">
            <v>Structure</v>
          </cell>
        </row>
        <row r="60">
          <cell r="B60" t="str">
            <v>NRO_REC Structures – Static</v>
          </cell>
          <cell r="C60" t="str">
            <v>Secondary? (1/0)</v>
          </cell>
          <cell r="D60" t="str">
            <v>Optical? (1/0)</v>
          </cell>
          <cell r="I60">
            <v>2000</v>
          </cell>
          <cell r="J60">
            <v>0.83162209837490642</v>
          </cell>
          <cell r="K60">
            <v>1</v>
          </cell>
          <cell r="L60" t="str">
            <v>NRO_NR Structures/Thermal/Propulsion</v>
          </cell>
          <cell r="M60" t="str">
            <v>AUC (BY00$K)</v>
          </cell>
          <cell r="N60" t="str">
            <v>33.305*Mass (lb)^0.746*BPC^-.266*0.762^Secondary? (1/0)*1.223^Optical? (1/0)</v>
          </cell>
          <cell r="O60">
            <v>-0.26600000000000001</v>
          </cell>
          <cell r="P60" t="str">
            <v>Reformatted 2017 published CER to put all three in one functional form with equipment compartment as default</v>
          </cell>
          <cell r="Q60" t="str">
            <v>Structure</v>
          </cell>
        </row>
        <row r="61">
          <cell r="B61" t="str">
            <v>NRO_REC Analog Sun Sensors</v>
          </cell>
          <cell r="I61">
            <v>2000</v>
          </cell>
          <cell r="J61">
            <v>0.79278413661028446</v>
          </cell>
          <cell r="K61">
            <v>1</v>
          </cell>
          <cell r="L61" t="str">
            <v>NRO_NR ACS Sensors</v>
          </cell>
          <cell r="M61" t="str">
            <v>AUC (BY00$K)</v>
          </cell>
          <cell r="N61" t="str">
            <v>392.199*Mass (lb)^0.811*BPC^-0.335</v>
          </cell>
          <cell r="O61">
            <v>-0.33500000000000002</v>
          </cell>
          <cell r="Q61" t="str">
            <v>Instrumentation</v>
          </cell>
        </row>
        <row r="62">
          <cell r="B62" t="str">
            <v>NRO_REC Thermal Control – Blankets</v>
          </cell>
          <cell r="I62">
            <v>2000</v>
          </cell>
          <cell r="J62">
            <v>0.85027416006419587</v>
          </cell>
          <cell r="K62" t="str">
            <v>Mass (lb)</v>
          </cell>
          <cell r="L62" t="str">
            <v>NRO_NR Structures/Thermal/Propulsion</v>
          </cell>
          <cell r="M62" t="str">
            <v>AUC/Wt (BY00$K/lb)</v>
          </cell>
          <cell r="N62" t="str">
            <v>5.704*Mass (lb)^0.114*VPC^-0.234</v>
          </cell>
          <cell r="O62">
            <v>-0.23400000000000001</v>
          </cell>
          <cell r="Q62" t="str">
            <v>Thermal Control</v>
          </cell>
        </row>
        <row r="63">
          <cell r="B63" t="str">
            <v>NRO_REC Thermal Control – Heaters and Sensors</v>
          </cell>
          <cell r="I63">
            <v>2000</v>
          </cell>
          <cell r="J63">
            <v>0.77808517655541864</v>
          </cell>
          <cell r="K63" t="str">
            <v>Mass (lb)</v>
          </cell>
          <cell r="L63" t="str">
            <v>NRO_NR Structures/Thermal/Propulsion</v>
          </cell>
          <cell r="M63" t="str">
            <v>AUC/Wt (BY00$K/lb)</v>
          </cell>
          <cell r="N63" t="str">
            <v>20.556*VPC-0.362</v>
          </cell>
          <cell r="O63">
            <v>-0.36199999999999999</v>
          </cell>
          <cell r="Q63" t="str">
            <v>Thermal Control</v>
          </cell>
        </row>
        <row r="64">
          <cell r="B64" t="str">
            <v>NRO_REC Thermal Control – Shields, Barriers, Louvers</v>
          </cell>
          <cell r="I64">
            <v>2000</v>
          </cell>
          <cell r="J64">
            <v>0.85204409507486589</v>
          </cell>
          <cell r="K64" t="str">
            <v>Mass (lb)</v>
          </cell>
          <cell r="L64" t="str">
            <v>NRO_NR Structures/Thermal/Propulsion</v>
          </cell>
          <cell r="M64" t="str">
            <v>AUC/Wt (BY00$K/lb)</v>
          </cell>
          <cell r="N64" t="str">
            <v>170.920*Mass (lb)^-0.673*VPC^-0.321</v>
          </cell>
          <cell r="O64">
            <v>-0.23100000000000001</v>
          </cell>
          <cell r="Q64" t="str">
            <v>Thermal Control</v>
          </cell>
        </row>
        <row r="65">
          <cell r="B65" t="str">
            <v>NRO_REC Thrusters</v>
          </cell>
          <cell r="I65">
            <v>2000</v>
          </cell>
          <cell r="J65">
            <v>0.90689032893314303</v>
          </cell>
          <cell r="K65">
            <v>1</v>
          </cell>
          <cell r="L65" t="str">
            <v>NRO_NR Structures/Thermal/Propulsion</v>
          </cell>
          <cell r="M65" t="str">
            <v>AUC (BY00$K)</v>
          </cell>
          <cell r="N65" t="str">
            <v>147.338*Mass (lb)^0.699*BPC^-0.141</v>
          </cell>
          <cell r="O65">
            <v>-0.14099999999999999</v>
          </cell>
          <cell r="Q65" t="str">
            <v>Propulsion</v>
          </cell>
        </row>
        <row r="66">
          <cell r="B66" t="str">
            <v>NRO_REC Timers and Frequency Reference Units</v>
          </cell>
          <cell r="C66" t="str">
            <v>Timer/Clock? (1/0)</v>
          </cell>
          <cell r="I66">
            <v>2000</v>
          </cell>
          <cell r="J66">
            <v>0.99515972182008283</v>
          </cell>
          <cell r="K66" t="str">
            <v>Mass (lb)</v>
          </cell>
          <cell r="L66" t="str">
            <v>NRO_NR Digital Electronics</v>
          </cell>
          <cell r="M66" t="str">
            <v>AUC/Wt (BY00$K/lb)</v>
          </cell>
          <cell r="N66" t="str">
            <v>202.413*Mass (lb)^-0.332*BPC^-0.007*(1)^Timer/Clock? (1/0)</v>
          </cell>
          <cell r="O66">
            <v>-7.0000000000000001E-3</v>
          </cell>
          <cell r="Q66" t="str">
            <v>Electrical/Electronic Components</v>
          </cell>
        </row>
        <row r="67">
          <cell r="B67" t="str">
            <v>NRO_REC TT&amp;C Digital Electronics</v>
          </cell>
          <cell r="I67">
            <v>2000</v>
          </cell>
          <cell r="J67">
            <v>0.84674531236252715</v>
          </cell>
          <cell r="K67" t="str">
            <v>Mass (lb)</v>
          </cell>
          <cell r="L67" t="str">
            <v>NRO_NR Digital Electronics</v>
          </cell>
          <cell r="M67" t="str">
            <v>AUC/Wt (BY00$K/lb)</v>
          </cell>
          <cell r="N67" t="str">
            <v>124.628*Mass (lb)^-0.250*BPC^-0.240</v>
          </cell>
          <cell r="O67">
            <v>-0.24</v>
          </cell>
          <cell r="Q67" t="str">
            <v>Electrical/Electronic Components</v>
          </cell>
        </row>
        <row r="68">
          <cell r="B68" t="str">
            <v>NRO_REC Waveguide Assemblies</v>
          </cell>
          <cell r="C68" t="str">
            <v>Min Freq (GHz)</v>
          </cell>
          <cell r="I68">
            <v>2000</v>
          </cell>
          <cell r="J68">
            <v>0.8414794822853805</v>
          </cell>
          <cell r="K68">
            <v>1</v>
          </cell>
          <cell r="L68" t="str">
            <v>NRO_NR RF Equipment</v>
          </cell>
          <cell r="M68" t="str">
            <v>AUC (BY00$K)</v>
          </cell>
          <cell r="N68" t="str">
            <v>51.130*Mass (lb)^0.326*VPC^-0.249*Min Freq (GHz)^0.264</v>
          </cell>
          <cell r="O68">
            <v>-0.249</v>
          </cell>
          <cell r="Q68" t="str">
            <v>Instrumentation</v>
          </cell>
        </row>
        <row r="69">
          <cell r="B69" t="str">
            <v>USCM_REC EPS Power Generation</v>
          </cell>
          <cell r="C69" t="str">
            <v>Commercial? (1/0)</v>
          </cell>
          <cell r="I69">
            <v>2012</v>
          </cell>
          <cell r="J69">
            <v>1</v>
          </cell>
          <cell r="K69">
            <v>1</v>
          </cell>
          <cell r="L69" t="str">
            <v>USCM_NR EPS Power Generation</v>
          </cell>
          <cell r="M69" t="str">
            <v>T1 (BY12$K)</v>
          </cell>
          <cell r="N69" t="str">
            <v>26.35*Mass (lb)*0.8298^Commercial? (1/0)</v>
          </cell>
          <cell r="O69">
            <v>0</v>
          </cell>
          <cell r="Q69" t="str">
            <v>Solar Array</v>
          </cell>
        </row>
        <row r="70">
          <cell r="B70" t="str">
            <v>USCM_REC EPS Power Conditioning &amp; Distribution</v>
          </cell>
          <cell r="I70">
            <v>2012</v>
          </cell>
          <cell r="J70">
            <v>1</v>
          </cell>
          <cell r="K70">
            <v>1</v>
          </cell>
          <cell r="L70" t="str">
            <v>USCM_NR EPS Power Conditioning &amp; Distribution</v>
          </cell>
          <cell r="M70" t="str">
            <v>T1 (BY12$K)</v>
          </cell>
          <cell r="N70" t="str">
            <v>49*Mass (lb)^0.8114</v>
          </cell>
          <cell r="O70">
            <v>0</v>
          </cell>
          <cell r="Q70" t="str">
            <v>Electrical/Electronic Components</v>
          </cell>
        </row>
        <row r="71">
          <cell r="B71" t="str">
            <v>USCM_REC EPS NiH2 Batteries</v>
          </cell>
          <cell r="I71">
            <v>2012</v>
          </cell>
          <cell r="J71">
            <v>1</v>
          </cell>
          <cell r="K71">
            <v>1</v>
          </cell>
          <cell r="L71" t="str">
            <v>USCM_NR EPS Batteries</v>
          </cell>
          <cell r="M71" t="str">
            <v>T1 (BY12$K)</v>
          </cell>
          <cell r="N71" t="str">
            <v>29.21*Mass (lb)^0.8247</v>
          </cell>
          <cell r="O71">
            <v>0</v>
          </cell>
          <cell r="Q71" t="str">
            <v>Batteries</v>
          </cell>
        </row>
        <row r="72">
          <cell r="B72" t="str">
            <v>USCM_REC Comm Digital Electronics</v>
          </cell>
          <cell r="C72" t="str">
            <v>Protected Communications? (1/0)</v>
          </cell>
          <cell r="I72">
            <v>2012</v>
          </cell>
          <cell r="J72">
            <v>1</v>
          </cell>
          <cell r="K72">
            <v>1</v>
          </cell>
          <cell r="L72" t="str">
            <v>USCM_NR Comm Digital Electronics</v>
          </cell>
          <cell r="M72" t="str">
            <v>T1 (BY12$K)</v>
          </cell>
          <cell r="N72" t="str">
            <v>98.19*Mass (lb)^ 0.8822*2.146^Protected Communications? (1/0)</v>
          </cell>
          <cell r="O72">
            <v>0</v>
          </cell>
          <cell r="Q72" t="str">
            <v>Electrical/Electronic Components</v>
          </cell>
        </row>
        <row r="73">
          <cell r="B73" t="str">
            <v>USCM_REC Parabolic Antenna</v>
          </cell>
          <cell r="C73" t="str">
            <v>Operate at EHF or higher? (1/0)</v>
          </cell>
          <cell r="I73">
            <v>2012</v>
          </cell>
          <cell r="J73">
            <v>1</v>
          </cell>
          <cell r="K73">
            <v>1</v>
          </cell>
          <cell r="L73" t="str">
            <v>USCM_NR Parabolic Antenna</v>
          </cell>
          <cell r="M73" t="str">
            <v>T1 (BY12$K)</v>
          </cell>
          <cell r="N73" t="str">
            <v>74.71*Mass (lb)^0.8171*1.904^Operate at EHF or higher? (1/0)</v>
          </cell>
          <cell r="O73">
            <v>0</v>
          </cell>
          <cell r="Q73" t="str">
            <v>Instrumentation</v>
          </cell>
        </row>
        <row r="74">
          <cell r="B74" t="str">
            <v>USCM_REC Phased Array/Multibeam Antenna</v>
          </cell>
          <cell r="C74" t="str">
            <v>Frequency (MHz)</v>
          </cell>
          <cell r="I74">
            <v>2012</v>
          </cell>
          <cell r="J74">
            <v>1</v>
          </cell>
          <cell r="K74">
            <v>1</v>
          </cell>
          <cell r="L74" t="str">
            <v>USCM_NR Phased Array/Multibeam Antenna</v>
          </cell>
          <cell r="M74" t="str">
            <v>T1 (BY12$K)</v>
          </cell>
          <cell r="N74" t="str">
            <v>14.63*Mass (lb)^0.9057*Frequency (MHz)^0.1792</v>
          </cell>
          <cell r="O74">
            <v>0</v>
          </cell>
          <cell r="Q74" t="str">
            <v>Instrumentation</v>
          </cell>
        </row>
        <row r="75">
          <cell r="B75" t="str">
            <v>USCM_REC Small Antenna</v>
          </cell>
          <cell r="I75">
            <v>2012</v>
          </cell>
          <cell r="J75">
            <v>1</v>
          </cell>
          <cell r="K75">
            <v>1</v>
          </cell>
          <cell r="L75" t="str">
            <v>USCM_NR Small Antenna</v>
          </cell>
          <cell r="M75" t="str">
            <v>T1 (BY12$K)</v>
          </cell>
          <cell r="N75" t="str">
            <v>72.77+59.01*Mass (lb)</v>
          </cell>
          <cell r="O75">
            <v>0</v>
          </cell>
          <cell r="P75" t="str">
            <v>Applicable for estimating small antennas with weight &lt; 8 lbs</v>
          </cell>
          <cell r="Q75" t="str">
            <v>Instrumentation</v>
          </cell>
        </row>
        <row r="76">
          <cell r="B76" t="str">
            <v>USCM_REC UHF Antenna</v>
          </cell>
          <cell r="I76">
            <v>2012</v>
          </cell>
          <cell r="J76">
            <v>1</v>
          </cell>
          <cell r="K76">
            <v>1</v>
          </cell>
          <cell r="L76" t="str">
            <v>USCM_NR UHF Antenna</v>
          </cell>
          <cell r="M76" t="str">
            <v>T1 (BY12$K)</v>
          </cell>
          <cell r="N76" t="str">
            <v>56.81*Mass (lb)^0.8883</v>
          </cell>
          <cell r="O76">
            <v>0</v>
          </cell>
          <cell r="Q76" t="str">
            <v>Instrumentation</v>
          </cell>
        </row>
        <row r="77">
          <cell r="B77" t="str">
            <v>NASA_NICM_REC- Mechanical/Structures Subsystem</v>
          </cell>
          <cell r="C77" t="str">
            <v>Total Max Power (W)</v>
          </cell>
          <cell r="D77" t="str">
            <v>Class C/D? (1/0)</v>
          </cell>
          <cell r="I77">
            <v>2004</v>
          </cell>
          <cell r="J77">
            <v>1</v>
          </cell>
          <cell r="K77">
            <v>1</v>
          </cell>
          <cell r="L77" t="str">
            <v>NASA_NICM_NR- Machanical/Structures Subsystem</v>
          </cell>
          <cell r="M77" t="str">
            <v>AUC (BY04$K)</v>
          </cell>
          <cell r="N77" t="str">
            <v>219*(Mass (kg))^0.41*(Total Max Power (W))^0.52*(75/219)^Class C/D? (1/0)*(1-%NR)/BPC</v>
          </cell>
          <cell r="P77" t="str">
            <v>Functional form has been adjusted to solve for AUC by multiplying the original functional form by the reciprocal of %NR and dividing by BPC.</v>
          </cell>
        </row>
        <row r="78">
          <cell r="B78" t="str">
            <v>NASA_NICM_REC- Thermal/Fluids (Non-Cryo) Subsystem</v>
          </cell>
          <cell r="C78" t="str">
            <v>Design Life (mths)</v>
          </cell>
          <cell r="D78" t="str">
            <v>Class C/D? (1/0)</v>
          </cell>
          <cell r="I78">
            <v>2004</v>
          </cell>
          <cell r="J78">
            <v>1</v>
          </cell>
          <cell r="K78">
            <v>1</v>
          </cell>
          <cell r="L78" t="str">
            <v>NASA_NICM_NR- Thermal/Fluids (Non-Cryo) Subsystem</v>
          </cell>
          <cell r="M78" t="str">
            <v>AUC (BY04$K)</v>
          </cell>
          <cell r="N78" t="str">
            <v>642*(Mass (kg))^0.62*(Design Life (mths))^(1.14*Class C/D? (1/0))*(3/642)^Class C/D? (1/0)*(1-%NR)/BPC</v>
          </cell>
          <cell r="P78" t="str">
            <v>Functional form has been adjusted to solve for AUC by multiplying the original functional form by the reciprocal of %NR and dividing by BPC.</v>
          </cell>
        </row>
        <row r="79">
          <cell r="B79" t="str">
            <v>NASA_NICM_REC- Earth Orbiting Particles Instrument</v>
          </cell>
          <cell r="C79" t="str">
            <v>Total Max Power (W)</v>
          </cell>
          <cell r="D79" t="str">
            <v>Class C/D? (1/0)</v>
          </cell>
          <cell r="I79">
            <v>2004</v>
          </cell>
          <cell r="J79">
            <v>1</v>
          </cell>
          <cell r="K79">
            <v>1</v>
          </cell>
          <cell r="L79" t="str">
            <v>NASA_NICM_NR- Earth Orbiting Particles Instrument</v>
          </cell>
          <cell r="M79" t="str">
            <v>AUC (BY04$K)</v>
          </cell>
          <cell r="N79" t="str">
            <v>1368*(Mass (kg))^0.39*(Total Max Power (W))^0.47*(697/1368)^Class C/D? (1/0)*(1-%NR)/BPC</v>
          </cell>
          <cell r="P79" t="str">
            <v>Functional form has been adjusted to solve for AUC by multiplying the original functional form by the reciprocal of %NR and dividing by BPC.</v>
          </cell>
        </row>
        <row r="80">
          <cell r="B80" t="str">
            <v>NASA_NICM_REC- Earth Orbiting Optical Instrument</v>
          </cell>
          <cell r="C80" t="str">
            <v>Total Max Power (W)</v>
          </cell>
          <cell r="D80" t="str">
            <v>Class C/D? (1/0)</v>
          </cell>
          <cell r="I80">
            <v>2004</v>
          </cell>
          <cell r="J80">
            <v>1</v>
          </cell>
          <cell r="K80">
            <v>1</v>
          </cell>
          <cell r="L80" t="str">
            <v>NASA_NICM_NR- Earth Orbiting Optical Instrument</v>
          </cell>
          <cell r="M80" t="str">
            <v>AUC (BY04$K)</v>
          </cell>
          <cell r="N80" t="str">
            <v>897*(Mass (kg))^0.43*(Total Max Power (W))^0.52*(384/897)^Class C/D? (1/0)*(1-%NR)/BPC</v>
          </cell>
          <cell r="P80" t="str">
            <v>Functional form has been adjusted to solve for AUC by multiplying the original functional form by the reciprocal of %NR and dividing by BPC.</v>
          </cell>
        </row>
        <row r="81">
          <cell r="B81" t="str">
            <v>NASA_NICM_REC- Planetary Particles Instrument</v>
          </cell>
          <cell r="C81" t="str">
            <v>Total Max Power (W)</v>
          </cell>
          <cell r="D81" t="str">
            <v>Design Life (mths)</v>
          </cell>
          <cell r="I81">
            <v>2004</v>
          </cell>
          <cell r="J81">
            <v>1</v>
          </cell>
          <cell r="K81">
            <v>1</v>
          </cell>
          <cell r="L81" t="str">
            <v>NASA_NICM_NR- Planetary Particles Instrument</v>
          </cell>
          <cell r="M81" t="str">
            <v>AUC (BY04$K)</v>
          </cell>
          <cell r="N81" t="str">
            <v>223*(Mass (kg))^0.31*(Total Max Power (W))^0.44*(Design Life (mths))^0.52*(1-%NR)/BPC</v>
          </cell>
          <cell r="P81" t="str">
            <v>Functional form has been adjusted to solve for AUC by multiplying the original functional form by the reciprocal of %NR and dividing by BPC.</v>
          </cell>
        </row>
        <row r="82">
          <cell r="B82" t="str">
            <v>NASA_NICM_REC- Planetary  Optical Instrument</v>
          </cell>
          <cell r="C82" t="str">
            <v>Total Max Power (W)</v>
          </cell>
          <cell r="D82" t="str">
            <v>Class C/D? (1/0)</v>
          </cell>
          <cell r="E82" t="str">
            <v>Design Life (mths)</v>
          </cell>
          <cell r="I82">
            <v>2004</v>
          </cell>
          <cell r="J82">
            <v>1</v>
          </cell>
          <cell r="K82">
            <v>1</v>
          </cell>
          <cell r="L82" t="str">
            <v>NASA_NICM_NR- Planetary  Optical Instrument</v>
          </cell>
          <cell r="M82" t="str">
            <v>AUC (BY04$K)</v>
          </cell>
          <cell r="N82" t="str">
            <v>392*(Mass (kg))^0.45*(Total Max Power (W))^0.49*(134/392)^Class C/D? (1/0)*(Design Life (mths))^0.32*(1-%NR)/BPC</v>
          </cell>
          <cell r="P82" t="str">
            <v>Functional form has been adjusted to solve for AUC by multiplying the original functional form by the reciprocal of %NR and dividing by BPC.</v>
          </cell>
        </row>
        <row r="83">
          <cell r="B83" t="str">
            <v>REC Pass Through</v>
          </cell>
          <cell r="C83" t="str">
            <v>REC Cost (BY$22M)</v>
          </cell>
          <cell r="I83">
            <v>2022</v>
          </cell>
          <cell r="J83">
            <v>1</v>
          </cell>
          <cell r="K83">
            <v>1</v>
          </cell>
          <cell r="L83" t="str">
            <v>NR Pass Through</v>
          </cell>
          <cell r="M83" t="str">
            <v>AUC (BY20$k)</v>
          </cell>
          <cell r="N83" t="str">
            <v>REC Cost (BY$22M)*1000/BPC</v>
          </cell>
          <cell r="O83">
            <v>0</v>
          </cell>
          <cell r="Q83" t="str">
            <v>None</v>
          </cell>
        </row>
        <row r="84">
          <cell r="B84" t="str">
            <v>REC No Cost</v>
          </cell>
          <cell r="I84">
            <v>2022</v>
          </cell>
          <cell r="J84">
            <v>1</v>
          </cell>
          <cell r="K84">
            <v>1</v>
          </cell>
          <cell r="L84" t="str">
            <v>NR No Cost</v>
          </cell>
          <cell r="M84" t="str">
            <v>AUC (BY00$k)</v>
          </cell>
          <cell r="N84">
            <v>0</v>
          </cell>
          <cell r="O84">
            <v>0</v>
          </cell>
          <cell r="Q84" t="str">
            <v>None</v>
          </cell>
        </row>
        <row r="89">
          <cell r="B89" t="str">
            <v>NRO_NR_ACS</v>
          </cell>
          <cell r="I89">
            <v>2000</v>
          </cell>
          <cell r="M89" t="str">
            <v>NR (BY00$k)</v>
          </cell>
          <cell r="N89" t="str">
            <v>4.13*Mass (lb)^0.726*BPC^0.448*(%ND*100 + 3.510)^1.044</v>
          </cell>
          <cell r="O89" t="str">
            <v xml:space="preserve"> </v>
          </cell>
        </row>
        <row r="90">
          <cell r="B90" t="str">
            <v>NRO_NR_CPL Antenna</v>
          </cell>
          <cell r="I90">
            <v>2000</v>
          </cell>
          <cell r="M90" t="str">
            <v>NR (BY00$k)</v>
          </cell>
          <cell r="N90" t="str">
            <v>0.14*(T1/1000)^0.874*BPC^0.429*(%ND*100 + 1.0)^0.744</v>
          </cell>
          <cell r="O90" t="str">
            <v xml:space="preserve"> </v>
          </cell>
        </row>
        <row r="91">
          <cell r="B91" t="str">
            <v>NRO_NR_CPL Electronics</v>
          </cell>
          <cell r="I91">
            <v>2000</v>
          </cell>
          <cell r="M91" t="str">
            <v>NR (BY00$k)</v>
          </cell>
          <cell r="N91" t="str">
            <v>0.083*(T1/1000)^0.977*BPC^0.211*(%ND*100 + 2.223)^0.760</v>
          </cell>
          <cell r="O91" t="str">
            <v xml:space="preserve"> </v>
          </cell>
        </row>
        <row r="92">
          <cell r="B92" t="str">
            <v>NRO_NR_EPS</v>
          </cell>
          <cell r="I92">
            <v>2000</v>
          </cell>
          <cell r="M92" t="str">
            <v>NR (BY00$k)</v>
          </cell>
          <cell r="N92" t="str">
            <v>16.51*Mass (lb)^0.662*BPC^0.116*(%ND*100 + 0.867)^0.642</v>
          </cell>
          <cell r="O92" t="str">
            <v xml:space="preserve"> </v>
          </cell>
        </row>
        <row r="93">
          <cell r="B93" t="str">
            <v>NRO_NR_PRS</v>
          </cell>
          <cell r="I93">
            <v>2000</v>
          </cell>
          <cell r="M93" t="str">
            <v>NR (BY00$k)</v>
          </cell>
          <cell r="N93" t="str">
            <v>18.15*Mass (lb)^0.694*(%ND*100 + 1.0)^0.460</v>
          </cell>
          <cell r="O93" t="str">
            <v xml:space="preserve"> </v>
          </cell>
        </row>
        <row r="94">
          <cell r="B94" t="str">
            <v>NRO_NR_SMS&amp;TCS</v>
          </cell>
          <cell r="I94">
            <v>2000</v>
          </cell>
          <cell r="M94" t="str">
            <v>NR (BY00$k)</v>
          </cell>
          <cell r="N94" t="str">
            <v>0.32*(T1/1000)^0.753*BPC^0.087*(%ND*100)^0.919</v>
          </cell>
          <cell r="O94" t="str">
            <v xml:space="preserve"> </v>
          </cell>
        </row>
        <row r="95">
          <cell r="B95" t="str">
            <v>NRO_NR_TT&amp;C</v>
          </cell>
          <cell r="I95">
            <v>2000</v>
          </cell>
          <cell r="M95" t="str">
            <v>NR (BY00$k)</v>
          </cell>
          <cell r="N95" t="str">
            <v>0.57*(T1/1000)^0.867*BPC^0.108*(%ND*100 + 1.743)^0.639</v>
          </cell>
          <cell r="O95" t="str">
            <v xml:space="preserve"> </v>
          </cell>
        </row>
        <row r="96">
          <cell r="B96" t="str">
            <v>USCM_NR SMS</v>
          </cell>
          <cell r="I96">
            <v>2012</v>
          </cell>
          <cell r="M96" t="str">
            <v>NR (BY12$K)</v>
          </cell>
          <cell r="N96" t="str">
            <v>23.83*Mass (lb)</v>
          </cell>
          <cell r="O96" t="str">
            <v xml:space="preserve"> </v>
          </cell>
        </row>
        <row r="97">
          <cell r="B97" t="str">
            <v>USCM_NR TCS</v>
          </cell>
          <cell r="C97" t="str">
            <v>New? (1/0)</v>
          </cell>
          <cell r="I97">
            <v>2012</v>
          </cell>
          <cell r="M97" t="str">
            <v>NR (BY12$K)</v>
          </cell>
          <cell r="N97" t="str">
            <v>156.2*Mass (lb)^0.4338*2.904^New? (1/0)</v>
          </cell>
          <cell r="O97" t="str">
            <v xml:space="preserve"> </v>
          </cell>
        </row>
        <row r="98">
          <cell r="B98" t="str">
            <v>USCM_NR EPS</v>
          </cell>
          <cell r="C98" t="str">
            <v>New? (1/0)</v>
          </cell>
          <cell r="I98">
            <v>2012</v>
          </cell>
          <cell r="M98" t="str">
            <v>NR (BY12$K)</v>
          </cell>
          <cell r="N98" t="str">
            <v>54.87*Mass (lb)^ 0.7202*2.445^New? (1/0)</v>
          </cell>
          <cell r="O98" t="str">
            <v xml:space="preserve"> </v>
          </cell>
        </row>
        <row r="99">
          <cell r="B99" t="str">
            <v>USCM_NR ACS</v>
          </cell>
          <cell r="C99" t="str">
            <v>New? (1/0)</v>
          </cell>
          <cell r="D99" t="str">
            <v>Modified? (1/0)</v>
          </cell>
          <cell r="E99" t="str">
            <v>Existing Design? (1/0)</v>
          </cell>
          <cell r="I99">
            <v>2012</v>
          </cell>
          <cell r="M99" t="str">
            <v>NR (BY12$K)</v>
          </cell>
          <cell r="N99" t="str">
            <v>23523.85^New? (1/0)+9958.44^Modified? (1/0)+986.66^Existing Design? (1/0)</v>
          </cell>
          <cell r="O99" t="str">
            <v xml:space="preserve"> </v>
          </cell>
          <cell r="P99" t="str">
            <v>Combined functional form for 3 optional forms based on newness</v>
          </cell>
        </row>
        <row r="100">
          <cell r="B100" t="str">
            <v>USCM_NR PRS</v>
          </cell>
          <cell r="C100" t="str">
            <v>New? (1/0)</v>
          </cell>
          <cell r="D100" t="str">
            <v>Modified? (1/0)</v>
          </cell>
          <cell r="E100" t="str">
            <v>Existing Design? (1/0)</v>
          </cell>
          <cell r="I100">
            <v>2012</v>
          </cell>
          <cell r="M100" t="str">
            <v>NR (BY12$K)</v>
          </cell>
          <cell r="N100" t="str">
            <v>15165.18^New? (1/0)+3893.99^Modified? (1/0)+421.38^Existing Design? (1/0)</v>
          </cell>
          <cell r="O100" t="str">
            <v xml:space="preserve"> </v>
          </cell>
        </row>
        <row r="101">
          <cell r="B101" t="str">
            <v>USCM_NR TT&amp;C</v>
          </cell>
          <cell r="C101" t="str">
            <v>New? (1/0)</v>
          </cell>
          <cell r="I101">
            <v>2012</v>
          </cell>
          <cell r="M101" t="str">
            <v>NR (BY12$K)</v>
          </cell>
          <cell r="N101" t="str">
            <v>613.8*Mass (lb)^0.4366*4.711^New? (1/0)</v>
          </cell>
          <cell r="O101" t="str">
            <v xml:space="preserve"> </v>
          </cell>
        </row>
        <row r="102">
          <cell r="B102" t="str">
            <v>USCM_NR CPL</v>
          </cell>
          <cell r="I102">
            <v>2012</v>
          </cell>
          <cell r="M102" t="str">
            <v>NR (BY12$K)</v>
          </cell>
          <cell r="N102" t="str">
            <v>2061*Mass (lb)^0.695</v>
          </cell>
          <cell r="O102" t="str">
            <v xml:space="preserve"> </v>
          </cell>
        </row>
        <row r="103">
          <cell r="B103" t="str">
            <v>USCM_NR CPL RF/Analog Electronics Suite</v>
          </cell>
          <cell r="C103" t="str">
            <v>New Design on Major Defense Program? (1/0)</v>
          </cell>
          <cell r="I103">
            <v>2012</v>
          </cell>
          <cell r="M103" t="str">
            <v>NR (BY12$K)</v>
          </cell>
          <cell r="N103" t="str">
            <v>592.4*Mass (lb)^0.5873*4.826^New Design on Major Defense Program? (1/0)</v>
          </cell>
          <cell r="O103" t="str">
            <v xml:space="preserve"> </v>
          </cell>
        </row>
        <row r="104">
          <cell r="B104" t="str">
            <v>USCM_NR CPL Antenna Suite</v>
          </cell>
          <cell r="I104">
            <v>2012</v>
          </cell>
          <cell r="M104" t="str">
            <v>NR (BY12$K)</v>
          </cell>
          <cell r="N104" t="str">
            <v>124.5*Mass (lb)</v>
          </cell>
          <cell r="O104" t="str">
            <v xml:space="preserve"> </v>
          </cell>
        </row>
        <row r="105">
          <cell r="B105" t="str">
            <v>PCEC_NR ACS</v>
          </cell>
          <cell r="C105" t="str">
            <v>LEOEnvironment? (1/0)</v>
          </cell>
          <cell r="D105" t="str">
            <v>Total Radiation Dosage (krads)</v>
          </cell>
          <cell r="E105" t="str">
            <v>3 Axis Control? (1/0)</v>
          </cell>
          <cell r="I105">
            <v>2014</v>
          </cell>
          <cell r="M105" t="str">
            <v>NR (BY14$K)</v>
          </cell>
          <cell r="N105" t="str">
            <v>580.61 * Mass (kg)^0.602 * EXP(LEOEnvironment? (1/0))^-0.631 * Total Radiation Dosage (krads)^0.166 * EXP(3 Axis Control? (1/0))^-0.744</v>
          </cell>
          <cell r="O105" t="str">
            <v xml:space="preserve"> </v>
          </cell>
        </row>
        <row r="106">
          <cell r="B106" t="str">
            <v>PCEC_NR CDH</v>
          </cell>
          <cell r="C106" t="str">
            <v>Subsys Design Phase Duration (mths)</v>
          </cell>
          <cell r="D106" t="str">
            <v>LEO? (1/0)</v>
          </cell>
          <cell r="E106" t="str">
            <v>DirectedMission? (1/0)</v>
          </cell>
          <cell r="F106" t="str">
            <v>Rad750 Processor? (1/0)</v>
          </cell>
          <cell r="I106">
            <v>2014</v>
          </cell>
          <cell r="M106" t="str">
            <v>NR (BY14$K)</v>
          </cell>
          <cell r="N106" t="str">
            <v>199.809 * Mass (kg)^0.178 * Subsys Design Phase Duration (mths)^0.899 * EXP(LEO? (1/0))^-0.704 * exp(DirectedMission? (1/0))^1.13 * exp(Rad750 Processor? (1/0))^0.228</v>
          </cell>
          <cell r="O106" t="str">
            <v xml:space="preserve"> </v>
          </cell>
        </row>
        <row r="107">
          <cell r="B107" t="str">
            <v>PCEC_NR Comms</v>
          </cell>
          <cell r="C107" t="str">
            <v>Transmitter Power (W)</v>
          </cell>
          <cell r="D107" t="str">
            <v>Directed Mission? (1/0)</v>
          </cell>
          <cell r="I107">
            <v>2014</v>
          </cell>
          <cell r="M107" t="str">
            <v>NR (BY14$K)</v>
          </cell>
          <cell r="N107" t="str">
            <v>176.793 * Mass (kg)^0.505 * Transmitter Power (W)^0.302 * exp(Directed Mission? (1/0))^0.909</v>
          </cell>
          <cell r="O107" t="str">
            <v xml:space="preserve"> </v>
          </cell>
          <cell r="P107" t="str">
            <v>Estimates "cost of the communication subsystem for both Traveling Wave Tube Amplifier (TWTA) and Solid State Power Amplifier (SSPA) based systems"</v>
          </cell>
        </row>
        <row r="108">
          <cell r="B108" t="str">
            <v>PCEC_NR EPS</v>
          </cell>
          <cell r="C108" t="str">
            <v>Subsys Design Time (mths)</v>
          </cell>
          <cell r="D108" t="str">
            <v>LEO? (1/0)</v>
          </cell>
          <cell r="E108" t="str">
            <v>Directed Mission? (1/0)</v>
          </cell>
          <cell r="I108">
            <v>2014</v>
          </cell>
          <cell r="M108" t="str">
            <v>NR (BY14$K)</v>
          </cell>
          <cell r="N108" t="str">
            <v>151.478 * Mass (kg)^0.334 * Subsys Design Time (mths)^0.63 * EXP(LEO? (1/0))^-0.948 * exp(Directed Mission? (1/0))^0.612</v>
          </cell>
          <cell r="O108" t="str">
            <v xml:space="preserve"> </v>
          </cell>
          <cell r="P108" t="str">
            <v>"this CER does not estimate Radioisotope Thermionic Generators (RTG) power systems"</v>
          </cell>
        </row>
        <row r="109">
          <cell r="B109" t="str">
            <v>PCEC_NR Prop</v>
          </cell>
          <cell r="C109" t="str">
            <v>Max Thrust (N)</v>
          </cell>
          <cell r="I109">
            <v>2014</v>
          </cell>
          <cell r="M109" t="str">
            <v>NR (BY14$K)</v>
          </cell>
          <cell r="N109" t="str">
            <v>50.942 * Mass (kg)^0.835 * Max Thrust (N)^0.105</v>
          </cell>
          <cell r="O109" t="str">
            <v xml:space="preserve"> </v>
          </cell>
        </row>
        <row r="110">
          <cell r="B110" t="str">
            <v>PCEC_NR Structures</v>
          </cell>
          <cell r="C110" t="str">
            <v>Subsys Design Time (mths)</v>
          </cell>
          <cell r="D110" t="str">
            <v>Titanium? (1/0)</v>
          </cell>
          <cell r="E110" t="str">
            <v>Mars? (1/0)</v>
          </cell>
          <cell r="I110">
            <v>2014</v>
          </cell>
          <cell r="M110" t="str">
            <v>NR (BY14$K)</v>
          </cell>
          <cell r="N110" t="str">
            <v>33.642 * Mass (kg)^0.431 * Subsys Design Time (mths)^0.62 * EXP(Titanium? (1/0))^0.637 * EXP(Mars? (1/0))^0.955</v>
          </cell>
          <cell r="O110" t="str">
            <v xml:space="preserve"> </v>
          </cell>
        </row>
        <row r="111">
          <cell r="B111" t="str">
            <v>PCEC_NR Thermal</v>
          </cell>
          <cell r="C111" t="str">
            <v>Subsys Heritage (0.01-10)</v>
          </cell>
          <cell r="D111" t="str">
            <v>Class C/D? (1/0)</v>
          </cell>
          <cell r="I111">
            <v>2014</v>
          </cell>
          <cell r="M111" t="str">
            <v>NR (BY14$K)</v>
          </cell>
          <cell r="N111" t="str">
            <v>279.242 * Mass (kg)^0.436 * max(Subsys Heritage (0.01-10),.01)^-0.262 * EXP(Class C/D? (1/0))^-0.608</v>
          </cell>
          <cell r="O111" t="str">
            <v xml:space="preserve"> </v>
          </cell>
        </row>
        <row r="112">
          <cell r="B112" t="str">
            <v>NASA_NICM_NR-Active Microwave Antenna</v>
          </cell>
          <cell r="C112" t="str">
            <v>Total Max Power (W)</v>
          </cell>
          <cell r="I112">
            <v>2004</v>
          </cell>
          <cell r="M112" t="str">
            <v>NR (BY04$K)</v>
          </cell>
          <cell r="N112" t="str">
            <v>23*(Mass (kg))^0.41*(Total Max Power (W))^0.94*%NR</v>
          </cell>
          <cell r="O112" t="str">
            <v xml:space="preserve"> </v>
          </cell>
          <cell r="P112" t="str">
            <v>Functional form has been adjusted to solve for NR by including a %NR term</v>
          </cell>
        </row>
        <row r="113">
          <cell r="B113" t="str">
            <v>NASA_NICM_NR-Passive Microwave Antenna</v>
          </cell>
          <cell r="I113">
            <v>2004</v>
          </cell>
          <cell r="M113" t="str">
            <v>NR (BY04$K)</v>
          </cell>
          <cell r="N113" t="str">
            <v>876*(Mass (kg))^0.71*%NR</v>
          </cell>
          <cell r="O113" t="str">
            <v xml:space="preserve"> </v>
          </cell>
          <cell r="P113" t="str">
            <v>Functional form has been adjusted to solve for NR by including a %NR term</v>
          </cell>
        </row>
        <row r="114">
          <cell r="B114" t="str">
            <v>NASA_NICM_NR-Optics</v>
          </cell>
          <cell r="I114">
            <v>2004</v>
          </cell>
          <cell r="M114" t="str">
            <v>NR (BY04$K)</v>
          </cell>
          <cell r="N114" t="str">
            <v>1479*(Mass (kg))^0.53*%NR</v>
          </cell>
          <cell r="O114" t="str">
            <v xml:space="preserve"> </v>
          </cell>
          <cell r="P114" t="str">
            <v>Functional form has been adjusted to solve for NR by including a %NR term</v>
          </cell>
        </row>
        <row r="115">
          <cell r="B115" t="str">
            <v>NASA_NICM_NR-Telescope Optical Assembly</v>
          </cell>
          <cell r="C115" t="str">
            <v>Aperture (cm)</v>
          </cell>
          <cell r="D115" t="str">
            <v>Infrared? (1/0)</v>
          </cell>
          <cell r="I115">
            <v>2004</v>
          </cell>
          <cell r="M115" t="str">
            <v>NR (BY04$K)</v>
          </cell>
          <cell r="N115" t="str">
            <v>56*(Aperture (cm))^1.44*(101/56)^Infrared? (1/0)*%NR</v>
          </cell>
          <cell r="O115" t="str">
            <v xml:space="preserve"> </v>
          </cell>
          <cell r="P115" t="str">
            <v>Functional form has been adjusted to solve for NR by including a %NR term</v>
          </cell>
        </row>
        <row r="116">
          <cell r="B116" t="str">
            <v>NASA_NICM_NR-Earth Orbiting Electronics</v>
          </cell>
          <cell r="C116" t="str">
            <v>Total Max Power (W)</v>
          </cell>
          <cell r="D116" t="str">
            <v>Class C/D? (1/0)</v>
          </cell>
          <cell r="I116">
            <v>2004</v>
          </cell>
          <cell r="M116" t="str">
            <v>NR (BY04$K)</v>
          </cell>
          <cell r="N116" t="str">
            <v>586*(Mass (kg))^0.44*(Total Max Power (W))^0.41*(248/586)^Class C/D? (1/0)*%NR</v>
          </cell>
          <cell r="O116" t="str">
            <v xml:space="preserve"> </v>
          </cell>
          <cell r="P116" t="str">
            <v>Functional form has been adjusted to solve for NR by including a %NR term</v>
          </cell>
        </row>
        <row r="117">
          <cell r="B117" t="str">
            <v>NASA_NICM_NR-Planetary Electronics</v>
          </cell>
          <cell r="C117" t="str">
            <v>Design Life (mths)</v>
          </cell>
          <cell r="D117" t="str">
            <v>Class C/D? (1/0)</v>
          </cell>
          <cell r="I117">
            <v>2004</v>
          </cell>
          <cell r="M117" t="str">
            <v>NR (BY04$K)</v>
          </cell>
          <cell r="N117" t="str">
            <v>1516*(Mass (kg))^0.74*(35/1516)^Class C/D? (1/0)*(Design Life (mths))^(0.88*Class C/D? (1/0))*%NR</v>
          </cell>
          <cell r="O117" t="str">
            <v xml:space="preserve"> </v>
          </cell>
          <cell r="P117" t="str">
            <v>Functional form has been adjusted to solve for NR by including a %NR term</v>
          </cell>
        </row>
        <row r="118">
          <cell r="B118" t="str">
            <v>NASA_NICM_NR-Mechanical/Structures Subsystem</v>
          </cell>
          <cell r="C118" t="str">
            <v>Total Max Power (W)</v>
          </cell>
          <cell r="I118">
            <v>2004</v>
          </cell>
          <cell r="M118" t="str">
            <v>NR (BY04$K)</v>
          </cell>
          <cell r="N118" t="str">
            <v>219*(Mass (kg))^0.41*(Total Max Power (W))^0.52*(75/219)^Class C/D? (1/0)*%NR</v>
          </cell>
          <cell r="O118" t="str">
            <v xml:space="preserve"> </v>
          </cell>
          <cell r="P118" t="str">
            <v>Functional form has been adjusted to solve for NR by including a %NR term</v>
          </cell>
        </row>
        <row r="119">
          <cell r="B119" t="str">
            <v>NASA_NICM_NR-Field/Ion-Detector</v>
          </cell>
          <cell r="I119">
            <v>2004</v>
          </cell>
          <cell r="M119" t="str">
            <v>NR (BY04$K)</v>
          </cell>
          <cell r="N119" t="str">
            <v>976*(Mass (kg))^0.48*%NR</v>
          </cell>
          <cell r="O119" t="str">
            <v xml:space="preserve"> </v>
          </cell>
          <cell r="P119" t="str">
            <v>Functional form has been adjusted to solve for NR by including a %NR term</v>
          </cell>
        </row>
        <row r="120">
          <cell r="B120" t="str">
            <v>NASA_NICM_NR-Photovoltaic/Photodiode/PMT-Detector</v>
          </cell>
          <cell r="I120">
            <v>2004</v>
          </cell>
          <cell r="M120" t="str">
            <v>NR (BY04$K)</v>
          </cell>
          <cell r="N120" t="str">
            <v>2469*(Mass (kg))^0.48*%NR</v>
          </cell>
          <cell r="O120" t="str">
            <v xml:space="preserve"> </v>
          </cell>
          <cell r="P120" t="str">
            <v>Functional form has been adjusted to solve for NR by including a %NR term</v>
          </cell>
        </row>
        <row r="121">
          <cell r="B121" t="str">
            <v>NASA_NICM_NR-CCD-Detector</v>
          </cell>
          <cell r="I121">
            <v>2004</v>
          </cell>
          <cell r="M121" t="str">
            <v>NR (BY04$K)</v>
          </cell>
          <cell r="N121" t="str">
            <v>84*(Mass (kg))^0.94*%NR</v>
          </cell>
          <cell r="O121" t="str">
            <v xml:space="preserve"> </v>
          </cell>
          <cell r="P121" t="str">
            <v>Functional form has been adjusted to solve for NR by including a %NR term</v>
          </cell>
        </row>
        <row r="122">
          <cell r="B122" t="str">
            <v>NASA_NICM_NR-Thermal/Fluids(Non-Cryo)</v>
          </cell>
          <cell r="D122" t="str">
            <v>Class C/D? (1/0)</v>
          </cell>
          <cell r="I122">
            <v>2004</v>
          </cell>
          <cell r="M122" t="str">
            <v>NR (BY04$K)</v>
          </cell>
          <cell r="N122" t="str">
            <v>642*(Mass (kg))^0.62*(3/642)^Class C/D? (1/0)*(Design Life (mths))^(1.14*Class C/D? (1/0))*%NR</v>
          </cell>
          <cell r="O122" t="str">
            <v xml:space="preserve"> </v>
          </cell>
          <cell r="P122" t="str">
            <v>Functional form has been adjusted to solve for NR by including a %NR term</v>
          </cell>
        </row>
        <row r="123">
          <cell r="B123" t="str">
            <v>NASA_NICM_NR-Cryocooler Assembly</v>
          </cell>
          <cell r="C123" t="str">
            <v>Min Temperature (K)</v>
          </cell>
          <cell r="D123" t="str">
            <v>Commercial? (1/0)</v>
          </cell>
          <cell r="I123">
            <v>2004</v>
          </cell>
          <cell r="M123" t="str">
            <v>NR (BY04$K)</v>
          </cell>
          <cell r="N123" t="str">
            <v>135574*exp(-0.02*(Min Temperature (K)))*(46675/135574)*Commercial? (1/0)*%NR</v>
          </cell>
          <cell r="O123" t="str">
            <v xml:space="preserve"> </v>
          </cell>
          <cell r="P123" t="str">
            <v>Functional form has been adjusted to solve for NR by including a %NR term</v>
          </cell>
        </row>
        <row r="124">
          <cell r="B124" t="str">
            <v>NASA_NICM_NR-Software</v>
          </cell>
          <cell r="I124">
            <v>2004</v>
          </cell>
          <cell r="M124" t="str">
            <v>NR (BY04$K)</v>
          </cell>
          <cell r="N124" t="str">
            <v>236*(Mass (kg))^0.69*%NR</v>
          </cell>
          <cell r="O124" t="str">
            <v xml:space="preserve"> </v>
          </cell>
          <cell r="P124" t="str">
            <v>Functional form has been adjusted to solve for NR by including a %NR term</v>
          </cell>
        </row>
        <row r="125">
          <cell r="B125" t="str">
            <v>NASA_NICM_NR- Earth Orbiting Particles Instrument</v>
          </cell>
          <cell r="C125" t="str">
            <v>Total Max Power (W)</v>
          </cell>
          <cell r="D125" t="str">
            <v>Class C/D? (1/0)</v>
          </cell>
          <cell r="I125">
            <v>2004</v>
          </cell>
          <cell r="M125" t="str">
            <v>NR (BY04$K)</v>
          </cell>
          <cell r="N125" t="str">
            <v>1368*(Mass (kg))^0.39*(Total Max Power (W))^0.47*(697/1368)^Class C/D? (1/0)*%NR</v>
          </cell>
          <cell r="P125" t="str">
            <v>Functional form has been adjusted to solve for NR by including a %NR term</v>
          </cell>
        </row>
        <row r="126">
          <cell r="B126" t="str">
            <v>NASA_NICM_NR- Earth Orbiting Optical Instrument</v>
          </cell>
          <cell r="C126" t="str">
            <v>Total Max Power (W)</v>
          </cell>
          <cell r="D126" t="str">
            <v>Class C/D? (1/0)</v>
          </cell>
          <cell r="I126">
            <v>2004</v>
          </cell>
          <cell r="M126" t="str">
            <v>NR (BY04$K)</v>
          </cell>
          <cell r="N126" t="str">
            <v>897*(Mass (kg))^0.43*(Total Max Power (W))^0.52*(384/897)^Class C/D? (1/0)*%NR</v>
          </cell>
          <cell r="P126" t="str">
            <v>Functional form has been adjusted to solve for NR by including a %NR term</v>
          </cell>
        </row>
        <row r="127">
          <cell r="B127" t="str">
            <v>NASA_NICM_NR- Planetary Particles Instrument</v>
          </cell>
          <cell r="C127" t="str">
            <v>Total Max Power (W)</v>
          </cell>
          <cell r="D127" t="str">
            <v>Design Life (mths)</v>
          </cell>
          <cell r="I127">
            <v>2004</v>
          </cell>
          <cell r="M127" t="str">
            <v>NR (BY04$K)</v>
          </cell>
          <cell r="N127" t="str">
            <v>223*(Mass (kg))^0.31*(Total Max Power (W))^0.44*(Design Life (mths))^0.52*%NR</v>
          </cell>
          <cell r="P127" t="str">
            <v>Functional form has been adjusted to solve for NR by including a %NR term</v>
          </cell>
        </row>
        <row r="128">
          <cell r="B128" t="str">
            <v>NASA_NICM_NR- Planetary  Optical Instrument</v>
          </cell>
          <cell r="C128" t="str">
            <v>Total Max Power (W)</v>
          </cell>
          <cell r="D128" t="str">
            <v>Class C/D? (1/0)</v>
          </cell>
          <cell r="E128" t="str">
            <v>Design Life (mths)</v>
          </cell>
          <cell r="I128">
            <v>2004</v>
          </cell>
          <cell r="M128" t="str">
            <v>NR (BY04$K)</v>
          </cell>
          <cell r="N128" t="str">
            <v>392*(Mass (kg))^0.45*(Total Max Power (W))^0.49*(134/392)^Class C/D? (1/0)*(Design Life (mths))^0.32*%NR</v>
          </cell>
          <cell r="P128" t="str">
            <v>Functional form has been adjusted to solve for NR by including a %NR term</v>
          </cell>
        </row>
        <row r="129">
          <cell r="B129" t="str">
            <v>NRO_Demo SCM_NR_SMS</v>
          </cell>
          <cell r="C129" t="str">
            <v>Sun-Pointing Solar Array? (1/0)</v>
          </cell>
          <cell r="D129" t="str">
            <v>Body Fixed Solar Array? (1/0)</v>
          </cell>
          <cell r="E129" t="str">
            <v>Deployed Solar Array? (1/0)</v>
          </cell>
          <cell r="I129">
            <v>2006</v>
          </cell>
          <cell r="M129" t="str">
            <v>NR (BY06$K)</v>
          </cell>
          <cell r="N129" t="str">
            <v>86.467*Mass (lb)^0.704*1.201^Sun-Pointing Solar Array? (1/0)*0.736^Body Fixed Solar Array? (1/0)*1^Deployed Solar Array? (1/0)*%NR</v>
          </cell>
          <cell r="O129" t="str">
            <v xml:space="preserve"> </v>
          </cell>
          <cell r="P129" t="str">
            <v>Functional form has been adjusted to solve for NR by including a %NR term</v>
          </cell>
        </row>
        <row r="130">
          <cell r="B130" t="str">
            <v>NRO_Demo SCM_NR_TCS</v>
          </cell>
          <cell r="C130" t="str">
            <v>EO Payload? (1/0)</v>
          </cell>
          <cell r="I130">
            <v>2006</v>
          </cell>
          <cell r="M130" t="str">
            <v>NR (BY06$K)</v>
          </cell>
          <cell r="N130" t="str">
            <v>36.851*Mass (lb)^0.835*1.571^EO Payload? (1/0)+254.326*%NR</v>
          </cell>
          <cell r="O130" t="str">
            <v xml:space="preserve"> </v>
          </cell>
          <cell r="P130" t="str">
            <v>Functional form has been adjusted to solve for NR by including a %NR term</v>
          </cell>
        </row>
        <row r="131">
          <cell r="B131" t="str">
            <v>NRO_Demo SCM_NR_EPS</v>
          </cell>
          <cell r="C131" t="str">
            <v>NiH Battery? (1/0)</v>
          </cell>
          <cell r="I131">
            <v>2006</v>
          </cell>
          <cell r="M131" t="str">
            <v>NR (BY06$K)</v>
          </cell>
          <cell r="N131" t="str">
            <v>35.699*Mass (lb)^0.888*1.594^NiH Battery? (1/0)*%NR</v>
          </cell>
          <cell r="O131" t="str">
            <v xml:space="preserve"> </v>
          </cell>
          <cell r="P131" t="str">
            <v>Functional form has been adjusted to solve for NR by including a %NR term</v>
          </cell>
        </row>
        <row r="132">
          <cell r="B132" t="str">
            <v>NRO_Demo SCM_NR_ADCNS</v>
          </cell>
          <cell r="C132" t="str">
            <v># of Attitude Sensors</v>
          </cell>
          <cell r="I132">
            <v>2006</v>
          </cell>
          <cell r="M132" t="str">
            <v>NR (BY06$K)</v>
          </cell>
          <cell r="N132" t="str">
            <v>311.01*Mass (lb)^0.557*# of Attitude Sensors^0.251*%NR</v>
          </cell>
          <cell r="O132" t="str">
            <v xml:space="preserve"> </v>
          </cell>
          <cell r="P132" t="str">
            <v>Functional form has been adjusted to solve for NR by including a %NR term</v>
          </cell>
        </row>
        <row r="133">
          <cell r="B133" t="str">
            <v>NRO_Demo SCM_NR_Prop</v>
          </cell>
          <cell r="C133" t="str">
            <v># of Thrusters</v>
          </cell>
          <cell r="I133">
            <v>2006</v>
          </cell>
          <cell r="M133" t="str">
            <v>NR (BY06$K)</v>
          </cell>
          <cell r="N133" t="str">
            <v>444.389*Mass (lb)^0.211*# of Thrusters^0.351*%NR</v>
          </cell>
          <cell r="O133" t="str">
            <v xml:space="preserve"> </v>
          </cell>
          <cell r="P133" t="str">
            <v>Functional form has been adjusted to solve for NR by including a %NR term</v>
          </cell>
        </row>
        <row r="134">
          <cell r="B134" t="str">
            <v>NRO_Demo SCM_NR_TT&amp;C</v>
          </cell>
          <cell r="C134" t="str">
            <v>SV EOL Power (W)</v>
          </cell>
          <cell r="I134">
            <v>2006</v>
          </cell>
          <cell r="M134" t="str">
            <v>NR (BY06$K)</v>
          </cell>
          <cell r="N134" t="str">
            <v>31.742*Mass (lb)^0.621*SV EOL Power (W)^0.481*%NR</v>
          </cell>
          <cell r="O134" t="str">
            <v xml:space="preserve"> </v>
          </cell>
          <cell r="P134" t="str">
            <v>Functional form has been adjusted to solve for NR by including a %NR term</v>
          </cell>
        </row>
        <row r="135">
          <cell r="B135" t="str">
            <v>NRO_Demo SCM_NR_FSW</v>
          </cell>
          <cell r="C135" t="str">
            <v>Bus HW Cost (BY06$k)</v>
          </cell>
          <cell r="I135">
            <v>2006</v>
          </cell>
          <cell r="M135" t="str">
            <v>NR (BY06$K)</v>
          </cell>
          <cell r="N135" t="str">
            <v>0.002*Bus HW Cost (BY06$k)^1.324+690.881*%NR</v>
          </cell>
          <cell r="O135" t="str">
            <v xml:space="preserve"> </v>
          </cell>
          <cell r="P135" t="str">
            <v>Functional form has been adjusted to solve for NR by including a %NR term</v>
          </cell>
        </row>
        <row r="136">
          <cell r="B136" t="str">
            <v>NRO_Demo SCM_NR_EOPL</v>
          </cell>
          <cell r="C136" t="str">
            <v>Max Wavelength (µm)</v>
          </cell>
          <cell r="D136" t="str">
            <v>Min Wavelength (µm)</v>
          </cell>
          <cell r="E136" t="str">
            <v>Cryostat Tank? (1/0)</v>
          </cell>
          <cell r="I136">
            <v>2006</v>
          </cell>
          <cell r="M136" t="str">
            <v>NR (BY06$K)</v>
          </cell>
          <cell r="N136" t="str">
            <v>0.756*Mass (lb)^0.691*(log(Max Wavelength (µm)-Min Wavelength (µm)))^0.367*0.281^Cryostat Tank? (1/0)*%NR</v>
          </cell>
          <cell r="O136" t="str">
            <v xml:space="preserve"> </v>
          </cell>
          <cell r="P136" t="str">
            <v>Functional form has been adjusted to solve for NR by including a %NR term</v>
          </cell>
        </row>
        <row r="137">
          <cell r="B137" t="str">
            <v>NRO_Demo SCM_NR_RFPL</v>
          </cell>
          <cell r="C137" t="str">
            <v>Design Life (mths)</v>
          </cell>
          <cell r="I137">
            <v>2006</v>
          </cell>
          <cell r="M137" t="str">
            <v>NR (BY06$K)</v>
          </cell>
          <cell r="N137" t="str">
            <v>0.119*Mass (lb)^0.968*Design Life (mths)^0.276*%NR</v>
          </cell>
          <cell r="O137" t="str">
            <v xml:space="preserve"> </v>
          </cell>
          <cell r="P137" t="str">
            <v>Functional form has been adjusted to solve for NR by including a %NR term</v>
          </cell>
        </row>
        <row r="138">
          <cell r="B138" t="str">
            <v>NR SS Pass Through</v>
          </cell>
          <cell r="C138" t="str">
            <v>NR Cost (BY$22M)</v>
          </cell>
          <cell r="I138">
            <v>2022</v>
          </cell>
          <cell r="M138" t="str">
            <v>NR (BY20$K)</v>
          </cell>
          <cell r="N138" t="str">
            <v>NR Cost (BY$22M)*1000</v>
          </cell>
          <cell r="O138" t="str">
            <v xml:space="preserve"> </v>
          </cell>
        </row>
        <row r="139">
          <cell r="B139" t="str">
            <v>NR SS No Cost</v>
          </cell>
          <cell r="I139">
            <v>2022</v>
          </cell>
          <cell r="M139" t="str">
            <v>NR (BY00$k)</v>
          </cell>
          <cell r="N139">
            <v>0</v>
          </cell>
          <cell r="O139" t="str">
            <v xml:space="preserve"> </v>
          </cell>
        </row>
        <row r="144">
          <cell r="B144" t="str">
            <v>NRO_REC_ACS</v>
          </cell>
          <cell r="C144" t="str">
            <v>Spin Stabilized?</v>
          </cell>
          <cell r="D144" t="str">
            <v>Control Moment Gyro?</v>
          </cell>
          <cell r="I144">
            <v>2000</v>
          </cell>
          <cell r="J144">
            <v>0.87539132969426403</v>
          </cell>
          <cell r="K144">
            <v>1</v>
          </cell>
          <cell r="L144" t="str">
            <v>NRO_NR_ACS</v>
          </cell>
          <cell r="M144" t="str">
            <v>AUC (BY00$k)</v>
          </cell>
          <cell r="N144" t="str">
            <v>188.99*Mass (lb)^0.759*BPC^-0.192*1^Spin Stabilized?*1.397^Control Moment Gyro?</v>
          </cell>
          <cell r="O144">
            <v>-0.192</v>
          </cell>
        </row>
        <row r="145">
          <cell r="B145" t="str">
            <v>NRO_REC_CPL Antenna</v>
          </cell>
          <cell r="C145" t="str">
            <v># Antennas</v>
          </cell>
          <cell r="D145" t="str">
            <v>Gimbaled?</v>
          </cell>
          <cell r="I145">
            <v>2000</v>
          </cell>
          <cell r="J145">
            <v>0.81620304615090167</v>
          </cell>
          <cell r="K145">
            <v>1</v>
          </cell>
          <cell r="L145" t="str">
            <v>NRO_NR_CPL Antenna</v>
          </cell>
          <cell r="M145" t="str">
            <v>AUC (BY00$k)</v>
          </cell>
          <cell r="N145" t="str">
            <v>151.09*Mass (lb)^0.672*BPC^-0.293*# Antennas^0.198*1.373^Gimbaled?</v>
          </cell>
          <cell r="O145">
            <v>-0.29299999999999998</v>
          </cell>
        </row>
        <row r="146">
          <cell r="B146" t="str">
            <v>NRO_REC_CPL Electronics</v>
          </cell>
          <cell r="C146" t="str">
            <v>Data Rate (Mbps)</v>
          </cell>
          <cell r="D146" t="str">
            <v>Multi-channel?</v>
          </cell>
          <cell r="I146">
            <v>2000</v>
          </cell>
          <cell r="J146">
            <v>0.88515376457954509</v>
          </cell>
          <cell r="K146">
            <v>1</v>
          </cell>
          <cell r="L146" t="str">
            <v>NRO_NR_CPL Electronics</v>
          </cell>
          <cell r="M146" t="str">
            <v>AUC (BY00$k)</v>
          </cell>
          <cell r="N146" t="str">
            <v>75.55*Mass (lb)^0.985*BPC^-0.176*Data Rate (Mbps)^(0.086-0.086*Multi-channel?)</v>
          </cell>
          <cell r="O146">
            <v>-0.17599999999999999</v>
          </cell>
        </row>
        <row r="147">
          <cell r="B147" t="str">
            <v>NRO_REC_EPS</v>
          </cell>
          <cell r="I147">
            <v>2000</v>
          </cell>
          <cell r="J147">
            <v>0.81846918159080406</v>
          </cell>
          <cell r="K147">
            <v>1</v>
          </cell>
          <cell r="L147" t="str">
            <v>NRO_NR_EPS</v>
          </cell>
          <cell r="M147" t="str">
            <v>AUC (BY00$k)</v>
          </cell>
          <cell r="N147" t="str">
            <v>105.64*Mass (lb)^0.747*BPC^-0.289</v>
          </cell>
          <cell r="O147">
            <v>-0.28899999999999998</v>
          </cell>
        </row>
        <row r="148">
          <cell r="B148" t="str">
            <v>NRO_REC_PRS</v>
          </cell>
          <cell r="I148">
            <v>2000</v>
          </cell>
          <cell r="J148">
            <v>0.82530540851265721</v>
          </cell>
          <cell r="K148">
            <v>1</v>
          </cell>
          <cell r="L148" t="str">
            <v>NRO_NR_PRS</v>
          </cell>
          <cell r="M148" t="str">
            <v>AUC (BY00$k)</v>
          </cell>
          <cell r="N148" t="str">
            <v>87.50*Mass (lb)^0.778*BPC^-0.277</v>
          </cell>
          <cell r="O148">
            <v>-0.27700000000000002</v>
          </cell>
        </row>
        <row r="149">
          <cell r="B149" t="str">
            <v>NRO_REC_SMS&amp;TCS</v>
          </cell>
          <cell r="I149">
            <v>2000</v>
          </cell>
          <cell r="J149">
            <v>0.85856543643775374</v>
          </cell>
          <cell r="K149">
            <v>1</v>
          </cell>
          <cell r="L149" t="str">
            <v>NRO_NR_SMS&amp;TCS</v>
          </cell>
          <cell r="M149" t="str">
            <v>AUC (BY00$k)</v>
          </cell>
          <cell r="N149" t="str">
            <v>11.36*Mass (lb)^0.940*BPC^-0.220</v>
          </cell>
          <cell r="O149">
            <v>-0.22</v>
          </cell>
        </row>
        <row r="150">
          <cell r="B150" t="str">
            <v>NRO_REC_TT&amp;C</v>
          </cell>
          <cell r="I150">
            <v>2000</v>
          </cell>
          <cell r="J150">
            <v>0.82759681607820534</v>
          </cell>
          <cell r="K150">
            <v>1</v>
          </cell>
          <cell r="L150" t="str">
            <v>NRO_NR_TT&amp;C</v>
          </cell>
          <cell r="M150" t="str">
            <v>AUC (BY00$k)</v>
          </cell>
          <cell r="N150" t="str">
            <v>66.96*Mass (lb)^1.016*BPC^-0.273</v>
          </cell>
          <cell r="O150">
            <v>-0.27300000000000002</v>
          </cell>
        </row>
        <row r="151">
          <cell r="B151" t="str">
            <v>USCM_REC SMS</v>
          </cell>
          <cell r="I151">
            <v>2012</v>
          </cell>
          <cell r="J151">
            <v>1</v>
          </cell>
          <cell r="K151">
            <v>1</v>
          </cell>
          <cell r="L151" t="str">
            <v>USCM_NR SMS</v>
          </cell>
          <cell r="M151" t="str">
            <v>T1 (BY12$K)</v>
          </cell>
          <cell r="N151" t="str">
            <v>8.388*Mass (lb)</v>
          </cell>
          <cell r="O151" t="str">
            <v xml:space="preserve"> </v>
          </cell>
        </row>
        <row r="152">
          <cell r="B152" t="str">
            <v>USCM_REC TCS</v>
          </cell>
          <cell r="C152" t="str">
            <v>Design Life (mths)</v>
          </cell>
          <cell r="D152" t="str">
            <v>Advanced Payload?</v>
          </cell>
          <cell r="I152">
            <v>2012</v>
          </cell>
          <cell r="J152">
            <v>1</v>
          </cell>
          <cell r="K152">
            <v>1</v>
          </cell>
          <cell r="L152" t="str">
            <v>USCM_NR TCS</v>
          </cell>
          <cell r="M152" t="str">
            <v>T1 (BY12$K)</v>
          </cell>
          <cell r="N152" t="str">
            <v>42.45*Design Life (mths)^0.7101*2.767^Advanced Payload?</v>
          </cell>
          <cell r="O152" t="str">
            <v xml:space="preserve"> </v>
          </cell>
        </row>
        <row r="153">
          <cell r="B153" t="str">
            <v>USCM_REC EPS</v>
          </cell>
          <cell r="C153" t="str">
            <v>Commercial?</v>
          </cell>
          <cell r="I153">
            <v>2012</v>
          </cell>
          <cell r="J153">
            <v>1</v>
          </cell>
          <cell r="K153">
            <v>1</v>
          </cell>
          <cell r="L153" t="str">
            <v>USCM_NR EPS</v>
          </cell>
          <cell r="M153" t="str">
            <v>T1 (BY12$K)</v>
          </cell>
          <cell r="N153" t="str">
            <v>67.53*Mass (lb)^0.8148*0.7017^Commercial?</v>
          </cell>
          <cell r="O153" t="str">
            <v xml:space="preserve"> </v>
          </cell>
        </row>
        <row r="154">
          <cell r="B154" t="str">
            <v>USCM_REC ACS</v>
          </cell>
          <cell r="C154" t="str">
            <v>Competitive Award?</v>
          </cell>
          <cell r="I154">
            <v>2012</v>
          </cell>
          <cell r="J154">
            <v>1</v>
          </cell>
          <cell r="K154">
            <v>1</v>
          </cell>
          <cell r="L154" t="str">
            <v>USCM_NR ACS</v>
          </cell>
          <cell r="M154" t="str">
            <v>T1 (BY12$K)</v>
          </cell>
          <cell r="N154" t="str">
            <v>68.4*Mass (lb)*0.4945^Competitive Award?</v>
          </cell>
          <cell r="O154" t="str">
            <v xml:space="preserve"> </v>
          </cell>
        </row>
        <row r="155">
          <cell r="B155" t="str">
            <v>USCM_REC PRS</v>
          </cell>
          <cell r="I155">
            <v>2012</v>
          </cell>
          <cell r="J155">
            <v>1</v>
          </cell>
          <cell r="K155">
            <v>1</v>
          </cell>
          <cell r="L155" t="str">
            <v>USCM_NR PRS</v>
          </cell>
          <cell r="M155" t="str">
            <v>T1 (BY12$K)</v>
          </cell>
          <cell r="N155" t="str">
            <v>76.52*Mass (lb)^0.8459</v>
          </cell>
          <cell r="O155" t="str">
            <v xml:space="preserve"> </v>
          </cell>
        </row>
        <row r="156">
          <cell r="B156" t="str">
            <v>USCM_REC TT&amp;C</v>
          </cell>
          <cell r="C156" t="str">
            <v>Nuclear Threat Protection?</v>
          </cell>
          <cell r="D156" t="str">
            <v>Commercial?</v>
          </cell>
          <cell r="I156">
            <v>2012</v>
          </cell>
          <cell r="J156">
            <v>1</v>
          </cell>
          <cell r="K156">
            <v>1</v>
          </cell>
          <cell r="L156" t="str">
            <v>USCM_NR TT&amp;C</v>
          </cell>
          <cell r="M156" t="str">
            <v>T1 (BY12$K)</v>
          </cell>
          <cell r="N156" t="str">
            <v>197.4*Mass (lb)^0.8124*1.831^Nuclear Threat Protection?*0.6625^Commercial?</v>
          </cell>
          <cell r="O156" t="str">
            <v xml:space="preserve"> </v>
          </cell>
        </row>
        <row r="157">
          <cell r="B157" t="str">
            <v>USCM_REC CPL</v>
          </cell>
          <cell r="C157" t="str">
            <v>Protected Communications?</v>
          </cell>
          <cell r="I157">
            <v>2012</v>
          </cell>
          <cell r="J157">
            <v>1</v>
          </cell>
          <cell r="K157">
            <v>1</v>
          </cell>
          <cell r="L157" t="str">
            <v>USCM_NR CPL</v>
          </cell>
          <cell r="M157" t="str">
            <v>T1 (BY12$K)</v>
          </cell>
          <cell r="N157" t="str">
            <v>399.3*Mass (lb)^0.7161*2.759^Protected Communications?</v>
          </cell>
          <cell r="O157" t="str">
            <v xml:space="preserve"> </v>
          </cell>
        </row>
        <row r="158">
          <cell r="B158" t="str">
            <v>USCM_REC CPL RF/Analog Electronics Suite</v>
          </cell>
          <cell r="C158" t="str">
            <v>Protected Communications?</v>
          </cell>
          <cell r="I158">
            <v>2012</v>
          </cell>
          <cell r="J158">
            <v>1</v>
          </cell>
          <cell r="K158">
            <v>1</v>
          </cell>
          <cell r="L158" t="str">
            <v>USCM_NR CPL RF/Analog Electronics Suite</v>
          </cell>
          <cell r="M158" t="str">
            <v>T1 (BY12$K)</v>
          </cell>
          <cell r="N158" t="str">
            <v>526.8*Mass (lb)^0.653*2.211^Protected Communications?</v>
          </cell>
          <cell r="O158" t="str">
            <v xml:space="preserve"> </v>
          </cell>
        </row>
        <row r="159">
          <cell r="B159" t="str">
            <v>USCM_REC CPL Antenna Suite</v>
          </cell>
          <cell r="I159">
            <v>2012</v>
          </cell>
          <cell r="J159">
            <v>1</v>
          </cell>
          <cell r="K159">
            <v>1</v>
          </cell>
          <cell r="L159" t="str">
            <v>USCM_NR CPL Antenna Suite</v>
          </cell>
          <cell r="M159" t="str">
            <v>T1 (BY12$K)</v>
          </cell>
          <cell r="N159" t="str">
            <v>48.72*Mass (lb)^0.9549</v>
          </cell>
          <cell r="O159" t="str">
            <v xml:space="preserve"> </v>
          </cell>
          <cell r="P159" t="str">
            <v>Antennas that include nulling systems are not estimated by this CER. Non-communication programs were excluded from the development of this CER. We recommend not estimating the antenna suite for these systems and instead to estimate the comm subsystem as a whole.</v>
          </cell>
        </row>
        <row r="160">
          <cell r="B160" t="str">
            <v>PCEC_REC ACS</v>
          </cell>
          <cell r="C160" t="str">
            <v>LEO? (1/0)</v>
          </cell>
          <cell r="D160" t="str">
            <v>3 Axis Control? (1/0)</v>
          </cell>
          <cell r="I160">
            <v>2014</v>
          </cell>
          <cell r="J160">
            <v>1</v>
          </cell>
          <cell r="K160">
            <v>1</v>
          </cell>
          <cell r="L160" t="str">
            <v>PCEC_NR ACS</v>
          </cell>
          <cell r="M160" t="str">
            <v>T1 (BY14$K)</v>
          </cell>
          <cell r="N160" t="str">
            <v>1184.41 * Mass (kg)^0.668 * EXP(LEO? (1/0))^-0.647 * EXP(3 Axis Control? (1/0))^-0.615 *BPC^-0.192</v>
          </cell>
          <cell r="O160" t="str">
            <v xml:space="preserve"> </v>
          </cell>
        </row>
        <row r="161">
          <cell r="B161" t="str">
            <v>PCEC_REC CDH</v>
          </cell>
          <cell r="C161" t="str">
            <v>EOL Power (W)</v>
          </cell>
          <cell r="D161" t="str">
            <v>LEO? (1/0)</v>
          </cell>
          <cell r="E161" t="str">
            <v>Directed Mission? (1/0)</v>
          </cell>
          <cell r="F161" t="str">
            <v># Boards</v>
          </cell>
          <cell r="I161">
            <v>2014</v>
          </cell>
          <cell r="J161">
            <v>1</v>
          </cell>
          <cell r="K161">
            <v>1</v>
          </cell>
          <cell r="L161" t="str">
            <v>PCEC_NR CDH</v>
          </cell>
          <cell r="M161" t="str">
            <v>T1 (BY14$K)</v>
          </cell>
          <cell r="N161" t="str">
            <v>672.381 * EOL Power (W)^0.207 * EXP(LEO? (1/0))^-0.753 * exp(Directed Mission? (1/0))^0.839 * max(# Boards,1)^0.652 *BPC^-0.273</v>
          </cell>
          <cell r="O161" t="str">
            <v xml:space="preserve"> </v>
          </cell>
        </row>
        <row r="162">
          <cell r="B162" t="str">
            <v>PCEC_REC Comms</v>
          </cell>
          <cell r="C162" t="str">
            <v>Transmitter Power (W)</v>
          </cell>
          <cell r="D162" t="str">
            <v>Directed Mission? (1/0)</v>
          </cell>
          <cell r="I162">
            <v>2014</v>
          </cell>
          <cell r="J162">
            <v>1</v>
          </cell>
          <cell r="K162">
            <v>1</v>
          </cell>
          <cell r="L162" t="str">
            <v>PCEC_NR Comms</v>
          </cell>
          <cell r="M162" t="str">
            <v>T1 (BY14$K)</v>
          </cell>
          <cell r="N162" t="str">
            <v>277.75 * Mass (kg)^0.666 * Transmiter Power (W)^0.246 * exp(Directed Mission? (1/0))^0.874*BPC^-0.176</v>
          </cell>
          <cell r="O162" t="str">
            <v xml:space="preserve"> </v>
          </cell>
          <cell r="P162" t="str">
            <v>Estimates "cost of the communication subsystem for both Traveling Wave Tube Amplifier (TWTA) and Solid State Power Amplifier (SSPA) based systems"</v>
          </cell>
        </row>
        <row r="163">
          <cell r="B163" t="str">
            <v>PCEC_REC EPS</v>
          </cell>
          <cell r="C163" t="str">
            <v>Subsys Fab Phase Duration (mths)</v>
          </cell>
          <cell r="D163" t="str">
            <v>Subsys Heritage (0.01-10)</v>
          </cell>
          <cell r="E163" t="str">
            <v>LEO? (1/0)</v>
          </cell>
          <cell r="I163">
            <v>2014</v>
          </cell>
          <cell r="J163">
            <v>1</v>
          </cell>
          <cell r="K163">
            <v>1</v>
          </cell>
          <cell r="L163" t="str">
            <v>PCEC_NR EPS</v>
          </cell>
          <cell r="M163" t="str">
            <v>T1 (BY14$K)</v>
          </cell>
          <cell r="N163" t="str">
            <v>607.894 * Mass (kg)^0.565 * Subsys Fab Phase Duration (mths)^0.297 * max(Subsys Heritage (0.01-10),0.01)^-0.284 * EXP(LEO? (1/0))^-0.873 * BPC^-0.289</v>
          </cell>
          <cell r="O163" t="str">
            <v xml:space="preserve"> </v>
          </cell>
          <cell r="P163" t="str">
            <v>"this CER does not estimate Radioisotope Thermionic Generators (RTG) power systems"</v>
          </cell>
        </row>
        <row r="164">
          <cell r="B164" t="str">
            <v>PCEC_REC Prop</v>
          </cell>
          <cell r="C164" t="str">
            <v>Max Thrust (N)</v>
          </cell>
          <cell r="D164" t="str">
            <v>Subsys Heritage (0.01-10)</v>
          </cell>
          <cell r="I164">
            <v>2014</v>
          </cell>
          <cell r="J164">
            <v>1</v>
          </cell>
          <cell r="K164">
            <v>1</v>
          </cell>
          <cell r="L164" t="str">
            <v>PCEC_NR Prop</v>
          </cell>
          <cell r="M164" t="str">
            <v>T1 (BY14$K)</v>
          </cell>
          <cell r="N164" t="str">
            <v>650.724 * Mass (kg)^0.663 * Max Thrust (N)^0.115 * max(Subsys Heritage (0.01-10),0.01)^-0.782*BPC^-0.277</v>
          </cell>
          <cell r="O164" t="str">
            <v xml:space="preserve"> </v>
          </cell>
        </row>
        <row r="165">
          <cell r="B165" t="str">
            <v>PCEC_REC Structures</v>
          </cell>
          <cell r="C165" t="str">
            <v>LEO? (1/0)</v>
          </cell>
          <cell r="D165" t="str">
            <v>Subsys Heritage (0.01-10)</v>
          </cell>
          <cell r="E165" t="str">
            <v>EDL/Rover/Lander? (1/0)</v>
          </cell>
          <cell r="I165">
            <v>2014</v>
          </cell>
          <cell r="J165">
            <v>1</v>
          </cell>
          <cell r="K165">
            <v>1</v>
          </cell>
          <cell r="L165" t="str">
            <v>PCEC_NR Structures</v>
          </cell>
          <cell r="M165" t="str">
            <v>T1 (BY14$K)</v>
          </cell>
          <cell r="N165" t="str">
            <v>179.433 * Mass (kg)^0.817 * EXP(LEO? (1/0))^-0.786 * max(Subsys Heritage (0.01-10),0.01)^-0.417 * EXP(EDL/Rover/Lander? (1/0))^0.864*BPC^-0.220</v>
          </cell>
          <cell r="O165" t="str">
            <v xml:space="preserve"> </v>
          </cell>
        </row>
        <row r="166">
          <cell r="B166" t="str">
            <v>PCEC_REC Thermal</v>
          </cell>
          <cell r="C166" t="str">
            <v>Subsys Heritage (0.01-10)</v>
          </cell>
          <cell r="D166" t="str">
            <v>EDL/Rover/Lander? (1/0)</v>
          </cell>
          <cell r="I166">
            <v>2014</v>
          </cell>
          <cell r="J166">
            <v>1</v>
          </cell>
          <cell r="K166">
            <v>1</v>
          </cell>
          <cell r="L166" t="str">
            <v>PCEC_NR Thermal</v>
          </cell>
          <cell r="M166" t="str">
            <v>T1 (BY14$K)</v>
          </cell>
          <cell r="N166" t="str">
            <v>149.43 * Mass (kg)^0.794 * max(Subsys Heritage (0.01-10),0.01)^-0.246 * EXP(EDL/Rover/Lander? (1/0))^0.808*BPC^-0.220</v>
          </cell>
          <cell r="O166" t="str">
            <v xml:space="preserve"> </v>
          </cell>
        </row>
        <row r="167">
          <cell r="B167" t="str">
            <v>NASA_NICM_REC-Active Microwave Antenna</v>
          </cell>
          <cell r="C167" t="str">
            <v>Total Max Power (W)</v>
          </cell>
          <cell r="I167">
            <v>2004</v>
          </cell>
          <cell r="J167">
            <v>1</v>
          </cell>
          <cell r="K167">
            <v>1</v>
          </cell>
          <cell r="L167" t="str">
            <v>NASA_NICM_NR-Active Microwave Antenna</v>
          </cell>
          <cell r="M167" t="str">
            <v>T1 (BY04$K)</v>
          </cell>
          <cell r="N167" t="str">
            <v>23*(Mass (kg))^0.41*(Total Max Power (W))^0.94*(1-%NR)/BPC</v>
          </cell>
          <cell r="O167" t="str">
            <v xml:space="preserve"> </v>
          </cell>
          <cell r="P167" t="str">
            <v>Functional form has been adjusted to solve for AUC by multiplying the original functional form by the reciprocal of %NR and dividing by BPC.</v>
          </cell>
        </row>
        <row r="168">
          <cell r="B168" t="str">
            <v>NASA_NICM_REC-Passive Microwave Antenna</v>
          </cell>
          <cell r="I168">
            <v>2004</v>
          </cell>
          <cell r="J168">
            <v>1</v>
          </cell>
          <cell r="K168">
            <v>1</v>
          </cell>
          <cell r="L168" t="str">
            <v>NASA_NICM_NR-Passive Microwave Antenna</v>
          </cell>
          <cell r="M168" t="str">
            <v>T1 (BY04$K)</v>
          </cell>
          <cell r="N168" t="str">
            <v>876*(Mass (kg))^0.71*(1-%NR)/BPC</v>
          </cell>
          <cell r="O168" t="str">
            <v xml:space="preserve"> </v>
          </cell>
          <cell r="P168" t="str">
            <v>Functional form has been adjusted to solve for AUC by multiplying the original functional form by the reciprocal of %NR and dividing by BPC.</v>
          </cell>
        </row>
        <row r="169">
          <cell r="B169" t="str">
            <v>NASA_NICM_REC-Optics</v>
          </cell>
          <cell r="I169">
            <v>2004</v>
          </cell>
          <cell r="J169">
            <v>1</v>
          </cell>
          <cell r="K169">
            <v>1</v>
          </cell>
          <cell r="L169" t="str">
            <v>NASA_NICM_NR-Optics</v>
          </cell>
          <cell r="M169" t="str">
            <v>T1 (BY04$K)</v>
          </cell>
          <cell r="N169" t="str">
            <v>1479*(Mass (kg))^0.53*(1-%NR)/BPC</v>
          </cell>
          <cell r="O169" t="str">
            <v xml:space="preserve"> </v>
          </cell>
          <cell r="P169" t="str">
            <v>Functional form has been adjusted to solve for AUC by multiplying the original functional form by the reciprocal of %NR and dividing by BPC.</v>
          </cell>
        </row>
        <row r="170">
          <cell r="B170" t="str">
            <v>NASA_NICM_REC-Telescope Optical Assembly</v>
          </cell>
          <cell r="C170" t="str">
            <v>Aperture (cm)</v>
          </cell>
          <cell r="D170" t="str">
            <v>Infrared? (1/0)</v>
          </cell>
          <cell r="I170">
            <v>2004</v>
          </cell>
          <cell r="J170">
            <v>1</v>
          </cell>
          <cell r="K170">
            <v>1</v>
          </cell>
          <cell r="L170" t="str">
            <v>NASA_NICM_NR-Telescope Optical Assembly</v>
          </cell>
          <cell r="M170" t="str">
            <v>T1 (BY04$K)</v>
          </cell>
          <cell r="N170" t="str">
            <v>56*(Aperture (cm))^1.44*(101/56)^Infrared? (1/0)*(1-%NR)/BPC</v>
          </cell>
          <cell r="O170" t="str">
            <v xml:space="preserve"> </v>
          </cell>
          <cell r="P170" t="str">
            <v>Functional form has been adjusted to solve for AUC by multiplying the original functional form by the reciprocal of %NR and dividing by BPC.</v>
          </cell>
        </row>
        <row r="171">
          <cell r="B171" t="str">
            <v>NASA_NICM_REC-Earth Orbiting Electronics</v>
          </cell>
          <cell r="C171" t="str">
            <v>Total Max Power (W)</v>
          </cell>
          <cell r="D171" t="str">
            <v>Class C/D? (1/0)</v>
          </cell>
          <cell r="I171">
            <v>2004</v>
          </cell>
          <cell r="J171">
            <v>1</v>
          </cell>
          <cell r="K171">
            <v>1</v>
          </cell>
          <cell r="L171" t="str">
            <v>NASA_NICM_NR-Earth Orbiting Electronics</v>
          </cell>
          <cell r="M171" t="str">
            <v>T1 (BY04$K)</v>
          </cell>
          <cell r="N171" t="str">
            <v>586*(Mass (kg))^0.44*(Total Max Power (W))^0.41*(248/586)^Class C/D? (1/0)*(1-%NR)/BPC</v>
          </cell>
          <cell r="O171" t="str">
            <v xml:space="preserve"> </v>
          </cell>
          <cell r="P171" t="str">
            <v>Functional form has been adjusted to solve for AUC by multiplying the original functional form by the reciprocal of %NR and dividing by BPC.</v>
          </cell>
        </row>
        <row r="172">
          <cell r="B172" t="str">
            <v>NASA_NICM_REC-Planetary Electronics</v>
          </cell>
          <cell r="C172" t="str">
            <v>Design Life (mths)</v>
          </cell>
          <cell r="D172" t="str">
            <v>Class C/D? (1/0)</v>
          </cell>
          <cell r="I172">
            <v>2004</v>
          </cell>
          <cell r="J172">
            <v>1</v>
          </cell>
          <cell r="K172">
            <v>1</v>
          </cell>
          <cell r="L172" t="str">
            <v>NASA_NICM_NR-Planetary Electronics</v>
          </cell>
          <cell r="M172" t="str">
            <v>T1 (BY04$K)</v>
          </cell>
          <cell r="N172" t="str">
            <v>1516*(Mass (kg))^0.74*(35/1516)^Class C/D? (1/0)*(Design Life (mths))^(0.88*Class C/D? (1/0))*(1-%NR)/BPC</v>
          </cell>
          <cell r="O172" t="str">
            <v xml:space="preserve"> </v>
          </cell>
          <cell r="P172" t="str">
            <v>Functional form has been adjusted to solve for AUC by multiplying the original functional form by the reciprocal of %NR and dividing by BPC.</v>
          </cell>
        </row>
        <row r="173">
          <cell r="B173" t="str">
            <v>NASA_NICM_REC-Mechanical/Structures Subsystem</v>
          </cell>
          <cell r="C173" t="str">
            <v>Total Max Power (W)</v>
          </cell>
          <cell r="I173">
            <v>2004</v>
          </cell>
          <cell r="J173">
            <v>1</v>
          </cell>
          <cell r="K173">
            <v>1</v>
          </cell>
          <cell r="L173" t="str">
            <v>NASA_NICM_NR-Mechanical/Structures Subsystem</v>
          </cell>
          <cell r="M173" t="str">
            <v>T1 (BY04$K)</v>
          </cell>
          <cell r="N173" t="str">
            <v>219*(Mass (kg))^0.41*(Total Max Power (W))^0.52*(75/219)^Class C/D? (1/0)*(1-%NR)/BPC</v>
          </cell>
          <cell r="O173" t="str">
            <v xml:space="preserve"> </v>
          </cell>
          <cell r="P173" t="str">
            <v>Functional form has been adjusted to solve for AUC by multiplying the original functional form by the reciprocal of %NR and dividing by BPC.</v>
          </cell>
        </row>
        <row r="174">
          <cell r="B174" t="str">
            <v>NASA_NICM_REC-Field/Ion-Detector</v>
          </cell>
          <cell r="I174">
            <v>2004</v>
          </cell>
          <cell r="J174">
            <v>1</v>
          </cell>
          <cell r="K174">
            <v>1</v>
          </cell>
          <cell r="L174" t="str">
            <v>NASA_NICM_NR-Field/Ion-Detector</v>
          </cell>
          <cell r="M174" t="str">
            <v>T1 (BY04$K)</v>
          </cell>
          <cell r="N174" t="str">
            <v>976*(Mass (kg))^0.48*(1-%NR)/BPC</v>
          </cell>
          <cell r="O174" t="str">
            <v xml:space="preserve"> </v>
          </cell>
          <cell r="P174" t="str">
            <v>Functional form has been adjusted to solve for AUC by multiplying the original functional form by the reciprocal of %NR and dividing by BPC.</v>
          </cell>
        </row>
        <row r="175">
          <cell r="B175" t="str">
            <v>NASA_NICM_REC-Photovoltaic/Photodiode/PMT-Detector</v>
          </cell>
          <cell r="I175">
            <v>2004</v>
          </cell>
          <cell r="J175">
            <v>1</v>
          </cell>
          <cell r="K175">
            <v>1</v>
          </cell>
          <cell r="L175" t="str">
            <v>NASA_NICM_NR-Photovoltaic/Photodiode/PMT-Detector</v>
          </cell>
          <cell r="M175" t="str">
            <v>T1 (BY04$K)</v>
          </cell>
          <cell r="N175" t="str">
            <v>2469*(Mass (kg))^0.48*(1-%NR)/BPC</v>
          </cell>
          <cell r="O175" t="str">
            <v xml:space="preserve"> </v>
          </cell>
          <cell r="P175" t="str">
            <v>Functional form has been adjusted to solve for AUC by multiplying the original functional form by the reciprocal of %NR and dividing by BPC.</v>
          </cell>
        </row>
        <row r="176">
          <cell r="B176" t="str">
            <v>NASA_NICM_REC-CCD-Detector</v>
          </cell>
          <cell r="I176">
            <v>2004</v>
          </cell>
          <cell r="J176">
            <v>1</v>
          </cell>
          <cell r="K176">
            <v>1</v>
          </cell>
          <cell r="L176" t="str">
            <v>NASA_NICM_NR-CCD-Detector</v>
          </cell>
          <cell r="M176" t="str">
            <v>T1 (BY04$K)</v>
          </cell>
          <cell r="N176" t="str">
            <v>84*(Mass (kg))^0.94*(1-%NR)/BPC</v>
          </cell>
          <cell r="O176" t="str">
            <v xml:space="preserve"> </v>
          </cell>
          <cell r="P176" t="str">
            <v>Functional form has been adjusted to solve for AUC by multiplying the original functional form by the reciprocal of %NR and dividing by BPC.</v>
          </cell>
        </row>
        <row r="177">
          <cell r="B177" t="str">
            <v>NASA_NICM_REC-Thermal/Fluids(Non-Cryo)</v>
          </cell>
          <cell r="C177" t="str">
            <v>Design Life (mths)</v>
          </cell>
          <cell r="D177" t="str">
            <v>Class C/D? (1/0)</v>
          </cell>
          <cell r="I177">
            <v>2004</v>
          </cell>
          <cell r="J177">
            <v>1</v>
          </cell>
          <cell r="K177">
            <v>1</v>
          </cell>
          <cell r="L177" t="str">
            <v>NASA_NICM_NR-Thermal/Fluids(Non-Cryo)</v>
          </cell>
          <cell r="M177" t="str">
            <v>T1 (BY04$K)</v>
          </cell>
          <cell r="N177" t="str">
            <v>642*(Mass (kg))^0.62*(3/642)^Class C/D? (1/0)*(Design Life (mths))^(1.14*Class C/D? (1/0))*(1-%NR)/BPC</v>
          </cell>
          <cell r="O177" t="str">
            <v xml:space="preserve"> </v>
          </cell>
          <cell r="P177" t="str">
            <v>Functional form has been adjusted to solve for AUC by multiplying the original functional form by the reciprocal of %NR and dividing by BPC.</v>
          </cell>
        </row>
        <row r="178">
          <cell r="B178" t="str">
            <v>NASA_NICM_REC-Cryocooler Assembly</v>
          </cell>
          <cell r="C178" t="str">
            <v>Min Temperature (K)</v>
          </cell>
          <cell r="D178" t="str">
            <v>Commercial? (1/0)</v>
          </cell>
          <cell r="I178">
            <v>2004</v>
          </cell>
          <cell r="J178">
            <v>1</v>
          </cell>
          <cell r="K178">
            <v>1</v>
          </cell>
          <cell r="L178" t="str">
            <v>NASA_NICM_NR-Cryocooler Assembly</v>
          </cell>
          <cell r="M178" t="str">
            <v>T1 (BY04$K)</v>
          </cell>
          <cell r="N178" t="str">
            <v>135574*exp(-0.02*(Min Temperature (K)))*(46675/135574)*Commercial? (1/0)*(1-%NR)/BPC</v>
          </cell>
          <cell r="O178" t="str">
            <v xml:space="preserve"> </v>
          </cell>
          <cell r="P178" t="str">
            <v>Functional form has been adjusted to solve for AUC by multiplying the original functional form by the reciprocal of %NR and dividing by BPC.</v>
          </cell>
        </row>
        <row r="179">
          <cell r="B179" t="str">
            <v>NASA_NICM_REC-Software</v>
          </cell>
          <cell r="I179">
            <v>2004</v>
          </cell>
          <cell r="J179">
            <v>1</v>
          </cell>
          <cell r="K179">
            <v>1</v>
          </cell>
          <cell r="L179" t="str">
            <v>NASA_NICM_NR-Software</v>
          </cell>
          <cell r="M179" t="str">
            <v>T1 (BY04$K)</v>
          </cell>
          <cell r="N179" t="str">
            <v>236*(Mass (kg))^0.69*(1-%NR)/BPC</v>
          </cell>
          <cell r="O179" t="str">
            <v xml:space="preserve"> </v>
          </cell>
          <cell r="P179" t="str">
            <v>Functional form has been adjusted to solve for AUC by multiplying the original functional form by the reciprocal of %NR and dividing by BPC.</v>
          </cell>
        </row>
        <row r="180">
          <cell r="B180" t="str">
            <v>NASA_NICM_REC- Earth Orbiting Particles Instrument</v>
          </cell>
          <cell r="C180" t="str">
            <v>Total Max Power (W)</v>
          </cell>
          <cell r="D180" t="str">
            <v>Class C/D? (1/0)</v>
          </cell>
          <cell r="I180">
            <v>2004</v>
          </cell>
          <cell r="J180">
            <v>1</v>
          </cell>
          <cell r="K180">
            <v>1</v>
          </cell>
          <cell r="L180" t="str">
            <v>NASA_NICM_NR- Earth Orbiting Particles Instrument</v>
          </cell>
          <cell r="M180" t="str">
            <v>T1 (BY04$K)</v>
          </cell>
          <cell r="N180" t="str">
            <v>1368*(Mass (kg))^0.39*(Total Max Power (W))^0.47*(697/1368)^Class C/D? (1/0)*(1-%NR)/BPC</v>
          </cell>
          <cell r="P180" t="str">
            <v>Functional form has been adjusted to solve for AUC by multiplying the original functional form by the reciprocal of %NR and dividing by BPC.</v>
          </cell>
        </row>
        <row r="181">
          <cell r="B181" t="str">
            <v>NASA_NICM_REC- Earth Orbiting Optical Instrument</v>
          </cell>
          <cell r="C181" t="str">
            <v>Total Max Power (W)</v>
          </cell>
          <cell r="D181" t="str">
            <v>Class C/D? (1/0)</v>
          </cell>
          <cell r="I181">
            <v>2004</v>
          </cell>
          <cell r="J181">
            <v>1</v>
          </cell>
          <cell r="K181">
            <v>1</v>
          </cell>
          <cell r="L181" t="str">
            <v>NASA_NICM_NR- Earth Orbiting Optical Instrument</v>
          </cell>
          <cell r="M181" t="str">
            <v>T1 (BY04$K)</v>
          </cell>
          <cell r="N181" t="str">
            <v>897*(Mass (kg))^0.43*(Total Max Power (W))^0.52*(384/897)^Class C/D? (1/0)*(1-%NR)/BPC</v>
          </cell>
          <cell r="P181" t="str">
            <v>Functional form has been adjusted to solve for AUC by multiplying the original functional form by the reciprocal of %NR and dividing by BPC.</v>
          </cell>
        </row>
        <row r="182">
          <cell r="B182" t="str">
            <v>NASA_NICM_REC- Planetary Particles Instrument</v>
          </cell>
          <cell r="C182" t="str">
            <v>Total Max Power (W)</v>
          </cell>
          <cell r="D182" t="str">
            <v>Design Life (mths)</v>
          </cell>
          <cell r="I182">
            <v>2004</v>
          </cell>
          <cell r="J182">
            <v>1</v>
          </cell>
          <cell r="K182">
            <v>1</v>
          </cell>
          <cell r="L182" t="str">
            <v>NASA_NICM_NR- Planetary Particles Instrument</v>
          </cell>
          <cell r="M182" t="str">
            <v>T1 (BY04$K)</v>
          </cell>
          <cell r="N182" t="str">
            <v>223*(Mass (kg))^0.31*(Total Max Power (W))^0.44*(Design Life (mths))^0.52*(1-%NR)/BPC</v>
          </cell>
          <cell r="P182" t="str">
            <v>Functional form has been adjusted to solve for AUC by multiplying the original functional form by the reciprocal of %NR and dividing by BPC.</v>
          </cell>
        </row>
        <row r="183">
          <cell r="B183" t="str">
            <v>NASA_NICM_REC- Planetary  Optical Instrument</v>
          </cell>
          <cell r="C183" t="str">
            <v>Total Max Power (W)</v>
          </cell>
          <cell r="D183" t="str">
            <v>Class C/D? (1/0)</v>
          </cell>
          <cell r="E183" t="str">
            <v>Design Life (mths)</v>
          </cell>
          <cell r="I183">
            <v>2004</v>
          </cell>
          <cell r="J183">
            <v>1</v>
          </cell>
          <cell r="K183">
            <v>1</v>
          </cell>
          <cell r="L183" t="str">
            <v>NASA_NICM_NR- Planetary  Optical Instrument</v>
          </cell>
          <cell r="M183" t="str">
            <v>T1 (BY04$K)</v>
          </cell>
          <cell r="N183" t="str">
            <v>392*(Mass (kg))^0.45*(Total Max Power (W))^0.49*(134/392)^Class C/D? (1/0)*(Design Life (mths))^0.32*(1-%NR)/BPC</v>
          </cell>
          <cell r="P183" t="str">
            <v>Functional form has been adjusted to solve for AUC by multiplying the original functional form by the reciprocal of %NR and dividing by BPC.</v>
          </cell>
        </row>
        <row r="184">
          <cell r="B184" t="str">
            <v>NRO_Demo SCM_REC_SMS</v>
          </cell>
          <cell r="C184" t="str">
            <v>Sun-Pointing Solar Array? (1/0)</v>
          </cell>
          <cell r="D184" t="str">
            <v>Body Fixed Solar Array? (1/0)</v>
          </cell>
          <cell r="E184" t="str">
            <v>Deployed Solar Array? (1/0)</v>
          </cell>
          <cell r="I184">
            <v>2006</v>
          </cell>
          <cell r="J184">
            <v>1</v>
          </cell>
          <cell r="K184">
            <v>1</v>
          </cell>
          <cell r="L184" t="str">
            <v>NRO_Demo SCM_NR_SMS</v>
          </cell>
          <cell r="M184" t="str">
            <v>AUC (BY06$K)</v>
          </cell>
          <cell r="N184" t="str">
            <v>86.467*Mass (lb)^0.704*1.201^Sun-Pointing Solar Array? (1/0)*0.736^Body Fixed Solar Array? (1/0)*1^Deployed Solar Array? (1/0)*(1-%NR)/BPC</v>
          </cell>
          <cell r="O184" t="str">
            <v xml:space="preserve"> </v>
          </cell>
          <cell r="P184" t="str">
            <v>Functional form has been adjusted to solve for AUC by multiplying the original functional form by the reciprocal of %NR and dividing by BPC.</v>
          </cell>
        </row>
        <row r="185">
          <cell r="B185" t="str">
            <v>NRO_Demo SCM_REC_TCS</v>
          </cell>
          <cell r="C185" t="str">
            <v>EO Payload? (1/0)</v>
          </cell>
          <cell r="I185">
            <v>2006</v>
          </cell>
          <cell r="J185">
            <v>1</v>
          </cell>
          <cell r="K185">
            <v>1</v>
          </cell>
          <cell r="L185" t="str">
            <v>NRO_Demo SCM_NR_TCS</v>
          </cell>
          <cell r="M185" t="str">
            <v>AUC (BY06$K)</v>
          </cell>
          <cell r="N185" t="str">
            <v>36.851*Mass (lb)^0.835*1.571^EO Payload? (1/0)+254.326*(1-%NR)/BPC</v>
          </cell>
          <cell r="O185" t="str">
            <v xml:space="preserve"> </v>
          </cell>
          <cell r="P185" t="str">
            <v>Functional form has been adjusted to solve for AUC by multiplying the original functional form by the reciprocal of %NR and dividing by BPC.</v>
          </cell>
        </row>
        <row r="186">
          <cell r="B186" t="str">
            <v>NRO_Demo SCM_REC_EPS</v>
          </cell>
          <cell r="C186" t="str">
            <v>NiH Battery? (1/0)</v>
          </cell>
          <cell r="I186">
            <v>2006</v>
          </cell>
          <cell r="J186">
            <v>1</v>
          </cell>
          <cell r="K186">
            <v>1</v>
          </cell>
          <cell r="L186" t="str">
            <v>NRO_Demo SCM_NR_EPS</v>
          </cell>
          <cell r="M186" t="str">
            <v>AUC (BY06$K)</v>
          </cell>
          <cell r="N186" t="str">
            <v>35.699*Mass (lb)^0.888*1.594^NiH Battery? (1/0)*(1-%NR)/BPC</v>
          </cell>
          <cell r="O186" t="str">
            <v xml:space="preserve"> </v>
          </cell>
          <cell r="P186" t="str">
            <v>Functional form has been adjusted to solve for AUC by multiplying the original functional form by the reciprocal of %NR and dividing by BPC.</v>
          </cell>
        </row>
        <row r="187">
          <cell r="B187" t="str">
            <v>NRO_Demo SCM_REC_ADCNS</v>
          </cell>
          <cell r="C187" t="str">
            <v># of Attitude Sensors</v>
          </cell>
          <cell r="I187">
            <v>2006</v>
          </cell>
          <cell r="J187">
            <v>1</v>
          </cell>
          <cell r="K187">
            <v>1</v>
          </cell>
          <cell r="L187" t="str">
            <v>NRO_Demo SCM_NR_ADCNS</v>
          </cell>
          <cell r="M187" t="str">
            <v>AUC (BY06$K)</v>
          </cell>
          <cell r="N187" t="str">
            <v>311.01*Mass (lb)^0.557*# of Attitude Sensors^0.251*(1-%NR)/BPC</v>
          </cell>
          <cell r="O187" t="str">
            <v xml:space="preserve"> </v>
          </cell>
          <cell r="P187" t="str">
            <v>Functional form has been adjusted to solve for AUC by multiplying the original functional form by the reciprocal of %NR and dividing by BPC.</v>
          </cell>
        </row>
        <row r="188">
          <cell r="B188" t="str">
            <v>NRO_Demo SCM_REC_Prop</v>
          </cell>
          <cell r="C188" t="str">
            <v># of Thrusters</v>
          </cell>
          <cell r="I188">
            <v>2006</v>
          </cell>
          <cell r="J188">
            <v>1</v>
          </cell>
          <cell r="K188">
            <v>1</v>
          </cell>
          <cell r="L188" t="str">
            <v>NRO_Demo SCM_NR_Prop</v>
          </cell>
          <cell r="M188" t="str">
            <v>AUC (BY06$K)</v>
          </cell>
          <cell r="N188" t="str">
            <v>444.389*Mass (lb)^0.211*# of Thrusters^0.351*(1-%NR)/BPC</v>
          </cell>
          <cell r="O188" t="str">
            <v xml:space="preserve"> </v>
          </cell>
          <cell r="P188" t="str">
            <v>Functional form has been adjusted to solve for AUC by multiplying the original functional form by the reciprocal of %NR and dividing by BPC.</v>
          </cell>
        </row>
        <row r="189">
          <cell r="B189" t="str">
            <v>NRO_Demo SCM_REC_TT&amp;C</v>
          </cell>
          <cell r="C189" t="str">
            <v>SV EOL Power (W)</v>
          </cell>
          <cell r="I189">
            <v>2006</v>
          </cell>
          <cell r="J189">
            <v>1</v>
          </cell>
          <cell r="K189">
            <v>1</v>
          </cell>
          <cell r="L189" t="str">
            <v>NRO_Demo SCM_NR_TT&amp;C</v>
          </cell>
          <cell r="M189" t="str">
            <v>AUC (BY06$K)</v>
          </cell>
          <cell r="N189" t="str">
            <v>31.742*Mass (lb)^0.621*SV EOL Power (W)^0.481*(1-%NR)/BPC</v>
          </cell>
          <cell r="O189" t="str">
            <v xml:space="preserve"> </v>
          </cell>
          <cell r="P189" t="str">
            <v>Functional form has been adjusted to solve for AUC by multiplying the original functional form by the reciprocal of %NR and dividing by BPC.</v>
          </cell>
        </row>
        <row r="190">
          <cell r="B190" t="str">
            <v>NRO_Demo SCM_REC_FSW</v>
          </cell>
          <cell r="C190" t="str">
            <v>Bus HW Cost (BY06$k)</v>
          </cell>
          <cell r="I190">
            <v>2006</v>
          </cell>
          <cell r="J190">
            <v>1</v>
          </cell>
          <cell r="K190">
            <v>1</v>
          </cell>
          <cell r="L190" t="str">
            <v>NRO_Demo SCM_NR_FSW</v>
          </cell>
          <cell r="M190" t="str">
            <v>AUC (BY06$K)</v>
          </cell>
          <cell r="N190" t="str">
            <v>0.002*Bus HW Cost (BY06$k)^1.324+690.881*(1-%NR)/BPC</v>
          </cell>
          <cell r="O190" t="str">
            <v xml:space="preserve"> </v>
          </cell>
          <cell r="P190" t="str">
            <v>Functional form has been adjusted to solve for AUC by multiplying the original functional form by the reciprocal of %NR and dividing by BPC.</v>
          </cell>
        </row>
        <row r="191">
          <cell r="B191" t="str">
            <v>NRO_Demo SCM_REC_EOPL</v>
          </cell>
          <cell r="C191" t="str">
            <v>Max Wavelength (µm)</v>
          </cell>
          <cell r="D191" t="str">
            <v>Min Wavelength (µm)</v>
          </cell>
          <cell r="E191" t="str">
            <v>Cryostat Tank? (1/0)</v>
          </cell>
          <cell r="I191">
            <v>2006</v>
          </cell>
          <cell r="J191">
            <v>1</v>
          </cell>
          <cell r="K191">
            <v>1</v>
          </cell>
          <cell r="L191" t="str">
            <v>NRO_Demo SCM_NR_EOPL</v>
          </cell>
          <cell r="M191" t="str">
            <v>AUC (BY06$K)</v>
          </cell>
          <cell r="N191" t="str">
            <v>0.756*Mass (lb)^0.691*(log(Max Wavelength (µm)-Min Wavelength (µm)))^0.367*0.281^Cryostat Tank? (1/0)*(1-%NR)/BPC</v>
          </cell>
          <cell r="O191" t="str">
            <v xml:space="preserve"> </v>
          </cell>
          <cell r="P191" t="str">
            <v>Functional form has been adjusted to solve for AUC by multiplying the original functional form by the reciprocal of %NR and dividing by BPC.</v>
          </cell>
        </row>
        <row r="192">
          <cell r="B192" t="str">
            <v>NRO_Demo SCM_REC_RFPL</v>
          </cell>
          <cell r="C192" t="str">
            <v>Design Life (mths)</v>
          </cell>
          <cell r="I192">
            <v>2006</v>
          </cell>
          <cell r="J192">
            <v>1</v>
          </cell>
          <cell r="K192">
            <v>1</v>
          </cell>
          <cell r="L192" t="str">
            <v>NRO_Demo SCM_NR_RFPL</v>
          </cell>
          <cell r="M192" t="str">
            <v>AUC (BY06$K)</v>
          </cell>
          <cell r="N192" t="str">
            <v>0.119*Mass (lb)^0.968*Design Life (mths)^0.276*(1-%NR)/BPC</v>
          </cell>
          <cell r="O192" t="str">
            <v xml:space="preserve"> </v>
          </cell>
          <cell r="P192" t="str">
            <v>Functional form has been adjusted to solve for AUC by multiplying the original functional form by the reciprocal of %NR and dividing by BPC.</v>
          </cell>
        </row>
        <row r="193">
          <cell r="B193" t="str">
            <v>REC SS Pass Through</v>
          </cell>
          <cell r="C193" t="str">
            <v>REC Cost (BY$22M)</v>
          </cell>
          <cell r="I193">
            <v>2020</v>
          </cell>
          <cell r="J193">
            <v>1</v>
          </cell>
          <cell r="K193">
            <v>1</v>
          </cell>
          <cell r="L193" t="str">
            <v>NR SS Pass Through</v>
          </cell>
          <cell r="M193" t="str">
            <v>AUC (BY00$k)</v>
          </cell>
          <cell r="N193" t="str">
            <v>REC Cost (BY$22M)*1000/BPC</v>
          </cell>
          <cell r="O193" t="str">
            <v xml:space="preserve"> </v>
          </cell>
        </row>
        <row r="194">
          <cell r="B194" t="str">
            <v>REC SS No Cost</v>
          </cell>
          <cell r="I194">
            <v>2020</v>
          </cell>
          <cell r="J194">
            <v>1</v>
          </cell>
          <cell r="K194">
            <v>1</v>
          </cell>
          <cell r="L194" t="str">
            <v>NR SS No Cost</v>
          </cell>
          <cell r="M194" t="str">
            <v>AUC (BY00$k)</v>
          </cell>
          <cell r="N194">
            <v>0</v>
          </cell>
          <cell r="O194" t="str">
            <v xml:space="preserve"> </v>
          </cell>
        </row>
        <row r="199">
          <cell r="B199" t="str">
            <v>NRO_Adjunct PL SEITPM &amp; Allocations</v>
          </cell>
          <cell r="C199" t="str">
            <v>Demo? (1/0)</v>
          </cell>
          <cell r="D199" t="str">
            <v>RF? (1/0)</v>
          </cell>
          <cell r="I199">
            <v>2012</v>
          </cell>
          <cell r="K199">
            <v>0</v>
          </cell>
          <cell r="L199">
            <v>0</v>
          </cell>
          <cell r="M199" t="str">
            <v>Total Cost</v>
          </cell>
          <cell r="N199" t="str">
            <v>1.763*Mass (lb)^0.587*0.514^Demo? (1/0)*0.658^RF? (1/0)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</row>
        <row r="200">
          <cell r="B200" t="str">
            <v>NRO_EO PL/Sensor SEITPM</v>
          </cell>
          <cell r="C200" t="str">
            <v># Focal Plane Arrays</v>
          </cell>
          <cell r="D200" t="str">
            <v>First In Series? (1/0)</v>
          </cell>
          <cell r="E200" t="str">
            <v>Multilevel? (1/0)</v>
          </cell>
          <cell r="I200">
            <v>2000</v>
          </cell>
          <cell r="K200">
            <v>0</v>
          </cell>
          <cell r="L200">
            <v>0</v>
          </cell>
          <cell r="M200" t="str">
            <v>Total Cost</v>
          </cell>
          <cell r="N200" t="str">
            <v>372.45*Mass (lb)^0.528*BPC^0.772*(SS NR/AUC)^0.461*(# Focal Plane Arrays)^0.203  +  343.04*Mass (lb)^0.705*BPC^0.449*1.517^First In Series? (1/0)*0.623^Multilevel? (1/0)</v>
          </cell>
          <cell r="O200" t="str">
            <v xml:space="preserve"> </v>
          </cell>
          <cell r="Q200" t="str">
            <v xml:space="preserve"> </v>
          </cell>
        </row>
        <row r="201">
          <cell r="B201" t="str">
            <v>NRO_EO PL/Sensor I&amp;T</v>
          </cell>
          <cell r="C201" t="str">
            <v># Focal Plane Arrays</v>
          </cell>
          <cell r="I201">
            <v>2000</v>
          </cell>
          <cell r="K201">
            <v>0</v>
          </cell>
          <cell r="L201">
            <v>0</v>
          </cell>
          <cell r="M201" t="str">
            <v>Total Cost</v>
          </cell>
          <cell r="N201" t="str">
            <v>372.45*Mass (lb)^0.528*BPC^0.772*(SS NR/AUC)^0.461*(# Focal Plane Arrays)^0.203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</row>
        <row r="202">
          <cell r="B202" t="str">
            <v>NRO_EO PL/Sensor SEPM</v>
          </cell>
          <cell r="C202" t="str">
            <v>First In Series? (1/0)</v>
          </cell>
          <cell r="D202" t="str">
            <v>Multilevel? (1/0)</v>
          </cell>
          <cell r="I202">
            <v>2000</v>
          </cell>
          <cell r="K202">
            <v>0</v>
          </cell>
          <cell r="L202">
            <v>0</v>
          </cell>
          <cell r="M202" t="str">
            <v>Total Cost</v>
          </cell>
          <cell r="N202" t="str">
            <v>343.04*Mass (lb)^0.705*BPC^0.449*1.517^First In Series? (1/0)*0.623^Multilevel? (1/0)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</row>
        <row r="203">
          <cell r="B203" t="str">
            <v>NRO_EO PL/Sensor STE</v>
          </cell>
          <cell r="C203" t="str">
            <v>Multilevel? (1/0)</v>
          </cell>
          <cell r="I203">
            <v>2000</v>
          </cell>
          <cell r="K203" t="str">
            <v>64.33*SS NR Base^0.265*Mass (lb)^0.329*BPC^0.852*0.765^Multilevel? (1/0)</v>
          </cell>
          <cell r="L203">
            <v>0</v>
          </cell>
          <cell r="M203" t="str">
            <v>NR &amp; REC</v>
          </cell>
          <cell r="N203">
            <v>0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</row>
        <row r="204">
          <cell r="B204" t="str">
            <v>NRO_SV SEPM</v>
          </cell>
          <cell r="C204" t="str">
            <v>MPL Subcontract/GFE? (1/0)</v>
          </cell>
          <cell r="D204" t="str">
            <v>Electro-Optical? (1/0)</v>
          </cell>
          <cell r="I204">
            <v>2000</v>
          </cell>
          <cell r="K204">
            <v>0</v>
          </cell>
          <cell r="L204">
            <v>0</v>
          </cell>
          <cell r="M204" t="str">
            <v>Total Cost</v>
          </cell>
          <cell r="N204" t="str">
            <v>18.769*(Base Total + I&amp;T,STE)^0.664*0.739^MPL Subcontract/GFE? (1/0) * 1^Electro-Optical? (1/0)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</row>
        <row r="205">
          <cell r="B205" t="str">
            <v>NRO_SV I&amp;T</v>
          </cell>
          <cell r="C205" t="str">
            <v>Electro-Optical? (1/0)</v>
          </cell>
          <cell r="D205" t="str">
            <v>RFINTEL? (1/0)</v>
          </cell>
          <cell r="I205">
            <v>2000</v>
          </cell>
          <cell r="K205">
            <v>0</v>
          </cell>
          <cell r="L205">
            <v>0</v>
          </cell>
          <cell r="M205" t="str">
            <v>Total Cost</v>
          </cell>
          <cell r="N205" t="str">
            <v>30.491*(VPC^0.537+0.865*(Total NR/AUC))*(Mass (lb))^0.768*1.066^Electro-Optical? (1/0)*1.410^RFINTEL? (1/0)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</row>
        <row r="206">
          <cell r="B206" t="str">
            <v>NRO_SV STE</v>
          </cell>
          <cell r="I206">
            <v>2000</v>
          </cell>
          <cell r="K206">
            <v>0</v>
          </cell>
          <cell r="L206">
            <v>0</v>
          </cell>
          <cell r="M206" t="str">
            <v>Total Cost</v>
          </cell>
          <cell r="N206" t="str">
            <v>21.539*(Mass (lb))^0.802*VPC^0.66*(Total NR/AUC)^0.524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</row>
        <row r="207">
          <cell r="B207" t="str">
            <v>NRO_LSI&amp;LOPS&amp;MOPS</v>
          </cell>
          <cell r="C207" t="str">
            <v>Heavy LV? (1/0)</v>
          </cell>
          <cell r="D207" t="str">
            <v>First Time Integration? (1/0)</v>
          </cell>
          <cell r="I207">
            <v>2000</v>
          </cell>
          <cell r="K207">
            <v>0</v>
          </cell>
          <cell r="L207">
            <v>0</v>
          </cell>
          <cell r="M207" t="str">
            <v>Total Cost</v>
          </cell>
          <cell r="N207" t="str">
            <v>39.590*Base Total^0.427*1.078^Heavy LV? (1/0)*VPC^0.241*1.106^First Time Integration? (1/0)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</row>
        <row r="208">
          <cell r="B208" t="str">
            <v xml:space="preserve">USCM_SV SEPM </v>
          </cell>
          <cell r="C208" t="str">
            <v>Commercial? (1/0)</v>
          </cell>
          <cell r="I208">
            <v>2012</v>
          </cell>
          <cell r="K208" t="str">
            <v>0.2048*(NR Base + I&amp;T,STE)</v>
          </cell>
          <cell r="L208" t="str">
            <v>0.2095*(REC Base)*0.7621^Commercial? (1/0)</v>
          </cell>
          <cell r="M208" t="str">
            <v>NR &amp; REC</v>
          </cell>
          <cell r="N208">
            <v>0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</row>
        <row r="209">
          <cell r="B209" t="str">
            <v>USCM_SV AI&amp;T</v>
          </cell>
          <cell r="C209" t="str">
            <v>Commercial? (1/0)</v>
          </cell>
          <cell r="D209" t="str">
            <v># Antenna</v>
          </cell>
          <cell r="I209">
            <v>2012</v>
          </cell>
          <cell r="K209" t="str">
            <v>0.1627*(NR Base)*VPC^ 0.2335</v>
          </cell>
          <cell r="L209" t="str">
            <v>0.1299 * (REC Base)*0.6603^Commercial? (1/0)*# Antenna^ 0.1143</v>
          </cell>
          <cell r="M209" t="str">
            <v>NR &amp; REC</v>
          </cell>
          <cell r="N209">
            <v>0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</row>
        <row r="210">
          <cell r="B210" t="str">
            <v>USCM_SV STE</v>
          </cell>
          <cell r="I210">
            <v>2012</v>
          </cell>
          <cell r="K210" t="str">
            <v>1613*VPC^0.6913*(NR Base)^0.16</v>
          </cell>
          <cell r="L210">
            <v>0</v>
          </cell>
          <cell r="M210" t="str">
            <v>NR &amp; REC</v>
          </cell>
          <cell r="N210">
            <v>0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</row>
        <row r="211">
          <cell r="B211" t="str">
            <v>USCM_LOOS</v>
          </cell>
          <cell r="C211" t="str">
            <v># Payloads</v>
          </cell>
          <cell r="I211">
            <v>2012</v>
          </cell>
          <cell r="K211">
            <v>0</v>
          </cell>
          <cell r="L211" t="str">
            <v>225.7*# Payloads^0.5053*VPC^0.8421* Mass (lb)^0.4431</v>
          </cell>
          <cell r="M211" t="str">
            <v>NR &amp; REC</v>
          </cell>
          <cell r="N211">
            <v>0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</row>
        <row r="212">
          <cell r="B212" t="str">
            <v>USCM_CPL SEITPM</v>
          </cell>
          <cell r="C212" t="str">
            <v>Subcontracted? (1/0)</v>
          </cell>
          <cell r="I212">
            <v>2012</v>
          </cell>
          <cell r="K212" t="str">
            <v>7366 + 0.2223*(NR Base)</v>
          </cell>
          <cell r="L212" t="str">
            <v>0.184*(REC Base)*1.777^Subcontracted? (1/0)</v>
          </cell>
          <cell r="M212" t="str">
            <v>NR &amp; REC</v>
          </cell>
          <cell r="N212">
            <v>0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</row>
        <row r="213">
          <cell r="B213" t="str">
            <v>NASA_NICM_SEITPM</v>
          </cell>
          <cell r="I213">
            <v>2004</v>
          </cell>
          <cell r="K213">
            <v>0</v>
          </cell>
          <cell r="L213">
            <v>0</v>
          </cell>
          <cell r="M213" t="str">
            <v>Total Cost</v>
          </cell>
          <cell r="N213" t="str">
            <v>0.11*(SS Total Base)^0.95 + 0.24*(SS Total Base)^0.89 + 0.01*(SS Total Base)^1.10 + 0.03*(SS Total Base)^1.11</v>
          </cell>
          <cell r="O213" t="str">
            <v xml:space="preserve"> </v>
          </cell>
          <cell r="Q213" t="str">
            <v xml:space="preserve"> </v>
          </cell>
        </row>
        <row r="214">
          <cell r="B214" t="str">
            <v>NASA_NICM_PM</v>
          </cell>
          <cell r="I214">
            <v>2004</v>
          </cell>
          <cell r="K214">
            <v>0</v>
          </cell>
          <cell r="L214">
            <v>0</v>
          </cell>
          <cell r="M214" t="str">
            <v>Total Cost</v>
          </cell>
          <cell r="N214" t="str">
            <v>0.11*(SS Total Base)^0.95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</row>
        <row r="215">
          <cell r="B215" t="str">
            <v>NASA_NICM_SE</v>
          </cell>
          <cell r="I215">
            <v>2004</v>
          </cell>
          <cell r="K215">
            <v>0</v>
          </cell>
          <cell r="L215">
            <v>0</v>
          </cell>
          <cell r="M215" t="str">
            <v>Total Cost</v>
          </cell>
          <cell r="N215" t="str">
            <v>0.24*(SS Total Base)^0.89</v>
          </cell>
          <cell r="O215" t="str">
            <v xml:space="preserve"> </v>
          </cell>
          <cell r="P215" t="str">
            <v xml:space="preserve"> </v>
          </cell>
          <cell r="Q215" t="str">
            <v xml:space="preserve"> </v>
          </cell>
        </row>
        <row r="216">
          <cell r="B216" t="str">
            <v>NASA_NICM_ProductAssurance</v>
          </cell>
          <cell r="I216">
            <v>2004</v>
          </cell>
          <cell r="K216">
            <v>0</v>
          </cell>
          <cell r="L216">
            <v>0</v>
          </cell>
          <cell r="M216" t="str">
            <v>Total Cost</v>
          </cell>
          <cell r="N216" t="str">
            <v>0.01*(SS Total Base)^1.10</v>
          </cell>
          <cell r="O216" t="str">
            <v xml:space="preserve"> </v>
          </cell>
          <cell r="P216" t="str">
            <v xml:space="preserve"> </v>
          </cell>
          <cell r="Q216" t="str">
            <v xml:space="preserve"> </v>
          </cell>
        </row>
        <row r="217">
          <cell r="B217" t="str">
            <v>NASA_NICM_I&amp;T</v>
          </cell>
          <cell r="I217">
            <v>2004</v>
          </cell>
          <cell r="K217">
            <v>0</v>
          </cell>
          <cell r="L217">
            <v>0</v>
          </cell>
          <cell r="M217" t="str">
            <v>Total Cost</v>
          </cell>
          <cell r="N217" t="str">
            <v>0.03*(SS Total Base)^1.11</v>
          </cell>
          <cell r="O217" t="str">
            <v xml:space="preserve"> </v>
          </cell>
          <cell r="P217" t="str">
            <v xml:space="preserve"> </v>
          </cell>
          <cell r="Q217" t="str">
            <v xml:space="preserve"> </v>
          </cell>
        </row>
        <row r="218">
          <cell r="B218" t="str">
            <v>PCEC_SEPM</v>
          </cell>
          <cell r="C218" t="str">
            <v>Average Power (W)</v>
          </cell>
          <cell r="D218" t="str">
            <v>Fabrication Phase Duration (mths)</v>
          </cell>
          <cell r="E218" t="str">
            <v># Payloads</v>
          </cell>
          <cell r="F218" t="str">
            <v>LEO? (1/0)</v>
          </cell>
          <cell r="G218" t="str">
            <v>Industry System Lead? (1/0)</v>
          </cell>
          <cell r="H218" t="str">
            <v>Duration (mths)</v>
          </cell>
          <cell r="I218">
            <v>2014</v>
          </cell>
          <cell r="K218">
            <v>0</v>
          </cell>
          <cell r="L218">
            <v>0</v>
          </cell>
          <cell r="M218" t="str">
            <v>Total Cost</v>
          </cell>
          <cell r="N218" t="str">
            <v>45.039 * Mass (kg)^0.346 * EXP(Industry System Lead? (1/0))^0.465 * Duration (mths)   +   10.596 * Average Power (W)^0.324 * Fabrication Phase Duration (mths)^0.52 * # Payloads^0.221 * EXP(LEO? (1/0))^-0.433 *  EXP(Industry System Lead? (1/0))^0.41 * Duration (mths)</v>
          </cell>
          <cell r="O218" t="str">
            <v xml:space="preserve"> </v>
          </cell>
          <cell r="P218" t="str">
            <v>Includes "cost per month at the Project-, Payload-, and Spacecraft-level"</v>
          </cell>
          <cell r="Q218" t="str">
            <v xml:space="preserve"> </v>
          </cell>
        </row>
        <row r="219">
          <cell r="B219" t="str">
            <v>PCEC_MA</v>
          </cell>
          <cell r="C219" t="str">
            <v>LEO? (1/0)</v>
          </cell>
          <cell r="D219" t="str">
            <v>Industry System Lead? (1/0)</v>
          </cell>
          <cell r="E219" t="str">
            <v>Duration (mths)</v>
          </cell>
          <cell r="I219">
            <v>2014</v>
          </cell>
          <cell r="K219">
            <v>0</v>
          </cell>
          <cell r="L219">
            <v>0</v>
          </cell>
          <cell r="M219" t="str">
            <v>Total Cost</v>
          </cell>
          <cell r="N219" t="str">
            <v>12.443 * Mass (kg)^0.469 * EXP(LEO? (1/0))^-0.378 * EXP(Industry System Lead? (1/0))^0.435 * Duration (mths)</v>
          </cell>
          <cell r="O219" t="str">
            <v xml:space="preserve"> </v>
          </cell>
          <cell r="P219" t="str">
            <v xml:space="preserve">MA Cost is total Project-, PL-, and Spacecraft-level. </v>
          </cell>
          <cell r="Q219" t="str">
            <v xml:space="preserve"> </v>
          </cell>
        </row>
        <row r="220">
          <cell r="B220" t="str">
            <v>PCEC_I&amp;T</v>
          </cell>
          <cell r="C220" t="str">
            <v>Design Duration (mths)</v>
          </cell>
          <cell r="D220" t="str">
            <v>Industry System Lead? (1/0)</v>
          </cell>
          <cell r="E220" t="str">
            <v>Duration (mths)</v>
          </cell>
          <cell r="I220">
            <v>2014</v>
          </cell>
          <cell r="K220">
            <v>0</v>
          </cell>
          <cell r="L220">
            <v>0</v>
          </cell>
          <cell r="M220" t="str">
            <v>Total Cost</v>
          </cell>
          <cell r="N220" t="str">
            <v>30.896 * Mass (kg)^0.395 * Design Duration (mths)^0.285 * EXP(Industry System Lead? (1/0))^0.722 * Duration (mths)</v>
          </cell>
          <cell r="O220" t="str">
            <v xml:space="preserve"> </v>
          </cell>
          <cell r="P220" t="str">
            <v>I&amp;T Cost is total Project-, PL-, and Spacecraft-level. "It covers I&amp;T activities, GSE, and facility requirements for the spacecraft, payload integration, and observatory (spacecraft-to-payload) efforts. It does not include spacecraft subsystem-level integration or integration of individual payload instruments."</v>
          </cell>
          <cell r="Q220" t="str">
            <v xml:space="preserve"> </v>
          </cell>
        </row>
        <row r="221">
          <cell r="B221" t="str">
            <v>PCEC_GSE</v>
          </cell>
          <cell r="C221" t="str">
            <v>Total HW NR (BY15$M)</v>
          </cell>
          <cell r="I221">
            <v>2015</v>
          </cell>
          <cell r="K221">
            <v>0</v>
          </cell>
          <cell r="L221">
            <v>0</v>
          </cell>
          <cell r="M221" t="str">
            <v>Total Cost</v>
          </cell>
          <cell r="N221" t="str">
            <v>0.818 * (Total HW NR (BY15$M))^0.874</v>
          </cell>
        </row>
        <row r="222">
          <cell r="B222" t="str">
            <v>PCEC_MOS &amp; GDS</v>
          </cell>
          <cell r="C222" t="str">
            <v>SOCMLvl1Score</v>
          </cell>
          <cell r="D222" t="str">
            <v>Data Storage Capacity (GB)</v>
          </cell>
          <cell r="I222">
            <v>2014</v>
          </cell>
          <cell r="K222">
            <v>0</v>
          </cell>
          <cell r="L222">
            <v>0</v>
          </cell>
          <cell r="M222" t="str">
            <v>Total Cost</v>
          </cell>
          <cell r="N222" t="str">
            <v>299.645 * Mass (kg)^0.267 * (SOCMLvl1Score)^0.615 * Data Storage Capacity (GB)^0.069</v>
          </cell>
          <cell r="O222" t="str">
            <v xml:space="preserve"> </v>
          </cell>
          <cell r="P222" t="str">
            <v>Does not include any operations cost. Valid for NE or Planetary missions</v>
          </cell>
          <cell r="Q222" t="str">
            <v xml:space="preserve"> </v>
          </cell>
        </row>
        <row r="223">
          <cell r="B223" t="str">
            <v>PCEC_MO&amp;DA</v>
          </cell>
          <cell r="C223" t="str">
            <v>SOCMLvl1Score</v>
          </cell>
          <cell r="D223" t="str">
            <v>Peak Download Rate (Mbps)</v>
          </cell>
          <cell r="E223" t="str">
            <v>Duration (mths)</v>
          </cell>
          <cell r="I223">
            <v>2014</v>
          </cell>
          <cell r="K223">
            <v>0</v>
          </cell>
          <cell r="L223">
            <v>0</v>
          </cell>
          <cell r="M223" t="str">
            <v>Total Cost</v>
          </cell>
          <cell r="N223" t="str">
            <v>21.62 * Mass (kg)^0.16 * (SOCMLvl1Score)^0.724 * Peak Download Rate (Mbps)^0.051 * (Duration (mths))</v>
          </cell>
          <cell r="O223" t="str">
            <v xml:space="preserve"> </v>
          </cell>
          <cell r="P223" t="str">
            <v>"estimates a single value for Phase E which can consist of WBS elements 1.0 (PM), 2.0 (SE), 3.0 (MA), 4.0 (Sci.), 7.0 (MOS), 9.0 (GDS), 11.0 (E/PO), 12.0 (Res.)" and sometimes parts of PL and SC WBS 5 and 6</v>
          </cell>
          <cell r="Q223" t="str">
            <v xml:space="preserve"> </v>
          </cell>
        </row>
        <row r="224">
          <cell r="B224" t="str">
            <v>NRO_Demo SCM_SV SEPM</v>
          </cell>
          <cell r="I224">
            <v>2006</v>
          </cell>
          <cell r="K224">
            <v>0</v>
          </cell>
          <cell r="L224">
            <v>0</v>
          </cell>
          <cell r="M224" t="str">
            <v>Total Cost</v>
          </cell>
          <cell r="N224" t="str">
            <v>0.370*(Base Total)^0.988</v>
          </cell>
          <cell r="O224" t="str">
            <v xml:space="preserve"> </v>
          </cell>
          <cell r="P224" t="str">
            <v xml:space="preserve"> </v>
          </cell>
          <cell r="Q224" t="str">
            <v xml:space="preserve"> </v>
          </cell>
        </row>
        <row r="225">
          <cell r="B225" t="str">
            <v>NRO_Demo SCM_SV I&amp;T</v>
          </cell>
          <cell r="C225" t="str">
            <v>Contract Includes PL I&amp;T? (1/0)</v>
          </cell>
          <cell r="D225" t="str">
            <v>Propulsion Subsystem? (1/0)</v>
          </cell>
          <cell r="E225" t="str">
            <v>EO Payload? (1/0)</v>
          </cell>
          <cell r="I225">
            <v>2006</v>
          </cell>
          <cell r="K225">
            <v>0</v>
          </cell>
          <cell r="L225">
            <v>0</v>
          </cell>
          <cell r="M225" t="str">
            <v>Total Cost</v>
          </cell>
          <cell r="N225" t="str">
            <v>31.279*Mass (lb)^0.713*1.426^Contract Includes PL I&amp;T? (1/0)*1.361^Propulsion Subsystem? (1/0)*1.241^EO Payload? (1/0)</v>
          </cell>
          <cell r="O225" t="str">
            <v xml:space="preserve"> </v>
          </cell>
          <cell r="P225" t="str">
            <v xml:space="preserve"> </v>
          </cell>
          <cell r="Q225" t="str">
            <v xml:space="preserve"> </v>
          </cell>
        </row>
        <row r="226">
          <cell r="B226" t="str">
            <v>NRO_Demo SCM_Launch Ops &amp; Mission Spt</v>
          </cell>
          <cell r="I226">
            <v>2006</v>
          </cell>
          <cell r="K226">
            <v>0</v>
          </cell>
          <cell r="L226">
            <v>0</v>
          </cell>
          <cell r="M226" t="str">
            <v>Total Cost</v>
          </cell>
          <cell r="N226" t="str">
            <v>0.716*(Base Total)^0.794</v>
          </cell>
          <cell r="O226" t="str">
            <v xml:space="preserve"> </v>
          </cell>
          <cell r="P226" t="str">
            <v xml:space="preserve"> </v>
          </cell>
          <cell r="Q226" t="str">
            <v xml:space="preserve"> </v>
          </cell>
        </row>
        <row r="227">
          <cell r="B227" t="str">
            <v>SEITPM Factor</v>
          </cell>
          <cell r="C227" t="str">
            <v>% of Base</v>
          </cell>
          <cell r="I227">
            <v>2020</v>
          </cell>
          <cell r="K227">
            <v>0</v>
          </cell>
          <cell r="L227">
            <v>0</v>
          </cell>
          <cell r="M227" t="str">
            <v>Total Cost</v>
          </cell>
          <cell r="N227" t="str">
            <v>% of Base*(Base Total)</v>
          </cell>
          <cell r="O227" t="str">
            <v xml:space="preserve"> </v>
          </cell>
          <cell r="P227" t="str">
            <v xml:space="preserve"> </v>
          </cell>
          <cell r="Q227" t="str">
            <v xml:space="preserve"> </v>
          </cell>
        </row>
        <row r="228">
          <cell r="B228" t="str">
            <v>SEITPM Pass Through</v>
          </cell>
          <cell r="C228" t="str">
            <v>BY$22M Pass Through</v>
          </cell>
          <cell r="I228">
            <v>2022</v>
          </cell>
          <cell r="K228">
            <v>0</v>
          </cell>
          <cell r="L228">
            <v>0</v>
          </cell>
          <cell r="M228" t="str">
            <v>Total Cost</v>
          </cell>
          <cell r="N228" t="str">
            <v>BY$22M Pass Through*1000</v>
          </cell>
          <cell r="O228" t="str">
            <v xml:space="preserve"> </v>
          </cell>
          <cell r="P228" t="str">
            <v xml:space="preserve"> </v>
          </cell>
          <cell r="Q228" t="str">
            <v xml:space="preserve"> </v>
          </cell>
        </row>
        <row r="229">
          <cell r="B229" t="str">
            <v>SEITPM No Cost</v>
          </cell>
          <cell r="I229">
            <v>2022</v>
          </cell>
          <cell r="K229">
            <v>0</v>
          </cell>
          <cell r="L229">
            <v>0</v>
          </cell>
          <cell r="M229" t="str">
            <v>Total Cost</v>
          </cell>
          <cell r="N229">
            <v>0</v>
          </cell>
          <cell r="O229" t="str">
            <v xml:space="preserve"> </v>
          </cell>
          <cell r="P229" t="str">
            <v xml:space="preserve"> </v>
          </cell>
          <cell r="Q229" t="str">
            <v xml:space="preserve"> </v>
          </cell>
        </row>
      </sheetData>
      <sheetData sheetId="26">
        <row r="4">
          <cell r="C4" t="str">
            <v>Fiscal Year</v>
          </cell>
          <cell r="D4" t="str">
            <v>Annual Inflation</v>
          </cell>
          <cell r="E4" t="str">
            <v>Raw Index</v>
          </cell>
          <cell r="F4" t="str">
            <v>Weighted Index</v>
          </cell>
        </row>
        <row r="5">
          <cell r="A5" t="str">
            <v>NASA</v>
          </cell>
          <cell r="C5">
            <v>1990</v>
          </cell>
          <cell r="D5">
            <v>5.2999999999999999E-2</v>
          </cell>
          <cell r="E5">
            <v>0.59791039027090376</v>
          </cell>
          <cell r="F5">
            <v>0.61528308926182596</v>
          </cell>
        </row>
        <row r="6">
          <cell r="A6" t="str">
            <v>NRO</v>
          </cell>
          <cell r="C6">
            <v>1991</v>
          </cell>
          <cell r="D6">
            <v>4.8000000000000001E-2</v>
          </cell>
          <cell r="E6">
            <v>0.62661008900390713</v>
          </cell>
          <cell r="F6">
            <v>0.63958112392815114</v>
          </cell>
        </row>
        <row r="7">
          <cell r="A7" t="str">
            <v>OSD 3020</v>
          </cell>
          <cell r="C7">
            <v>1992</v>
          </cell>
          <cell r="D7">
            <v>1.8000000000000002E-2</v>
          </cell>
          <cell r="E7">
            <v>0.63788907060597744</v>
          </cell>
          <cell r="F7">
            <v>0.65025312297188176</v>
          </cell>
        </row>
        <row r="8">
          <cell r="A8" t="str">
            <v>DoD-Wide RDT&amp;E</v>
          </cell>
          <cell r="C8">
            <v>1993</v>
          </cell>
          <cell r="D8">
            <v>2.8999999999999998E-2</v>
          </cell>
          <cell r="E8">
            <v>0.65638785365355068</v>
          </cell>
          <cell r="F8">
            <v>0.66721338175119038</v>
          </cell>
        </row>
        <row r="9">
          <cell r="A9" t="str">
            <v>DND V1 R&amp;D (04914)</v>
          </cell>
          <cell r="C9">
            <v>1994</v>
          </cell>
          <cell r="D9">
            <v>-1.3999999999999999E-2</v>
          </cell>
          <cell r="E9">
            <v>0.64719842370240099</v>
          </cell>
          <cell r="F9">
            <v>0.6596400750383975</v>
          </cell>
        </row>
        <row r="10">
          <cell r="C10">
            <v>1995</v>
          </cell>
          <cell r="D10">
            <v>0</v>
          </cell>
          <cell r="E10">
            <v>0.64719842370240099</v>
          </cell>
          <cell r="F10">
            <v>0.65990638714115779</v>
          </cell>
        </row>
        <row r="11">
          <cell r="C11">
            <v>1996</v>
          </cell>
          <cell r="D11">
            <v>1.1092999999999999E-2</v>
          </cell>
          <cell r="E11">
            <v>0.65437779581653177</v>
          </cell>
          <cell r="F11">
            <v>0.66735349228058616</v>
          </cell>
        </row>
        <row r="12">
          <cell r="C12">
            <v>1997</v>
          </cell>
          <cell r="D12">
            <v>1.1000000000000001E-2</v>
          </cell>
          <cell r="E12">
            <v>0.66157595157051352</v>
          </cell>
          <cell r="F12">
            <v>0.67435789866947748</v>
          </cell>
        </row>
        <row r="13">
          <cell r="C13">
            <v>1998</v>
          </cell>
          <cell r="D13">
            <v>1.8000000000000002E-2</v>
          </cell>
          <cell r="E13">
            <v>0.67348431869878278</v>
          </cell>
          <cell r="F13">
            <v>0.68705910015500016</v>
          </cell>
        </row>
        <row r="14">
          <cell r="C14">
            <v>1999</v>
          </cell>
          <cell r="D14">
            <v>-3.3239999999999997E-3</v>
          </cell>
          <cell r="E14">
            <v>0.67124565682342807</v>
          </cell>
          <cell r="F14">
            <v>0.68595146737139334</v>
          </cell>
        </row>
        <row r="15">
          <cell r="C15">
            <v>2000</v>
          </cell>
          <cell r="D15">
            <v>2.7000000000000003E-2</v>
          </cell>
          <cell r="E15">
            <v>0.68936928955766053</v>
          </cell>
          <cell r="F15">
            <v>0.70188206854055601</v>
          </cell>
        </row>
        <row r="16">
          <cell r="C16">
            <v>2001</v>
          </cell>
          <cell r="D16">
            <v>4.8396183001655421E-2</v>
          </cell>
          <cell r="E16">
            <v>0.72273213185081431</v>
          </cell>
          <cell r="F16">
            <v>0.73109113337577925</v>
          </cell>
        </row>
        <row r="17">
          <cell r="C17">
            <v>2002</v>
          </cell>
          <cell r="D17">
            <v>2.1557496383356977E-2</v>
          </cell>
          <cell r="E17">
            <v>0.7383124271693241</v>
          </cell>
          <cell r="F17">
            <v>0.74549091107882126</v>
          </cell>
        </row>
        <row r="18">
          <cell r="C18">
            <v>2003</v>
          </cell>
          <cell r="D18">
            <v>-1.334021334425468E-2</v>
          </cell>
          <cell r="E18">
            <v>0.72846318187617076</v>
          </cell>
          <cell r="F18">
            <v>0.73897386492895556</v>
          </cell>
        </row>
        <row r="19">
          <cell r="C19">
            <v>2004</v>
          </cell>
          <cell r="D19">
            <v>-1.5800000000000002E-2</v>
          </cell>
          <cell r="E19">
            <v>0.71695346360252721</v>
          </cell>
          <cell r="F19">
            <v>0.72800956730631716</v>
          </cell>
        </row>
        <row r="20">
          <cell r="C20">
            <v>2005</v>
          </cell>
          <cell r="D20">
            <v>5.0010088712582718E-4</v>
          </cell>
          <cell r="E20">
            <v>0.71731201266570288</v>
          </cell>
          <cell r="F20">
            <v>0.72827889907230881</v>
          </cell>
        </row>
        <row r="21">
          <cell r="C21">
            <v>2006</v>
          </cell>
          <cell r="D21">
            <v>7.3646937757278165E-3</v>
          </cell>
          <cell r="E21">
            <v>0.72259479598063681</v>
          </cell>
          <cell r="F21">
            <v>0.73665712731596023</v>
          </cell>
        </row>
        <row r="22">
          <cell r="C22">
            <v>2007</v>
          </cell>
          <cell r="D22">
            <v>2.4658943346640268E-2</v>
          </cell>
          <cell r="E22">
            <v>0.74041322011730037</v>
          </cell>
          <cell r="F22">
            <v>0.7508468709276368</v>
          </cell>
        </row>
        <row r="23">
          <cell r="C23">
            <v>2008</v>
          </cell>
          <cell r="D23">
            <v>4.7893963893486768E-2</v>
          </cell>
          <cell r="E23">
            <v>0.77587454414785861</v>
          </cell>
          <cell r="F23">
            <v>0.78378676765987143</v>
          </cell>
        </row>
        <row r="24">
          <cell r="C24">
            <v>2009</v>
          </cell>
          <cell r="D24">
            <v>4.0711829482139555E-2</v>
          </cell>
          <cell r="E24">
            <v>0.80746181628873903</v>
          </cell>
          <cell r="F24">
            <v>0.81435821818414389</v>
          </cell>
        </row>
        <row r="25">
          <cell r="C25">
            <v>2010</v>
          </cell>
          <cell r="D25">
            <v>-1.9E-2</v>
          </cell>
          <cell r="E25">
            <v>0.79212004177925299</v>
          </cell>
          <cell r="F25">
            <v>0.79925964367384783</v>
          </cell>
        </row>
        <row r="26">
          <cell r="C26">
            <v>2011</v>
          </cell>
          <cell r="D26">
            <v>4.4999999999999998E-2</v>
          </cell>
          <cell r="E26">
            <v>0.82776544365931937</v>
          </cell>
          <cell r="F26">
            <v>0.83375394511869827</v>
          </cell>
        </row>
        <row r="27">
          <cell r="C27">
            <v>2012</v>
          </cell>
          <cell r="D27">
            <v>1.6629000000000001E-2</v>
          </cell>
          <cell r="E27">
            <v>0.8415303552219302</v>
          </cell>
          <cell r="F27">
            <v>0.84852206830478027</v>
          </cell>
        </row>
        <row r="28">
          <cell r="C28">
            <v>2013</v>
          </cell>
          <cell r="D28">
            <v>9.0749999999999997E-2</v>
          </cell>
          <cell r="E28">
            <v>0.91789923495832026</v>
          </cell>
          <cell r="F28">
            <v>0.92783207780158716</v>
          </cell>
        </row>
        <row r="29">
          <cell r="C29">
            <v>2014</v>
          </cell>
          <cell r="D29">
            <v>-3.1297999999999999E-2</v>
          </cell>
          <cell r="E29">
            <v>0.88917082470259468</v>
          </cell>
          <cell r="F29">
            <v>0.90072367143932197</v>
          </cell>
        </row>
        <row r="30">
          <cell r="C30">
            <v>2015</v>
          </cell>
          <cell r="D30">
            <v>3.6388999999999998E-2</v>
          </cell>
          <cell r="E30">
            <v>0.92152686184269739</v>
          </cell>
          <cell r="F30">
            <v>0.93259168095933698</v>
          </cell>
        </row>
        <row r="31">
          <cell r="C31">
            <v>2016</v>
          </cell>
          <cell r="D31">
            <v>4.8389999999999996E-3</v>
          </cell>
          <cell r="E31">
            <v>0.92598613032715427</v>
          </cell>
          <cell r="F31">
            <v>0.9382976285725676</v>
          </cell>
        </row>
        <row r="32">
          <cell r="C32">
            <v>2017</v>
          </cell>
          <cell r="D32">
            <v>3.8869999999999998E-3</v>
          </cell>
          <cell r="E32">
            <v>0.92958543841573593</v>
          </cell>
          <cell r="F32">
            <v>0.94611051688832237</v>
          </cell>
        </row>
        <row r="33">
          <cell r="C33">
            <v>2018</v>
          </cell>
          <cell r="D33">
            <v>1.3805000000000001E-2</v>
          </cell>
          <cell r="E33">
            <v>0.94241836539306523</v>
          </cell>
          <cell r="F33">
            <v>0.95714058522320045</v>
          </cell>
        </row>
        <row r="34">
          <cell r="C34">
            <v>2019</v>
          </cell>
          <cell r="D34">
            <v>2.5245000000000004E-2</v>
          </cell>
          <cell r="E34">
            <v>0.9662097170274131</v>
          </cell>
          <cell r="F34">
            <v>0.98218501547183457</v>
          </cell>
        </row>
        <row r="35">
          <cell r="C35">
            <v>2020</v>
          </cell>
          <cell r="D35">
            <v>1.9484999999999999E-2</v>
          </cell>
          <cell r="E35">
            <v>0.98503631336369224</v>
          </cell>
          <cell r="F35">
            <v>1.0038505069489387</v>
          </cell>
        </row>
        <row r="36">
          <cell r="C36">
            <v>2021</v>
          </cell>
          <cell r="D36">
            <v>1.5191E-2</v>
          </cell>
          <cell r="E36">
            <v>1</v>
          </cell>
          <cell r="F36">
            <v>1.0197913619966852</v>
          </cell>
        </row>
        <row r="37">
          <cell r="C37">
            <v>2022</v>
          </cell>
          <cell r="D37">
            <v>1.8218000000000002E-2</v>
          </cell>
          <cell r="E37">
            <v>1.0182180000000001</v>
          </cell>
          <cell r="F37">
            <v>1.0383233108031138</v>
          </cell>
        </row>
        <row r="38">
          <cell r="C38">
            <v>2023</v>
          </cell>
          <cell r="D38">
            <v>2.1444999999999999E-2</v>
          </cell>
          <cell r="E38">
            <v>1.04005368501</v>
          </cell>
          <cell r="F38">
            <v>1.0605298320575207</v>
          </cell>
        </row>
        <row r="39">
          <cell r="C39">
            <v>2024</v>
          </cell>
          <cell r="D39">
            <v>2.1364999999999999E-2</v>
          </cell>
          <cell r="E39">
            <v>1.0622744319902386</v>
          </cell>
          <cell r="F39">
            <v>1.0832139549970667</v>
          </cell>
        </row>
        <row r="40">
          <cell r="C40">
            <v>2025</v>
          </cell>
          <cell r="D40">
            <v>2.1065E-2</v>
          </cell>
          <cell r="E40">
            <v>1.0846512429001132</v>
          </cell>
          <cell r="F40">
            <v>1.1057511882141533</v>
          </cell>
        </row>
        <row r="41">
          <cell r="C41">
            <v>2026</v>
          </cell>
          <cell r="D41">
            <v>2.1089000000000004E-2</v>
          </cell>
          <cell r="E41">
            <v>1.1075254529616336</v>
          </cell>
          <cell r="F41">
            <v>1.1285986761707161</v>
          </cell>
        </row>
        <row r="42">
          <cell r="C42">
            <v>2027</v>
          </cell>
          <cell r="D42">
            <v>2.1089000000000004E-2</v>
          </cell>
          <cell r="E42">
            <v>1.1308820572391414</v>
          </cell>
          <cell r="F42">
            <v>1.1521272230692365</v>
          </cell>
        </row>
        <row r="43">
          <cell r="C43">
            <v>2028</v>
          </cell>
          <cell r="D43">
            <v>2.1089000000000004E-2</v>
          </cell>
          <cell r="E43">
            <v>1.1547312289442575</v>
          </cell>
          <cell r="F43">
            <v>1.1754933843525044</v>
          </cell>
        </row>
        <row r="44">
          <cell r="C44">
            <v>2029</v>
          </cell>
          <cell r="D44">
            <v>2.1089000000000004E-2</v>
          </cell>
          <cell r="E44">
            <v>1.1790833558314628</v>
          </cell>
          <cell r="F44">
            <v>1.1976068884603774</v>
          </cell>
        </row>
        <row r="45">
          <cell r="C45">
            <v>2030</v>
          </cell>
          <cell r="D45">
            <v>2.1089000000000004E-2</v>
          </cell>
          <cell r="E45">
            <v>1.2039490447225925</v>
          </cell>
          <cell r="F45">
            <v>1.2228392639279322</v>
          </cell>
        </row>
        <row r="46">
          <cell r="C46">
            <v>2031</v>
          </cell>
          <cell r="D46">
            <v>2.0773E-2</v>
          </cell>
          <cell r="E46">
            <v>1.2289586782286148</v>
          </cell>
          <cell r="F46">
            <v>1.2483035703938601</v>
          </cell>
        </row>
        <row r="47">
          <cell r="C47">
            <v>2032</v>
          </cell>
          <cell r="D47">
            <v>2.0773E-2</v>
          </cell>
          <cell r="E47">
            <v>1.2544878368514578</v>
          </cell>
          <cell r="F47">
            <v>1.2741923209155099</v>
          </cell>
        </row>
        <row r="48">
          <cell r="C48">
            <v>2033</v>
          </cell>
          <cell r="D48">
            <v>2.0773E-2</v>
          </cell>
          <cell r="E48">
            <v>1.2805473126863731</v>
          </cell>
          <cell r="F48">
            <v>1.3006110164104594</v>
          </cell>
        </row>
        <row r="49">
          <cell r="C49">
            <v>2034</v>
          </cell>
          <cell r="D49">
            <v>2.0773E-2</v>
          </cell>
          <cell r="E49">
            <v>1.3071481220128072</v>
          </cell>
          <cell r="F49">
            <v>1.327757985868407</v>
          </cell>
        </row>
        <row r="50">
          <cell r="C50">
            <v>2035</v>
          </cell>
          <cell r="D50">
            <v>2.0773E-2</v>
          </cell>
          <cell r="E50">
            <v>1.3343015099513791</v>
          </cell>
          <cell r="F50">
            <v>1.3552688400340527</v>
          </cell>
        </row>
        <row r="51">
          <cell r="C51">
            <v>2036</v>
          </cell>
          <cell r="D51">
            <v>2.0773E-2</v>
          </cell>
          <cell r="E51">
            <v>1.362018955217599</v>
          </cell>
          <cell r="F51">
            <v>1.3834381381882073</v>
          </cell>
        </row>
        <row r="52">
          <cell r="C52">
            <v>2037</v>
          </cell>
          <cell r="D52">
            <v>2.0773E-2</v>
          </cell>
          <cell r="E52">
            <v>1.3903121749743341</v>
          </cell>
          <cell r="F52">
            <v>1.4121820458864145</v>
          </cell>
        </row>
        <row r="53">
          <cell r="C53">
            <v>2038</v>
          </cell>
          <cell r="D53">
            <v>2.0773E-2</v>
          </cell>
          <cell r="E53">
            <v>1.4191931297850759</v>
          </cell>
          <cell r="F53">
            <v>1.4415127293855852</v>
          </cell>
        </row>
        <row r="54">
          <cell r="C54">
            <v>2039</v>
          </cell>
          <cell r="D54">
            <v>2.0773E-2</v>
          </cell>
          <cell r="E54">
            <v>1.4486740286701012</v>
          </cell>
          <cell r="F54">
            <v>1.4714426084715864</v>
          </cell>
        </row>
        <row r="55">
          <cell r="C55">
            <v>2040</v>
          </cell>
          <cell r="D55">
            <v>2.0773E-2</v>
          </cell>
          <cell r="E55">
            <v>1.478767334267665</v>
          </cell>
          <cell r="F55">
            <v>1.5019843606579311</v>
          </cell>
        </row>
        <row r="56">
          <cell r="C56">
            <v>2041</v>
          </cell>
          <cell r="D56">
            <v>2.0773E-2</v>
          </cell>
          <cell r="E56">
            <v>1.5094857681024072</v>
          </cell>
          <cell r="F56">
            <v>1.5331509255911826</v>
          </cell>
        </row>
        <row r="57">
          <cell r="C57">
            <v>2042</v>
          </cell>
          <cell r="D57">
            <v>2.0773E-2</v>
          </cell>
          <cell r="E57">
            <v>1.5408423159631983</v>
          </cell>
          <cell r="F57">
            <v>1.5650478973747799</v>
          </cell>
        </row>
        <row r="58">
          <cell r="C58">
            <v>2043</v>
          </cell>
          <cell r="D58">
            <v>2.0773E-2</v>
          </cell>
          <cell r="E58">
            <v>1.5728502333927017</v>
          </cell>
          <cell r="F58">
            <v>1.5976885985906959</v>
          </cell>
        </row>
        <row r="59">
          <cell r="C59">
            <v>2044</v>
          </cell>
          <cell r="D59">
            <v>2.0773E-2</v>
          </cell>
          <cell r="E59">
            <v>1.6055230512909682</v>
          </cell>
          <cell r="F59">
            <v>1.6308068788703534</v>
          </cell>
        </row>
        <row r="60">
          <cell r="C60">
            <v>2045</v>
          </cell>
          <cell r="D60">
            <v>2.0773E-2</v>
          </cell>
          <cell r="E60">
            <v>1.6388745816354353</v>
          </cell>
          <cell r="F60">
            <v>1.6646967009791933</v>
          </cell>
        </row>
        <row r="61">
          <cell r="C61">
            <v>2046</v>
          </cell>
          <cell r="D61">
            <v>2.0773E-2</v>
          </cell>
          <cell r="E61">
            <v>1.6729189233197481</v>
          </cell>
          <cell r="F61">
            <v>1.6992786176654839</v>
          </cell>
        </row>
        <row r="62">
          <cell r="C62">
            <v>2047</v>
          </cell>
          <cell r="D62">
            <v>2.0773E-2</v>
          </cell>
          <cell r="E62">
            <v>1.707670468113869</v>
          </cell>
          <cell r="F62">
            <v>1.7345672681941997</v>
          </cell>
        </row>
        <row r="63">
          <cell r="C63">
            <v>2048</v>
          </cell>
          <cell r="D63">
            <v>2.0773E-2</v>
          </cell>
          <cell r="E63">
            <v>1.7431439067479984</v>
          </cell>
          <cell r="F63">
            <v>1.7705761460916247</v>
          </cell>
        </row>
        <row r="64">
          <cell r="C64">
            <v>2049</v>
          </cell>
          <cell r="D64">
            <v>2.0773E-2</v>
          </cell>
          <cell r="E64">
            <v>1.7793542351228744</v>
          </cell>
          <cell r="F64">
            <v>1.8073219558962239</v>
          </cell>
        </row>
        <row r="65">
          <cell r="C65">
            <v>2050</v>
          </cell>
          <cell r="D65">
            <v>2.0773E-2</v>
          </cell>
          <cell r="E65">
            <v>1.8163167606490818</v>
          </cell>
          <cell r="F65">
            <v>1.8449122103079791</v>
          </cell>
        </row>
        <row r="66">
          <cell r="C66">
            <v>2051</v>
          </cell>
          <cell r="D66">
            <v>2.0773E-2</v>
          </cell>
          <cell r="E66">
            <v>1.854047108718045</v>
          </cell>
          <cell r="F66">
            <v>1.8831759650130153</v>
          </cell>
        </row>
        <row r="67">
          <cell r="C67">
            <v>2052</v>
          </cell>
          <cell r="D67">
            <v>2.0773E-2</v>
          </cell>
          <cell r="E67">
            <v>1.8925612293074447</v>
          </cell>
          <cell r="F67">
            <v>1.9224080072347023</v>
          </cell>
        </row>
        <row r="68">
          <cell r="C68">
            <v>2053</v>
          </cell>
          <cell r="D68">
            <v>2.0773E-2</v>
          </cell>
          <cell r="E68">
            <v>1.9318754037238481</v>
          </cell>
          <cell r="F68">
            <v>1.962254555162519</v>
          </cell>
        </row>
        <row r="69">
          <cell r="C69">
            <v>2054</v>
          </cell>
          <cell r="D69">
            <v>2.0773E-2</v>
          </cell>
          <cell r="E69">
            <v>1.9720062514854035</v>
          </cell>
          <cell r="F69">
            <v>2.0031011916804617</v>
          </cell>
        </row>
        <row r="70">
          <cell r="C70">
            <v>2055</v>
          </cell>
          <cell r="D70">
            <v>2.0773E-2</v>
          </cell>
          <cell r="E70">
            <v>2.0129707373475099</v>
          </cell>
          <cell r="F70">
            <v>2.0446883872915986</v>
          </cell>
        </row>
        <row r="71">
          <cell r="C71">
            <v>2056</v>
          </cell>
          <cell r="D71">
            <v>2.0773E-2</v>
          </cell>
          <cell r="E71">
            <v>2.0547861784744295</v>
          </cell>
          <cell r="F71">
            <v>2.0871255391682397</v>
          </cell>
        </row>
        <row r="72">
          <cell r="C72">
            <v>2057</v>
          </cell>
          <cell r="D72">
            <v>2.0773E-2</v>
          </cell>
          <cell r="E72">
            <v>2.0974702517598787</v>
          </cell>
          <cell r="F72">
            <v>0</v>
          </cell>
        </row>
        <row r="73">
          <cell r="C73">
            <v>2058</v>
          </cell>
          <cell r="D73">
            <v>2.0773E-2</v>
          </cell>
          <cell r="E73">
            <v>2.1410410012996866</v>
          </cell>
          <cell r="F73">
            <v>0</v>
          </cell>
        </row>
        <row r="74">
          <cell r="C74">
            <v>2059</v>
          </cell>
          <cell r="D74">
            <v>2.0773E-2</v>
          </cell>
          <cell r="E74">
            <v>2.1855168460196848</v>
          </cell>
          <cell r="F74">
            <v>0</v>
          </cell>
        </row>
        <row r="75">
          <cell r="C75">
            <v>2060</v>
          </cell>
          <cell r="D75">
            <v>2.0773E-2</v>
          </cell>
          <cell r="E75">
            <v>2.2309165874620516</v>
          </cell>
          <cell r="F75">
            <v>0</v>
          </cell>
        </row>
      </sheetData>
      <sheetData sheetId="27">
        <row r="4">
          <cell r="B4" t="str">
            <v>Example 1</v>
          </cell>
          <cell r="C4">
            <v>1.847</v>
          </cell>
          <cell r="D4">
            <v>45.895000000000003</v>
          </cell>
        </row>
        <row r="5">
          <cell r="B5" t="str">
            <v>Example 2</v>
          </cell>
          <cell r="C5">
            <v>2</v>
          </cell>
          <cell r="D5">
            <v>50</v>
          </cell>
        </row>
        <row r="6">
          <cell r="B6" t="str">
            <v>Example 3</v>
          </cell>
          <cell r="C6">
            <v>2.5</v>
          </cell>
          <cell r="D6">
            <v>45</v>
          </cell>
        </row>
        <row r="7">
          <cell r="B7" t="str">
            <v>Example 4</v>
          </cell>
          <cell r="C7">
            <v>1.75</v>
          </cell>
          <cell r="D7">
            <v>43</v>
          </cell>
        </row>
        <row r="8">
          <cell r="B8" t="str">
            <v>CSA TICFIRE Inst</v>
          </cell>
          <cell r="C8">
            <v>2.1570043137393018</v>
          </cell>
          <cell r="D8">
            <v>40.935654613426728</v>
          </cell>
        </row>
        <row r="9">
          <cell r="B9" t="str">
            <v xml:space="preserve">CSA HAWCSat </v>
          </cell>
          <cell r="C9">
            <v>2.0186024394265236</v>
          </cell>
          <cell r="D9">
            <v>48.365295353170019</v>
          </cell>
        </row>
      </sheetData>
      <sheetData sheetId="28"/>
      <sheetData sheetId="29">
        <row r="2">
          <cell r="E2" t="str">
            <v>Electrical/Electronic Components</v>
          </cell>
          <cell r="F2" t="str">
            <v>Structure</v>
          </cell>
          <cell r="G2" t="str">
            <v>Thermal Control</v>
          </cell>
          <cell r="H2" t="str">
            <v>Propulsion</v>
          </cell>
          <cell r="I2" t="str">
            <v>Batteries</v>
          </cell>
          <cell r="J2" t="str">
            <v>Wire Harnesses</v>
          </cell>
          <cell r="K2" t="str">
            <v>Solar Array</v>
          </cell>
          <cell r="L2" t="str">
            <v>ECLSS, Crew Systems</v>
          </cell>
          <cell r="M2" t="str">
            <v>Brackets, Clips, and Hardware</v>
          </cell>
          <cell r="N2" t="str">
            <v>Mechanisms</v>
          </cell>
          <cell r="O2" t="str">
            <v>Instrumentation</v>
          </cell>
          <cell r="P2" t="str">
            <v>None</v>
          </cell>
        </row>
        <row r="3">
          <cell r="B3" t="str">
            <v>Design Maturity</v>
          </cell>
          <cell r="C3" t="str">
            <v>Electrical/Electronic Components (0-5kg)</v>
          </cell>
          <cell r="D3" t="str">
            <v>Electrical/Electronic Components (5-15kg)</v>
          </cell>
          <cell r="E3" t="str">
            <v>Electrical/Electronic Components (&gt;15kg)</v>
          </cell>
          <cell r="F3" t="str">
            <v>Structure</v>
          </cell>
          <cell r="G3" t="str">
            <v>Thermal Control</v>
          </cell>
          <cell r="H3" t="str">
            <v>Propulsion</v>
          </cell>
          <cell r="I3" t="str">
            <v>Batteries</v>
          </cell>
          <cell r="J3" t="str">
            <v>Wire Harnesses</v>
          </cell>
          <cell r="K3" t="str">
            <v>Solar Array</v>
          </cell>
          <cell r="L3" t="str">
            <v>ECLSS, Crew Systems</v>
          </cell>
          <cell r="M3" t="str">
            <v>Brackets, Clips, and Hardware</v>
          </cell>
          <cell r="N3" t="str">
            <v>Mechanisms</v>
          </cell>
          <cell r="O3" t="str">
            <v>Instrumentation</v>
          </cell>
        </row>
        <row r="4">
          <cell r="B4" t="str">
            <v>Estimated</v>
          </cell>
          <cell r="C4">
            <v>27.5</v>
          </cell>
          <cell r="D4">
            <v>20</v>
          </cell>
          <cell r="E4">
            <v>15</v>
          </cell>
          <cell r="F4">
            <v>21.5</v>
          </cell>
          <cell r="G4">
            <v>40</v>
          </cell>
          <cell r="H4">
            <v>20</v>
          </cell>
          <cell r="I4">
            <v>22.5</v>
          </cell>
          <cell r="J4">
            <v>75</v>
          </cell>
          <cell r="K4">
            <v>27.5</v>
          </cell>
          <cell r="L4">
            <v>25</v>
          </cell>
          <cell r="M4">
            <v>27.5</v>
          </cell>
          <cell r="N4">
            <v>21.5</v>
          </cell>
          <cell r="O4">
            <v>50</v>
          </cell>
        </row>
        <row r="5">
          <cell r="B5" t="str">
            <v>Layout</v>
          </cell>
          <cell r="C5">
            <v>22.5</v>
          </cell>
          <cell r="D5">
            <v>15</v>
          </cell>
          <cell r="E5">
            <v>10</v>
          </cell>
          <cell r="F5">
            <v>15</v>
          </cell>
          <cell r="G5">
            <v>22.5</v>
          </cell>
          <cell r="H5">
            <v>15</v>
          </cell>
          <cell r="I5">
            <v>15</v>
          </cell>
          <cell r="J5">
            <v>30</v>
          </cell>
          <cell r="K5">
            <v>15</v>
          </cell>
          <cell r="L5">
            <v>15</v>
          </cell>
          <cell r="M5">
            <v>17.5</v>
          </cell>
          <cell r="N5">
            <v>15</v>
          </cell>
          <cell r="O5">
            <v>25</v>
          </cell>
        </row>
        <row r="6">
          <cell r="B6" t="str">
            <v>Preliminary Design</v>
          </cell>
          <cell r="C6">
            <v>14</v>
          </cell>
          <cell r="D6">
            <v>9</v>
          </cell>
          <cell r="E6">
            <v>7.5</v>
          </cell>
          <cell r="F6">
            <v>9.5</v>
          </cell>
          <cell r="G6">
            <v>11.5</v>
          </cell>
          <cell r="H6">
            <v>10</v>
          </cell>
          <cell r="I6">
            <v>10</v>
          </cell>
          <cell r="J6">
            <v>17.5</v>
          </cell>
          <cell r="K6">
            <v>10</v>
          </cell>
          <cell r="L6">
            <v>10</v>
          </cell>
          <cell r="M6">
            <v>11.5</v>
          </cell>
          <cell r="N6">
            <v>10</v>
          </cell>
          <cell r="O6">
            <v>17.5</v>
          </cell>
        </row>
        <row r="7">
          <cell r="B7" t="str">
            <v>Released Design</v>
          </cell>
          <cell r="C7">
            <v>7.5</v>
          </cell>
          <cell r="D7">
            <v>6</v>
          </cell>
          <cell r="E7">
            <v>6</v>
          </cell>
          <cell r="F7">
            <v>4</v>
          </cell>
          <cell r="G7">
            <v>5.5</v>
          </cell>
          <cell r="H7">
            <v>4.5</v>
          </cell>
          <cell r="I7">
            <v>5</v>
          </cell>
          <cell r="J7">
            <v>6.5</v>
          </cell>
          <cell r="K7">
            <v>4</v>
          </cell>
          <cell r="L7">
            <v>5.5</v>
          </cell>
          <cell r="M7">
            <v>5.5</v>
          </cell>
          <cell r="N7">
            <v>3.5</v>
          </cell>
          <cell r="O7">
            <v>4</v>
          </cell>
        </row>
        <row r="8">
          <cell r="B8" t="str">
            <v>Existing Hardware</v>
          </cell>
          <cell r="C8">
            <v>3</v>
          </cell>
          <cell r="D8">
            <v>2</v>
          </cell>
          <cell r="E8">
            <v>2</v>
          </cell>
          <cell r="F8">
            <v>2</v>
          </cell>
          <cell r="G8">
            <v>2</v>
          </cell>
          <cell r="H8">
            <v>2</v>
          </cell>
          <cell r="I8">
            <v>2</v>
          </cell>
          <cell r="J8">
            <v>2</v>
          </cell>
          <cell r="K8">
            <v>2</v>
          </cell>
          <cell r="L8">
            <v>2.5</v>
          </cell>
          <cell r="M8">
            <v>3</v>
          </cell>
          <cell r="N8">
            <v>2</v>
          </cell>
          <cell r="O8">
            <v>2</v>
          </cell>
        </row>
      </sheetData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des matieres"/>
      <sheetName val="RCM"/>
      <sheetName val="Modele"/>
      <sheetName val="Neossat"/>
      <sheetName val="M3MSAT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PPA</v>
          </cell>
        </row>
        <row r="2">
          <cell r="A2" t="str">
            <v>Rev. PPA</v>
          </cell>
        </row>
        <row r="3">
          <cell r="A3" t="str">
            <v>EPA</v>
          </cell>
        </row>
        <row r="4">
          <cell r="A4" t="str">
            <v>Rev. EPA</v>
          </cell>
        </row>
        <row r="5">
          <cell r="A5" t="str">
            <v>G&amp;Cs</v>
          </cell>
        </row>
        <row r="6">
          <cell r="A6" t="str">
            <v>NGY</v>
          </cell>
        </row>
      </sheetData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Transfer Vote"/>
      <sheetName val="EPA Cost &amp; Sc of fund"/>
      <sheetName val="LCC"/>
      <sheetName val="Annex_A_(Cash Basis) "/>
      <sheetName val="Annex_A_(Accrual Basis)"/>
      <sheetName val="Cost Item"/>
      <sheetName val="Project LCC"/>
      <sheetName val="Project Brief Phase A to D"/>
      <sheetName val="Mgmt ABCD"/>
      <sheetName val="Estimate"/>
      <sheetName val="Mda"/>
      <sheetName val="RAM_final"/>
      <sheetName val="Tableau FTE"/>
      <sheetName val="Project BRief FTE"/>
      <sheetName val="MASTER_WBS"/>
      <sheetName val="RISK_Reg"/>
      <sheetName val="RISK_Reg_"/>
      <sheetName val="RISK_Matrix"/>
      <sheetName val="APPLICABLE_DIR_IS_CST_ID(S_4-5)"/>
      <sheetName val="T&amp;L_(S_5-6)old"/>
      <sheetName val="RAM_PIVOT"/>
      <sheetName val="RAM_(S_5-6) (BKP)"/>
      <sheetName val="Overall_Summary (Locked)"/>
      <sheetName val="Phase A_(S-6)"/>
      <sheetName val="Phase B_(S-6)"/>
      <sheetName val="Phase C_(S-6)"/>
      <sheetName val="Phase D_(S-6)"/>
      <sheetName val="Phase E_(S-6)"/>
      <sheetName val="Sci-Sup_(S-6)"/>
      <sheetName val="T&amp;L_(S_5-6) (BKP)"/>
      <sheetName val="Project LCC (2)"/>
      <sheetName val="DATA_OVERALL"/>
      <sheetName val="RO"/>
      <sheetName val="PIVOT_OVERALL"/>
      <sheetName val="Lists"/>
      <sheetName val="Menu Options"/>
      <sheetName val="System Level Parameters"/>
      <sheetName val="Sheet1"/>
      <sheetName val="Sheet2"/>
      <sheetName val="Sheet3"/>
      <sheetName val="Technical Risk"/>
      <sheetName val="Mgmt Ph0"/>
      <sheetName val="Comparable FTE"/>
      <sheetName val="Forecast phase 0"/>
      <sheetName val="DDVS"/>
      <sheetName val="fUND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A3" t="str">
            <v>A - 1</v>
          </cell>
          <cell r="B3" t="str">
            <v>Dextrous Deployable Vision System (DDVS)</v>
          </cell>
          <cell r="C3" t="str">
            <v>A</v>
          </cell>
          <cell r="D3" t="str">
            <v>1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A - 1.1</v>
          </cell>
          <cell r="B4" t="e">
            <v>#N/A</v>
          </cell>
          <cell r="C4" t="str">
            <v>A</v>
          </cell>
          <cell r="D4" t="str">
            <v>1.1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A - 1.0</v>
          </cell>
          <cell r="B5" t="e">
            <v>#N/A</v>
          </cell>
          <cell r="C5" t="str">
            <v>A</v>
          </cell>
          <cell r="D5" t="str">
            <v>1.0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</row>
        <row r="6">
          <cell r="A6" t="str">
            <v>A - 1.0.1</v>
          </cell>
          <cell r="B6" t="e">
            <v>#N/A</v>
          </cell>
          <cell r="C6" t="str">
            <v>A</v>
          </cell>
          <cell r="D6" t="str">
            <v>1.0.1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A7" t="str">
            <v>A - 1.0.2</v>
          </cell>
          <cell r="B7" t="e">
            <v>#N/A</v>
          </cell>
          <cell r="C7" t="str">
            <v>A</v>
          </cell>
          <cell r="D7" t="str">
            <v>1.0.2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  <row r="8">
          <cell r="A8" t="str">
            <v>A - 1.0.3</v>
          </cell>
          <cell r="B8" t="e">
            <v>#N/A</v>
          </cell>
          <cell r="C8" t="str">
            <v>A</v>
          </cell>
          <cell r="D8" t="str">
            <v>1.0.3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A9" t="str">
            <v>A - 1.0.4</v>
          </cell>
          <cell r="B9" t="e">
            <v>#N/A</v>
          </cell>
          <cell r="C9" t="str">
            <v>A</v>
          </cell>
          <cell r="D9" t="str">
            <v>1.0.4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A10" t="str">
            <v>A - 1.2</v>
          </cell>
          <cell r="B10" t="e">
            <v>#N/A</v>
          </cell>
          <cell r="C10" t="str">
            <v>A</v>
          </cell>
          <cell r="D10" t="str">
            <v>1.2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A11" t="str">
            <v>A - 1.3</v>
          </cell>
          <cell r="B11" t="e">
            <v>#N/A</v>
          </cell>
          <cell r="C11" t="str">
            <v>A</v>
          </cell>
          <cell r="D11" t="str">
            <v>1.3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A12" t="str">
            <v>A - 1.4</v>
          </cell>
          <cell r="B12" t="e">
            <v>#N/A</v>
          </cell>
          <cell r="C12" t="str">
            <v>A</v>
          </cell>
          <cell r="D12" t="str">
            <v>1.4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A13" t="str">
            <v>A - 1.5</v>
          </cell>
          <cell r="B13" t="e">
            <v>#N/A</v>
          </cell>
          <cell r="C13" t="str">
            <v>A</v>
          </cell>
          <cell r="D13" t="str">
            <v>1.5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A14" t="str">
            <v>A - 1.5.1</v>
          </cell>
          <cell r="B14" t="e">
            <v>#N/A</v>
          </cell>
          <cell r="C14" t="str">
            <v>A</v>
          </cell>
          <cell r="D14" t="str">
            <v>1.5.1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A15" t="str">
            <v>A - 1.5.2</v>
          </cell>
          <cell r="B15" t="e">
            <v>#N/A</v>
          </cell>
          <cell r="C15" t="str">
            <v>A</v>
          </cell>
          <cell r="D15" t="str">
            <v>1.5.2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A16" t="str">
            <v>A - 1.5.3</v>
          </cell>
          <cell r="B16" t="e">
            <v>#N/A</v>
          </cell>
          <cell r="C16" t="str">
            <v>A</v>
          </cell>
          <cell r="D16" t="str">
            <v>1.5.3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A17" t="str">
            <v>A - 1.5.4</v>
          </cell>
          <cell r="B17" t="e">
            <v>#N/A</v>
          </cell>
          <cell r="C17" t="str">
            <v>A</v>
          </cell>
          <cell r="D17" t="str">
            <v>1.5.4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A18" t="str">
            <v>A - 1.5.4.1</v>
          </cell>
          <cell r="B18" t="e">
            <v>#N/A</v>
          </cell>
          <cell r="C18" t="str">
            <v>A</v>
          </cell>
          <cell r="D18" t="str">
            <v>1.5.4.1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A19" t="str">
            <v>A - 1.5.4.2</v>
          </cell>
          <cell r="B19" t="e">
            <v>#N/A</v>
          </cell>
          <cell r="C19" t="str">
            <v>A</v>
          </cell>
          <cell r="D19" t="str">
            <v>1.5.4.2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 t="str">
            <v>A - 1.5.4.3</v>
          </cell>
          <cell r="B20" t="e">
            <v>#N/A</v>
          </cell>
          <cell r="C20" t="str">
            <v>A</v>
          </cell>
          <cell r="D20" t="str">
            <v>1.5.4.3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A21" t="str">
            <v>A - 1.5.4.4</v>
          </cell>
          <cell r="B21" t="e">
            <v>#N/A</v>
          </cell>
          <cell r="C21" t="str">
            <v>A</v>
          </cell>
          <cell r="D21" t="str">
            <v>1.5.4.4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A22" t="str">
            <v>A - 1.5.4.5</v>
          </cell>
          <cell r="B22" t="e">
            <v>#N/A</v>
          </cell>
          <cell r="C22" t="str">
            <v>A</v>
          </cell>
          <cell r="D22" t="str">
            <v>1.5.4.5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 t="str">
            <v>A - 1.5.4.6</v>
          </cell>
          <cell r="B23" t="e">
            <v>#N/A</v>
          </cell>
          <cell r="C23" t="str">
            <v>A</v>
          </cell>
          <cell r="D23" t="str">
            <v>1.5.4.6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24" t="str">
            <v>A - 1.5.4.7</v>
          </cell>
          <cell r="B24" t="e">
            <v>#N/A</v>
          </cell>
          <cell r="C24" t="str">
            <v>A</v>
          </cell>
          <cell r="D24" t="str">
            <v>1.5.4.7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A25" t="str">
            <v>A - 1.5.4.8</v>
          </cell>
          <cell r="B25" t="e">
            <v>#N/A</v>
          </cell>
          <cell r="C25" t="str">
            <v>A</v>
          </cell>
          <cell r="D25" t="str">
            <v>1.5.4.8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A26" t="str">
            <v>A - 1.5.4.9</v>
          </cell>
          <cell r="B26" t="e">
            <v>#N/A</v>
          </cell>
          <cell r="C26" t="str">
            <v>A</v>
          </cell>
          <cell r="D26" t="str">
            <v>1.5.4.9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A27" t="str">
            <v>A - 1.5.4.10</v>
          </cell>
          <cell r="B27" t="e">
            <v>#N/A</v>
          </cell>
          <cell r="C27" t="str">
            <v>A</v>
          </cell>
          <cell r="D27" t="str">
            <v>1.5.4.10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 t="str">
            <v>A - 1.5.4.11</v>
          </cell>
          <cell r="B28" t="e">
            <v>#N/A</v>
          </cell>
          <cell r="C28" t="str">
            <v>A</v>
          </cell>
          <cell r="D28" t="str">
            <v>1.5.4.11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 t="str">
            <v>A - 1.5.4.12</v>
          </cell>
          <cell r="B29" t="e">
            <v>#N/A</v>
          </cell>
          <cell r="C29" t="str">
            <v>A</v>
          </cell>
          <cell r="D29" t="str">
            <v>1.5.4.12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>A - 1.5.4.13</v>
          </cell>
          <cell r="B30" t="e">
            <v>#N/A</v>
          </cell>
          <cell r="C30" t="str">
            <v>A</v>
          </cell>
          <cell r="D30" t="str">
            <v>1.5.4.13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A31" t="str">
            <v>A - 1.5.4.14</v>
          </cell>
          <cell r="B31" t="e">
            <v>#N/A</v>
          </cell>
          <cell r="C31" t="str">
            <v>A</v>
          </cell>
          <cell r="D31" t="str">
            <v>1.5.4.14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>A - 1.5.5</v>
          </cell>
          <cell r="B32" t="e">
            <v>#N/A</v>
          </cell>
          <cell r="C32" t="str">
            <v>A</v>
          </cell>
          <cell r="D32" t="str">
            <v>1.5.5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 t="str">
            <v>A - 1.6</v>
          </cell>
          <cell r="B33" t="e">
            <v>#N/A</v>
          </cell>
          <cell r="C33" t="str">
            <v>A</v>
          </cell>
          <cell r="D33" t="str">
            <v>1.6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 t="str">
            <v>A - 1.6.1</v>
          </cell>
          <cell r="B34" t="e">
            <v>#N/A</v>
          </cell>
          <cell r="C34" t="str">
            <v>A</v>
          </cell>
          <cell r="D34" t="str">
            <v>1.6.1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A35" t="str">
            <v>A - 1.6.2</v>
          </cell>
          <cell r="B35" t="e">
            <v>#N/A</v>
          </cell>
          <cell r="C35" t="str">
            <v>A</v>
          </cell>
          <cell r="D35" t="str">
            <v>1.6.2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 t="str">
            <v>A - 1.6.3</v>
          </cell>
          <cell r="B36" t="e">
            <v>#N/A</v>
          </cell>
          <cell r="C36" t="str">
            <v>A</v>
          </cell>
          <cell r="D36" t="str">
            <v>1.6.3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A37" t="str">
            <v>A - 1.6.4</v>
          </cell>
          <cell r="B37" t="e">
            <v>#N/A</v>
          </cell>
          <cell r="C37" t="str">
            <v>A</v>
          </cell>
          <cell r="D37" t="str">
            <v>1.6.4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A38" t="str">
            <v>A - 1.6.4.1</v>
          </cell>
          <cell r="B38" t="e">
            <v>#N/A</v>
          </cell>
          <cell r="C38" t="str">
            <v>A</v>
          </cell>
          <cell r="D38" t="str">
            <v>1.6.4.1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 t="str">
            <v>A - 1.6.4.2</v>
          </cell>
          <cell r="B39" t="e">
            <v>#N/A</v>
          </cell>
          <cell r="C39" t="str">
            <v>A</v>
          </cell>
          <cell r="D39" t="str">
            <v>1.6.4.2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A40" t="str">
            <v>A - 1.6.4.3</v>
          </cell>
          <cell r="B40" t="e">
            <v>#N/A</v>
          </cell>
          <cell r="C40" t="str">
            <v>A</v>
          </cell>
          <cell r="D40" t="str">
            <v>1.6.4.3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 t="str">
            <v>A - 1.6.4.4</v>
          </cell>
          <cell r="B41" t="e">
            <v>#N/A</v>
          </cell>
          <cell r="C41" t="str">
            <v>A</v>
          </cell>
          <cell r="D41" t="str">
            <v>1.6.4.4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A42" t="str">
            <v>A - 1.6.4.5</v>
          </cell>
          <cell r="B42" t="e">
            <v>#N/A</v>
          </cell>
          <cell r="C42" t="str">
            <v>A</v>
          </cell>
          <cell r="D42" t="str">
            <v>1.6.4.5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A43" t="str">
            <v>A - 1.6.4.6</v>
          </cell>
          <cell r="B43" t="e">
            <v>#N/A</v>
          </cell>
          <cell r="C43" t="str">
            <v>A</v>
          </cell>
          <cell r="D43" t="str">
            <v>1.6.4.6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 t="str">
            <v>A - 1.6.4.7</v>
          </cell>
          <cell r="B44" t="e">
            <v>#N/A</v>
          </cell>
          <cell r="C44" t="str">
            <v>A</v>
          </cell>
          <cell r="D44" t="str">
            <v>1.6.4.7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 t="str">
            <v>A - 1.6.4.8</v>
          </cell>
          <cell r="B45" t="e">
            <v>#N/A</v>
          </cell>
          <cell r="C45" t="str">
            <v>A</v>
          </cell>
          <cell r="D45" t="str">
            <v>1.6.4.8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 t="str">
            <v>A - 1.6.4.9</v>
          </cell>
          <cell r="B46" t="e">
            <v>#N/A</v>
          </cell>
          <cell r="C46" t="str">
            <v>A</v>
          </cell>
          <cell r="D46" t="str">
            <v>1.6.4.9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 t="str">
            <v>A - 1.6.4.10</v>
          </cell>
          <cell r="B47" t="e">
            <v>#N/A</v>
          </cell>
          <cell r="C47" t="str">
            <v>A</v>
          </cell>
          <cell r="D47" t="str">
            <v>1.6.4.10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A48" t="str">
            <v>A - 1.6.4.11</v>
          </cell>
          <cell r="B48" t="e">
            <v>#N/A</v>
          </cell>
          <cell r="C48" t="str">
            <v>A</v>
          </cell>
          <cell r="D48" t="str">
            <v>1.6.4.11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 t="str">
            <v>A - 1.6.4.12</v>
          </cell>
          <cell r="B49" t="e">
            <v>#N/A</v>
          </cell>
          <cell r="C49" t="str">
            <v>A</v>
          </cell>
          <cell r="D49" t="str">
            <v>1.6.4.12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A50" t="str">
            <v>A - 1.6.4.13</v>
          </cell>
          <cell r="B50" t="e">
            <v>#N/A</v>
          </cell>
          <cell r="C50" t="str">
            <v>A</v>
          </cell>
          <cell r="D50" t="str">
            <v>1.6.4.13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A51" t="str">
            <v>A - 1.6.5</v>
          </cell>
          <cell r="B51" t="e">
            <v>#N/A</v>
          </cell>
          <cell r="C51" t="str">
            <v>A</v>
          </cell>
          <cell r="D51" t="str">
            <v>1.6.5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A52" t="str">
            <v>A - 1.6.6</v>
          </cell>
          <cell r="B52" t="e">
            <v>#N/A</v>
          </cell>
          <cell r="C52" t="str">
            <v>A</v>
          </cell>
          <cell r="D52" t="str">
            <v>1.6.6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 t="str">
            <v>A - 1.6.7</v>
          </cell>
          <cell r="B53" t="e">
            <v>#N/A</v>
          </cell>
          <cell r="C53" t="str">
            <v>A</v>
          </cell>
          <cell r="D53" t="str">
            <v>1.6.7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A54" t="str">
            <v>A - 1.7</v>
          </cell>
          <cell r="B54" t="e">
            <v>#N/A</v>
          </cell>
          <cell r="C54" t="str">
            <v>A</v>
          </cell>
          <cell r="D54" t="str">
            <v>1.7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A55" t="str">
            <v>A - 1.8</v>
          </cell>
          <cell r="B55" t="e">
            <v>#N/A</v>
          </cell>
          <cell r="C55" t="str">
            <v>A</v>
          </cell>
          <cell r="D55" t="str">
            <v>1.8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 t="str">
            <v>A - 1.8.1</v>
          </cell>
          <cell r="B56" t="e">
            <v>#N/A</v>
          </cell>
          <cell r="C56" t="str">
            <v>A</v>
          </cell>
          <cell r="D56" t="str">
            <v>1.8.1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 t="str">
            <v>A - 1.8.2</v>
          </cell>
          <cell r="B57" t="e">
            <v>#N/A</v>
          </cell>
          <cell r="C57" t="str">
            <v>A</v>
          </cell>
          <cell r="D57" t="str">
            <v>1.8.2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A58" t="str">
            <v>A - 1.8.3</v>
          </cell>
          <cell r="B58" t="e">
            <v>#N/A</v>
          </cell>
          <cell r="C58" t="str">
            <v>A</v>
          </cell>
          <cell r="D58" t="str">
            <v>1.8.3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 t="str">
            <v>A - 1.8.4</v>
          </cell>
          <cell r="B59" t="e">
            <v>#N/A</v>
          </cell>
          <cell r="C59" t="str">
            <v>A</v>
          </cell>
          <cell r="D59" t="str">
            <v>1.8.4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A60" t="str">
            <v>A - 1.8.5</v>
          </cell>
          <cell r="B60" t="e">
            <v>#N/A</v>
          </cell>
          <cell r="C60" t="str">
            <v>A</v>
          </cell>
          <cell r="D60" t="str">
            <v>1.8.5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A61" t="str">
            <v>A - 1.8.6</v>
          </cell>
          <cell r="B61" t="e">
            <v>#N/A</v>
          </cell>
          <cell r="C61" t="str">
            <v>A</v>
          </cell>
          <cell r="D61" t="str">
            <v>1.8.6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 t="str">
            <v>A - 1.8.7</v>
          </cell>
          <cell r="B62" t="e">
            <v>#N/A</v>
          </cell>
          <cell r="C62" t="str">
            <v>A</v>
          </cell>
          <cell r="D62" t="str">
            <v>1.8.7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A63" t="str">
            <v>A - 1.9</v>
          </cell>
          <cell r="B63" t="e">
            <v>#N/A</v>
          </cell>
          <cell r="C63" t="str">
            <v>A</v>
          </cell>
          <cell r="D63" t="str">
            <v>1.9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 t="str">
            <v>A - 1.9.1</v>
          </cell>
          <cell r="B64" t="e">
            <v>#N/A</v>
          </cell>
          <cell r="C64" t="str">
            <v>A</v>
          </cell>
          <cell r="D64" t="str">
            <v>1.9.1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A65" t="str">
            <v>A - 1.9.2</v>
          </cell>
          <cell r="B65" t="e">
            <v>#N/A</v>
          </cell>
          <cell r="C65" t="str">
            <v>A</v>
          </cell>
          <cell r="D65" t="str">
            <v>1.9.2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 t="str">
            <v>A - 1.9.3</v>
          </cell>
          <cell r="B66" t="e">
            <v>#N/A</v>
          </cell>
          <cell r="C66" t="str">
            <v>A</v>
          </cell>
          <cell r="D66" t="str">
            <v>1.9.3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A67" t="str">
            <v>A - 1.9.4</v>
          </cell>
          <cell r="B67" t="e">
            <v>#N/A</v>
          </cell>
          <cell r="C67" t="str">
            <v>A</v>
          </cell>
          <cell r="D67" t="str">
            <v>1.9.4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A68" t="str">
            <v>A - 1.9.5</v>
          </cell>
          <cell r="B68" t="e">
            <v>#N/A</v>
          </cell>
          <cell r="C68" t="str">
            <v>A</v>
          </cell>
          <cell r="D68" t="str">
            <v>1.9.5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 t="str">
            <v>A - 1.9.6</v>
          </cell>
          <cell r="B69" t="e">
            <v>#N/A</v>
          </cell>
          <cell r="C69" t="str">
            <v>A</v>
          </cell>
          <cell r="D69" t="str">
            <v>1.9.6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A70" t="str">
            <v>A - 1.9.7</v>
          </cell>
          <cell r="B70" t="e">
            <v>#N/A</v>
          </cell>
          <cell r="C70" t="str">
            <v>A</v>
          </cell>
          <cell r="D70" t="str">
            <v>1.9.7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A71" t="str">
            <v>A - 1.9.8</v>
          </cell>
          <cell r="B71" t="e">
            <v>#N/A</v>
          </cell>
          <cell r="C71" t="str">
            <v>A</v>
          </cell>
          <cell r="D71" t="str">
            <v>1.9.8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A72" t="str">
            <v>A - 1.10</v>
          </cell>
          <cell r="B72" t="e">
            <v>#N/A</v>
          </cell>
          <cell r="C72" t="str">
            <v>A</v>
          </cell>
          <cell r="D72" t="str">
            <v>1.10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A73" t="str">
            <v>A - 1.11</v>
          </cell>
          <cell r="B73" t="e">
            <v>#N/A</v>
          </cell>
          <cell r="C73" t="str">
            <v>A</v>
          </cell>
          <cell r="D73" t="str">
            <v>1.11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A74" t="str">
            <v>A - 1.12</v>
          </cell>
          <cell r="B74" t="e">
            <v>#N/A</v>
          </cell>
          <cell r="C74" t="str">
            <v>A</v>
          </cell>
          <cell r="D74" t="str">
            <v>1.12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A75" t="str">
            <v>B - 1</v>
          </cell>
          <cell r="B75" t="str">
            <v>Dextrous Deployable Vision System (DDVS)</v>
          </cell>
          <cell r="C75" t="str">
            <v>B</v>
          </cell>
          <cell r="D75" t="str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A76" t="str">
            <v>B - 1.1</v>
          </cell>
          <cell r="B76" t="e">
            <v>#N/A</v>
          </cell>
          <cell r="C76" t="str">
            <v>B</v>
          </cell>
          <cell r="D76" t="str">
            <v>1.1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A77" t="str">
            <v>B - 1.0</v>
          </cell>
          <cell r="B77" t="e">
            <v>#N/A</v>
          </cell>
          <cell r="C77" t="str">
            <v>B</v>
          </cell>
          <cell r="D77" t="str">
            <v>1.0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A78" t="str">
            <v>B - 1.0.1</v>
          </cell>
          <cell r="B78" t="e">
            <v>#N/A</v>
          </cell>
          <cell r="C78" t="str">
            <v>B</v>
          </cell>
          <cell r="D78" t="str">
            <v>1.0.1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A79" t="str">
            <v>B - 1.0.2</v>
          </cell>
          <cell r="B79" t="e">
            <v>#N/A</v>
          </cell>
          <cell r="C79" t="str">
            <v>B</v>
          </cell>
          <cell r="D79" t="str">
            <v>1.0.2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A80" t="str">
            <v>B - 1.0.3</v>
          </cell>
          <cell r="B80" t="e">
            <v>#N/A</v>
          </cell>
          <cell r="C80" t="str">
            <v>B</v>
          </cell>
          <cell r="D80" t="str">
            <v>1.0.3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A81" t="str">
            <v>B - 1.0.4</v>
          </cell>
          <cell r="B81" t="e">
            <v>#N/A</v>
          </cell>
          <cell r="C81" t="str">
            <v>B</v>
          </cell>
          <cell r="D81" t="str">
            <v>1.0.4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A82" t="str">
            <v>B - 1.2</v>
          </cell>
          <cell r="B82" t="e">
            <v>#N/A</v>
          </cell>
          <cell r="C82" t="str">
            <v>B</v>
          </cell>
          <cell r="D82" t="str">
            <v>1.2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3">
          <cell r="A83" t="str">
            <v>B - 1.3</v>
          </cell>
          <cell r="B83" t="e">
            <v>#N/A</v>
          </cell>
          <cell r="C83" t="str">
            <v>B</v>
          </cell>
          <cell r="D83" t="str">
            <v>1.3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A84" t="str">
            <v>B - 1.4</v>
          </cell>
          <cell r="B84" t="e">
            <v>#N/A</v>
          </cell>
          <cell r="C84" t="str">
            <v>B</v>
          </cell>
          <cell r="D84" t="str">
            <v>1.4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A85" t="str">
            <v>B - 1.5</v>
          </cell>
          <cell r="B85" t="e">
            <v>#N/A</v>
          </cell>
          <cell r="C85" t="str">
            <v>B</v>
          </cell>
          <cell r="D85" t="str">
            <v>1.5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A86" t="str">
            <v>B - 1.5.1</v>
          </cell>
          <cell r="B86" t="e">
            <v>#N/A</v>
          </cell>
          <cell r="C86" t="str">
            <v>B</v>
          </cell>
          <cell r="D86" t="str">
            <v>1.5.1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A87" t="str">
            <v>B - 1.5.2</v>
          </cell>
          <cell r="B87" t="e">
            <v>#N/A</v>
          </cell>
          <cell r="C87" t="str">
            <v>B</v>
          </cell>
          <cell r="D87" t="str">
            <v>1.5.2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A88" t="str">
            <v>B - 1.5.3</v>
          </cell>
          <cell r="B88" t="e">
            <v>#N/A</v>
          </cell>
          <cell r="C88" t="str">
            <v>B</v>
          </cell>
          <cell r="D88" t="str">
            <v>1.5.3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A89" t="str">
            <v>B - 1.5.4</v>
          </cell>
          <cell r="B89" t="e">
            <v>#N/A</v>
          </cell>
          <cell r="C89" t="str">
            <v>B</v>
          </cell>
          <cell r="D89" t="str">
            <v>1.5.4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90">
          <cell r="A90" t="str">
            <v>B - 1.5.4.1</v>
          </cell>
          <cell r="B90" t="e">
            <v>#N/A</v>
          </cell>
          <cell r="C90" t="str">
            <v>B</v>
          </cell>
          <cell r="D90" t="str">
            <v>1.5.4.1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A91" t="str">
            <v>B - 1.5.4.2</v>
          </cell>
          <cell r="B91" t="e">
            <v>#N/A</v>
          </cell>
          <cell r="C91" t="str">
            <v>B</v>
          </cell>
          <cell r="D91" t="str">
            <v>1.5.4.2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</row>
        <row r="92">
          <cell r="A92" t="str">
            <v>B - 1.5.4.3</v>
          </cell>
          <cell r="B92" t="e">
            <v>#N/A</v>
          </cell>
          <cell r="C92" t="str">
            <v>B</v>
          </cell>
          <cell r="D92" t="str">
            <v>1.5.4.3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</row>
        <row r="93">
          <cell r="A93" t="str">
            <v>B - 1.5.4.4</v>
          </cell>
          <cell r="B93" t="e">
            <v>#N/A</v>
          </cell>
          <cell r="C93" t="str">
            <v>B</v>
          </cell>
          <cell r="D93" t="str">
            <v>1.5.4.4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</row>
        <row r="94">
          <cell r="A94" t="str">
            <v>B - 1.5.4.5</v>
          </cell>
          <cell r="B94" t="e">
            <v>#N/A</v>
          </cell>
          <cell r="C94" t="str">
            <v>B</v>
          </cell>
          <cell r="D94" t="str">
            <v>1.5.4.5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A95" t="str">
            <v>B - 1.5.4.6</v>
          </cell>
          <cell r="B95" t="e">
            <v>#N/A</v>
          </cell>
          <cell r="C95" t="str">
            <v>B</v>
          </cell>
          <cell r="D95" t="str">
            <v>1.5.4.6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A96" t="str">
            <v>B - 1.5.4.7</v>
          </cell>
          <cell r="B96" t="e">
            <v>#N/A</v>
          </cell>
          <cell r="C96" t="str">
            <v>B</v>
          </cell>
          <cell r="D96" t="str">
            <v>1.5.4.7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</row>
        <row r="97">
          <cell r="A97" t="str">
            <v>B - 1.5.4.8</v>
          </cell>
          <cell r="B97" t="e">
            <v>#N/A</v>
          </cell>
          <cell r="C97" t="str">
            <v>B</v>
          </cell>
          <cell r="D97" t="str">
            <v>1.5.4.8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A98" t="str">
            <v>B - 1.5.4.9</v>
          </cell>
          <cell r="B98" t="e">
            <v>#N/A</v>
          </cell>
          <cell r="C98" t="str">
            <v>B</v>
          </cell>
          <cell r="D98" t="str">
            <v>1.5.4.9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A99" t="str">
            <v>B - 1.5.4.10</v>
          </cell>
          <cell r="B99" t="e">
            <v>#N/A</v>
          </cell>
          <cell r="C99" t="str">
            <v>B</v>
          </cell>
          <cell r="D99" t="str">
            <v>1.5.4.10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A100" t="str">
            <v>B - 1.5.4.11</v>
          </cell>
          <cell r="B100" t="e">
            <v>#N/A</v>
          </cell>
          <cell r="C100" t="str">
            <v>B</v>
          </cell>
          <cell r="D100" t="str">
            <v>1.5.4.11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A101" t="str">
            <v>B - 1.5.4.12</v>
          </cell>
          <cell r="B101" t="e">
            <v>#N/A</v>
          </cell>
          <cell r="C101" t="str">
            <v>B</v>
          </cell>
          <cell r="D101" t="str">
            <v>1.5.4.12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A102" t="str">
            <v>B - 1.5.4.13</v>
          </cell>
          <cell r="B102" t="e">
            <v>#N/A</v>
          </cell>
          <cell r="C102" t="str">
            <v>B</v>
          </cell>
          <cell r="D102" t="str">
            <v>1.5.4.13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3">
          <cell r="A103" t="str">
            <v>B - 1.5.4.14</v>
          </cell>
          <cell r="B103" t="e">
            <v>#N/A</v>
          </cell>
          <cell r="C103" t="str">
            <v>B</v>
          </cell>
          <cell r="D103" t="str">
            <v>1.5.4.14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A104" t="str">
            <v>B - 1.5.5</v>
          </cell>
          <cell r="B104" t="e">
            <v>#N/A</v>
          </cell>
          <cell r="C104" t="str">
            <v>B</v>
          </cell>
          <cell r="D104" t="str">
            <v>1.5.5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A105" t="str">
            <v>B - 1.6</v>
          </cell>
          <cell r="B105" t="e">
            <v>#N/A</v>
          </cell>
          <cell r="C105" t="str">
            <v>B</v>
          </cell>
          <cell r="D105" t="str">
            <v>1.6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A106" t="str">
            <v>B - 1.6.1</v>
          </cell>
          <cell r="B106" t="e">
            <v>#N/A</v>
          </cell>
          <cell r="C106" t="str">
            <v>B</v>
          </cell>
          <cell r="D106" t="str">
            <v>1.6.1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7">
          <cell r="A107" t="str">
            <v>B - 1.6.2</v>
          </cell>
          <cell r="B107" t="e">
            <v>#N/A</v>
          </cell>
          <cell r="C107" t="str">
            <v>B</v>
          </cell>
          <cell r="D107" t="str">
            <v>1.6.2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A108" t="str">
            <v>B - 1.6.3</v>
          </cell>
          <cell r="B108" t="e">
            <v>#N/A</v>
          </cell>
          <cell r="C108" t="str">
            <v>B</v>
          </cell>
          <cell r="D108" t="str">
            <v>1.6.3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A109" t="str">
            <v>B - 1.6.4</v>
          </cell>
          <cell r="B109" t="e">
            <v>#N/A</v>
          </cell>
          <cell r="C109" t="str">
            <v>B</v>
          </cell>
          <cell r="D109" t="str">
            <v>1.6.4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A110" t="str">
            <v>B - 1.6.4.1</v>
          </cell>
          <cell r="B110" t="e">
            <v>#N/A</v>
          </cell>
          <cell r="C110" t="str">
            <v>B</v>
          </cell>
          <cell r="D110" t="str">
            <v>1.6.4.1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A111" t="str">
            <v>B - 1.6.4.2</v>
          </cell>
          <cell r="B111" t="e">
            <v>#N/A</v>
          </cell>
          <cell r="C111" t="str">
            <v>B</v>
          </cell>
          <cell r="D111" t="str">
            <v>1.6.4.2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2">
          <cell r="A112" t="str">
            <v>B - 1.6.4.3</v>
          </cell>
          <cell r="B112" t="e">
            <v>#N/A</v>
          </cell>
          <cell r="C112" t="str">
            <v>B</v>
          </cell>
          <cell r="D112" t="str">
            <v>1.6.4.3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</row>
        <row r="113">
          <cell r="A113" t="str">
            <v>B - 1.6.4.4</v>
          </cell>
          <cell r="B113" t="e">
            <v>#N/A</v>
          </cell>
          <cell r="C113" t="str">
            <v>B</v>
          </cell>
          <cell r="D113" t="str">
            <v>1.6.4.4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</row>
        <row r="114">
          <cell r="A114" t="str">
            <v>B - 1.6.4.5</v>
          </cell>
          <cell r="B114" t="e">
            <v>#N/A</v>
          </cell>
          <cell r="C114" t="str">
            <v>B</v>
          </cell>
          <cell r="D114" t="str">
            <v>1.6.4.5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5">
          <cell r="A115" t="str">
            <v>B - 1.6.4.6</v>
          </cell>
          <cell r="B115" t="e">
            <v>#N/A</v>
          </cell>
          <cell r="C115" t="str">
            <v>B</v>
          </cell>
          <cell r="D115" t="str">
            <v>1.6.4.6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</row>
        <row r="116">
          <cell r="A116" t="str">
            <v>B - 1.6.4.7</v>
          </cell>
          <cell r="B116" t="e">
            <v>#N/A</v>
          </cell>
          <cell r="C116" t="str">
            <v>B</v>
          </cell>
          <cell r="D116" t="str">
            <v>1.6.4.7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A117" t="str">
            <v>B - 1.6.4.8</v>
          </cell>
          <cell r="B117" t="e">
            <v>#N/A</v>
          </cell>
          <cell r="C117" t="str">
            <v>B</v>
          </cell>
          <cell r="D117" t="str">
            <v>1.6.4.8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8">
          <cell r="A118" t="str">
            <v>B - 1.6.4.9</v>
          </cell>
          <cell r="B118" t="e">
            <v>#N/A</v>
          </cell>
          <cell r="C118" t="str">
            <v>B</v>
          </cell>
          <cell r="D118" t="str">
            <v>1.6.4.9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9">
          <cell r="A119" t="str">
            <v>B - 1.6.4.10</v>
          </cell>
          <cell r="B119" t="e">
            <v>#N/A</v>
          </cell>
          <cell r="C119" t="str">
            <v>B</v>
          </cell>
          <cell r="D119" t="str">
            <v>1.6.4.10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</row>
        <row r="120">
          <cell r="A120" t="str">
            <v>B - 1.6.4.11</v>
          </cell>
          <cell r="B120" t="e">
            <v>#N/A</v>
          </cell>
          <cell r="C120" t="str">
            <v>B</v>
          </cell>
          <cell r="D120" t="str">
            <v>1.6.4.11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</row>
        <row r="121">
          <cell r="A121" t="str">
            <v>B - 1.6.4.12</v>
          </cell>
          <cell r="B121" t="e">
            <v>#N/A</v>
          </cell>
          <cell r="C121" t="str">
            <v>B</v>
          </cell>
          <cell r="D121" t="str">
            <v>1.6.4.12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A122" t="str">
            <v>B - 1.6.4.13</v>
          </cell>
          <cell r="B122" t="e">
            <v>#N/A</v>
          </cell>
          <cell r="C122" t="str">
            <v>B</v>
          </cell>
          <cell r="D122" t="str">
            <v>1.6.4.13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3">
          <cell r="A123" t="str">
            <v>B - 1.6.5</v>
          </cell>
          <cell r="B123" t="e">
            <v>#N/A</v>
          </cell>
          <cell r="C123" t="str">
            <v>B</v>
          </cell>
          <cell r="D123" t="str">
            <v>1.6.5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A124" t="str">
            <v>B - 1.6.6</v>
          </cell>
          <cell r="B124" t="e">
            <v>#N/A</v>
          </cell>
          <cell r="C124" t="str">
            <v>B</v>
          </cell>
          <cell r="D124" t="str">
            <v>1.6.6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5">
          <cell r="A125" t="str">
            <v>B - 1.6.7</v>
          </cell>
          <cell r="B125" t="e">
            <v>#N/A</v>
          </cell>
          <cell r="C125" t="str">
            <v>B</v>
          </cell>
          <cell r="D125" t="str">
            <v>1.6.7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6">
          <cell r="A126" t="str">
            <v>B - 1.7</v>
          </cell>
          <cell r="B126" t="e">
            <v>#N/A</v>
          </cell>
          <cell r="C126" t="str">
            <v>B</v>
          </cell>
          <cell r="D126" t="str">
            <v>1.7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</row>
        <row r="127">
          <cell r="A127" t="str">
            <v>B - 1.8</v>
          </cell>
          <cell r="B127" t="e">
            <v>#N/A</v>
          </cell>
          <cell r="C127" t="str">
            <v>B</v>
          </cell>
          <cell r="D127" t="str">
            <v>1.8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A128" t="str">
            <v>B - 1.8.1</v>
          </cell>
          <cell r="B128" t="e">
            <v>#N/A</v>
          </cell>
          <cell r="C128" t="str">
            <v>B</v>
          </cell>
          <cell r="D128" t="str">
            <v>1.8.1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A129" t="str">
            <v>B - 1.8.2</v>
          </cell>
          <cell r="B129" t="e">
            <v>#N/A</v>
          </cell>
          <cell r="C129" t="str">
            <v>B</v>
          </cell>
          <cell r="D129" t="str">
            <v>1.8.2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A130" t="str">
            <v>B - 1.8.3</v>
          </cell>
          <cell r="B130" t="e">
            <v>#N/A</v>
          </cell>
          <cell r="C130" t="str">
            <v>B</v>
          </cell>
          <cell r="D130" t="str">
            <v>1.8.3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A131" t="str">
            <v>B - 1.8.4</v>
          </cell>
          <cell r="B131" t="e">
            <v>#N/A</v>
          </cell>
          <cell r="C131" t="str">
            <v>B</v>
          </cell>
          <cell r="D131" t="str">
            <v>1.8.4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2">
          <cell r="A132" t="str">
            <v>B - 1.8.5</v>
          </cell>
          <cell r="B132" t="e">
            <v>#N/A</v>
          </cell>
          <cell r="C132" t="str">
            <v>B</v>
          </cell>
          <cell r="D132" t="str">
            <v>1.8.5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3">
          <cell r="A133" t="str">
            <v>B - 1.8.6</v>
          </cell>
          <cell r="B133" t="e">
            <v>#N/A</v>
          </cell>
          <cell r="C133" t="str">
            <v>B</v>
          </cell>
          <cell r="D133" t="str">
            <v>1.8.6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A134" t="str">
            <v>B - 1.8.7</v>
          </cell>
          <cell r="B134" t="e">
            <v>#N/A</v>
          </cell>
          <cell r="C134" t="str">
            <v>B</v>
          </cell>
          <cell r="D134" t="str">
            <v>1.8.7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A135" t="str">
            <v>B - 1.9</v>
          </cell>
          <cell r="B135" t="e">
            <v>#N/A</v>
          </cell>
          <cell r="C135" t="str">
            <v>B</v>
          </cell>
          <cell r="D135" t="str">
            <v>1.9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A136" t="str">
            <v>B - 1.9.1</v>
          </cell>
          <cell r="B136" t="e">
            <v>#N/A</v>
          </cell>
          <cell r="C136" t="str">
            <v>B</v>
          </cell>
          <cell r="D136" t="str">
            <v>1.9.1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A137" t="str">
            <v>B - 1.9.2</v>
          </cell>
          <cell r="B137" t="e">
            <v>#N/A</v>
          </cell>
          <cell r="C137" t="str">
            <v>B</v>
          </cell>
          <cell r="D137" t="str">
            <v>1.9.2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A138" t="str">
            <v>B - 1.9.3</v>
          </cell>
          <cell r="B138" t="e">
            <v>#N/A</v>
          </cell>
          <cell r="C138" t="str">
            <v>B</v>
          </cell>
          <cell r="D138" t="str">
            <v>1.9.3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A139" t="str">
            <v>B - 1.9.4</v>
          </cell>
          <cell r="B139" t="e">
            <v>#N/A</v>
          </cell>
          <cell r="C139" t="str">
            <v>B</v>
          </cell>
          <cell r="D139" t="str">
            <v>1.9.4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40">
          <cell r="A140" t="str">
            <v>B - 1.9.5</v>
          </cell>
          <cell r="B140" t="e">
            <v>#N/A</v>
          </cell>
          <cell r="C140" t="str">
            <v>B</v>
          </cell>
          <cell r="D140" t="str">
            <v>1.9.5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</row>
        <row r="141">
          <cell r="A141" t="str">
            <v>B - 1.9.6</v>
          </cell>
          <cell r="B141" t="e">
            <v>#N/A</v>
          </cell>
          <cell r="C141" t="str">
            <v>B</v>
          </cell>
          <cell r="D141" t="str">
            <v>1.9.6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</row>
        <row r="142">
          <cell r="A142" t="str">
            <v>B - 1.9.7</v>
          </cell>
          <cell r="B142" t="e">
            <v>#N/A</v>
          </cell>
          <cell r="C142" t="str">
            <v>B</v>
          </cell>
          <cell r="D142" t="str">
            <v>1.9.7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A143" t="str">
            <v>B - 1.9.8</v>
          </cell>
          <cell r="B143" t="e">
            <v>#N/A</v>
          </cell>
          <cell r="C143" t="str">
            <v>B</v>
          </cell>
          <cell r="D143" t="str">
            <v>1.9.8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A144" t="str">
            <v>B - 1.10</v>
          </cell>
          <cell r="B144" t="e">
            <v>#N/A</v>
          </cell>
          <cell r="C144" t="str">
            <v>B</v>
          </cell>
          <cell r="D144" t="str">
            <v>1.10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5">
          <cell r="A145" t="str">
            <v>B - 1.11</v>
          </cell>
          <cell r="B145" t="e">
            <v>#N/A</v>
          </cell>
          <cell r="C145" t="str">
            <v>B</v>
          </cell>
          <cell r="D145" t="str">
            <v>1.11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</row>
        <row r="146">
          <cell r="A146" t="str">
            <v>B - 1.12</v>
          </cell>
          <cell r="B146" t="e">
            <v>#N/A</v>
          </cell>
          <cell r="C146" t="str">
            <v>B</v>
          </cell>
          <cell r="D146" t="str">
            <v>1.12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A147" t="str">
            <v>C - 1</v>
          </cell>
          <cell r="B147" t="str">
            <v>Dextrous Deployable Vision System (DDVS)</v>
          </cell>
          <cell r="C147" t="str">
            <v>C</v>
          </cell>
          <cell r="D147" t="str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A148" t="str">
            <v>C - 1.1</v>
          </cell>
          <cell r="B148" t="e">
            <v>#N/A</v>
          </cell>
          <cell r="C148" t="str">
            <v>C</v>
          </cell>
          <cell r="D148" t="str">
            <v>1.1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A149" t="str">
            <v>C - 1.0</v>
          </cell>
          <cell r="B149" t="e">
            <v>#N/A</v>
          </cell>
          <cell r="C149" t="str">
            <v>C</v>
          </cell>
          <cell r="D149" t="str">
            <v>1.0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A150" t="str">
            <v>C - 1.0.1</v>
          </cell>
          <cell r="B150" t="e">
            <v>#N/A</v>
          </cell>
          <cell r="C150" t="str">
            <v>C</v>
          </cell>
          <cell r="D150" t="str">
            <v>1.0.1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A151" t="str">
            <v>C - 1.0.2</v>
          </cell>
          <cell r="B151" t="e">
            <v>#N/A</v>
          </cell>
          <cell r="C151" t="str">
            <v>C</v>
          </cell>
          <cell r="D151" t="str">
            <v>1.0.2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2">
          <cell r="A152" t="str">
            <v>C - 1.0.3</v>
          </cell>
          <cell r="B152" t="e">
            <v>#N/A</v>
          </cell>
          <cell r="C152" t="str">
            <v>C</v>
          </cell>
          <cell r="D152" t="str">
            <v>1.0.3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</row>
        <row r="153">
          <cell r="A153" t="str">
            <v>C - 1.0.4</v>
          </cell>
          <cell r="B153" t="e">
            <v>#N/A</v>
          </cell>
          <cell r="C153" t="str">
            <v>C</v>
          </cell>
          <cell r="D153" t="str">
            <v>1.0.4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</row>
        <row r="154">
          <cell r="A154" t="str">
            <v>C - 1.2</v>
          </cell>
          <cell r="B154" t="e">
            <v>#N/A</v>
          </cell>
          <cell r="C154" t="str">
            <v>C</v>
          </cell>
          <cell r="D154" t="str">
            <v>1.2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</row>
        <row r="155">
          <cell r="A155" t="str">
            <v>C - 1.3</v>
          </cell>
          <cell r="B155" t="e">
            <v>#N/A</v>
          </cell>
          <cell r="C155" t="str">
            <v>C</v>
          </cell>
          <cell r="D155" t="str">
            <v>1.3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</row>
        <row r="156">
          <cell r="A156" t="str">
            <v>C - 1.4</v>
          </cell>
          <cell r="B156" t="e">
            <v>#N/A</v>
          </cell>
          <cell r="C156" t="str">
            <v>C</v>
          </cell>
          <cell r="D156" t="str">
            <v>1.4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</row>
        <row r="157">
          <cell r="A157" t="str">
            <v>C - 1.5</v>
          </cell>
          <cell r="B157" t="e">
            <v>#N/A</v>
          </cell>
          <cell r="C157" t="str">
            <v>C</v>
          </cell>
          <cell r="D157" t="str">
            <v>1.5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</row>
        <row r="158">
          <cell r="A158" t="str">
            <v>C - 1.5.1</v>
          </cell>
          <cell r="B158" t="e">
            <v>#N/A</v>
          </cell>
          <cell r="C158" t="str">
            <v>C</v>
          </cell>
          <cell r="D158" t="str">
            <v>1.5.1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9">
          <cell r="A159" t="str">
            <v>C - 1.5.2</v>
          </cell>
          <cell r="B159" t="e">
            <v>#N/A</v>
          </cell>
          <cell r="C159" t="str">
            <v>C</v>
          </cell>
          <cell r="D159" t="str">
            <v>1.5.2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</row>
        <row r="160">
          <cell r="A160" t="str">
            <v>C - 1.5.3</v>
          </cell>
          <cell r="B160" t="e">
            <v>#N/A</v>
          </cell>
          <cell r="C160" t="str">
            <v>C</v>
          </cell>
          <cell r="D160" t="str">
            <v>1.5.3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A161" t="str">
            <v>C - 1.5.4</v>
          </cell>
          <cell r="B161" t="e">
            <v>#N/A</v>
          </cell>
          <cell r="C161" t="str">
            <v>C</v>
          </cell>
          <cell r="D161" t="str">
            <v>1.5.4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2">
          <cell r="A162" t="str">
            <v>C - 1.5.4.1</v>
          </cell>
          <cell r="B162" t="e">
            <v>#N/A</v>
          </cell>
          <cell r="C162" t="str">
            <v>C</v>
          </cell>
          <cell r="D162" t="str">
            <v>1.5.4.1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</row>
        <row r="163">
          <cell r="A163" t="str">
            <v>C - 1.5.4.2</v>
          </cell>
          <cell r="B163" t="e">
            <v>#N/A</v>
          </cell>
          <cell r="C163" t="str">
            <v>C</v>
          </cell>
          <cell r="D163" t="str">
            <v>1.5.4.2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A164" t="str">
            <v>C - 1.5.4.3</v>
          </cell>
          <cell r="B164" t="e">
            <v>#N/A</v>
          </cell>
          <cell r="C164" t="str">
            <v>C</v>
          </cell>
          <cell r="D164" t="str">
            <v>1.5.4.3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</row>
        <row r="165">
          <cell r="A165" t="str">
            <v>C - 1.5.4.4</v>
          </cell>
          <cell r="B165" t="e">
            <v>#N/A</v>
          </cell>
          <cell r="C165" t="str">
            <v>C</v>
          </cell>
          <cell r="D165" t="str">
            <v>1.5.4.4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6">
          <cell r="A166" t="str">
            <v>C - 1.5.4.5</v>
          </cell>
          <cell r="B166" t="e">
            <v>#N/A</v>
          </cell>
          <cell r="C166" t="str">
            <v>C</v>
          </cell>
          <cell r="D166" t="str">
            <v>1.5.4.5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A167" t="str">
            <v>C - 1.5.4.6</v>
          </cell>
          <cell r="B167" t="e">
            <v>#N/A</v>
          </cell>
          <cell r="C167" t="str">
            <v>C</v>
          </cell>
          <cell r="D167" t="str">
            <v>1.5.4.6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A168" t="str">
            <v>C - 1.5.4.7</v>
          </cell>
          <cell r="B168" t="e">
            <v>#N/A</v>
          </cell>
          <cell r="C168" t="str">
            <v>C</v>
          </cell>
          <cell r="D168" t="str">
            <v>1.5.4.7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A169" t="str">
            <v>C - 1.5.4.8</v>
          </cell>
          <cell r="B169" t="e">
            <v>#N/A</v>
          </cell>
          <cell r="C169" t="str">
            <v>C</v>
          </cell>
          <cell r="D169" t="str">
            <v>1.5.4.8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A170" t="str">
            <v>C - 1.5.4.9</v>
          </cell>
          <cell r="B170" t="e">
            <v>#N/A</v>
          </cell>
          <cell r="C170" t="str">
            <v>C</v>
          </cell>
          <cell r="D170" t="str">
            <v>1.5.4.9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A171" t="str">
            <v>C - 1.5.4.10</v>
          </cell>
          <cell r="B171" t="e">
            <v>#N/A</v>
          </cell>
          <cell r="C171" t="str">
            <v>C</v>
          </cell>
          <cell r="D171" t="str">
            <v>1.5.4.10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A172" t="str">
            <v>C - 1.5.4.11</v>
          </cell>
          <cell r="B172" t="e">
            <v>#N/A</v>
          </cell>
          <cell r="C172" t="str">
            <v>C</v>
          </cell>
          <cell r="D172" t="str">
            <v>1.5.4.11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</row>
        <row r="173">
          <cell r="A173" t="str">
            <v>C - 1.5.4.12</v>
          </cell>
          <cell r="B173" t="e">
            <v>#N/A</v>
          </cell>
          <cell r="C173" t="str">
            <v>C</v>
          </cell>
          <cell r="D173" t="str">
            <v>1.5.4.12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</row>
        <row r="174">
          <cell r="A174" t="str">
            <v>C - 1.5.4.13</v>
          </cell>
          <cell r="B174" t="e">
            <v>#N/A</v>
          </cell>
          <cell r="C174" t="str">
            <v>C</v>
          </cell>
          <cell r="D174" t="str">
            <v>1.5.4.13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A175" t="str">
            <v>C - 1.5.4.14</v>
          </cell>
          <cell r="B175" t="e">
            <v>#N/A</v>
          </cell>
          <cell r="C175" t="str">
            <v>C</v>
          </cell>
          <cell r="D175" t="str">
            <v>1.5.4.14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A176" t="str">
            <v>C - 1.5.5</v>
          </cell>
          <cell r="B176" t="e">
            <v>#N/A</v>
          </cell>
          <cell r="C176" t="str">
            <v>C</v>
          </cell>
          <cell r="D176" t="str">
            <v>1.5.5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</row>
        <row r="177">
          <cell r="A177" t="str">
            <v>C - 1.6</v>
          </cell>
          <cell r="B177" t="e">
            <v>#N/A</v>
          </cell>
          <cell r="C177" t="str">
            <v>C</v>
          </cell>
          <cell r="D177" t="str">
            <v>1.6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8">
          <cell r="A178" t="str">
            <v>C - 1.6.1</v>
          </cell>
          <cell r="B178" t="e">
            <v>#N/A</v>
          </cell>
          <cell r="C178" t="str">
            <v>C</v>
          </cell>
          <cell r="D178" t="str">
            <v>1.6.1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A179" t="str">
            <v>C - 1.6.2</v>
          </cell>
          <cell r="B179" t="e">
            <v>#N/A</v>
          </cell>
          <cell r="C179" t="str">
            <v>C</v>
          </cell>
          <cell r="D179" t="str">
            <v>1.6.2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80">
          <cell r="A180" t="str">
            <v>C - 1.6.3</v>
          </cell>
          <cell r="B180" t="e">
            <v>#N/A</v>
          </cell>
          <cell r="C180" t="str">
            <v>C</v>
          </cell>
          <cell r="D180" t="str">
            <v>1.6.3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</row>
        <row r="181">
          <cell r="A181" t="str">
            <v>C - 1.6.4</v>
          </cell>
          <cell r="B181" t="e">
            <v>#N/A</v>
          </cell>
          <cell r="C181" t="str">
            <v>C</v>
          </cell>
          <cell r="D181" t="str">
            <v>1.6.4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A182" t="str">
            <v>C - 1.6.4.1</v>
          </cell>
          <cell r="B182" t="e">
            <v>#N/A</v>
          </cell>
          <cell r="C182" t="str">
            <v>C</v>
          </cell>
          <cell r="D182" t="str">
            <v>1.6.4.1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3">
          <cell r="A183" t="str">
            <v>C - 1.6.4.2</v>
          </cell>
          <cell r="B183" t="e">
            <v>#N/A</v>
          </cell>
          <cell r="C183" t="str">
            <v>C</v>
          </cell>
          <cell r="D183" t="str">
            <v>1.6.4.2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A184" t="str">
            <v>C - 1.6.4.3</v>
          </cell>
          <cell r="B184" t="e">
            <v>#N/A</v>
          </cell>
          <cell r="C184" t="str">
            <v>C</v>
          </cell>
          <cell r="D184" t="str">
            <v>1.6.4.3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</row>
        <row r="185">
          <cell r="A185" t="str">
            <v>C - 1.6.4.4</v>
          </cell>
          <cell r="B185" t="e">
            <v>#N/A</v>
          </cell>
          <cell r="C185" t="str">
            <v>C</v>
          </cell>
          <cell r="D185" t="str">
            <v>1.6.4.4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</row>
        <row r="186">
          <cell r="A186" t="str">
            <v>C - 1.6.4.5</v>
          </cell>
          <cell r="B186" t="e">
            <v>#N/A</v>
          </cell>
          <cell r="C186" t="str">
            <v>C</v>
          </cell>
          <cell r="D186" t="str">
            <v>1.6.4.5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</row>
        <row r="187">
          <cell r="A187" t="str">
            <v>C - 1.6.4.6</v>
          </cell>
          <cell r="B187" t="e">
            <v>#N/A</v>
          </cell>
          <cell r="C187" t="str">
            <v>C</v>
          </cell>
          <cell r="D187" t="str">
            <v>1.6.4.6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</row>
        <row r="188">
          <cell r="A188" t="str">
            <v>C - 1.6.4.7</v>
          </cell>
          <cell r="B188" t="e">
            <v>#N/A</v>
          </cell>
          <cell r="C188" t="str">
            <v>C</v>
          </cell>
          <cell r="D188" t="str">
            <v>1.6.4.7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</row>
        <row r="189">
          <cell r="A189" t="str">
            <v>C - 1.6.4.8</v>
          </cell>
          <cell r="B189" t="e">
            <v>#N/A</v>
          </cell>
          <cell r="C189" t="str">
            <v>C</v>
          </cell>
          <cell r="D189" t="str">
            <v>1.6.4.8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A190" t="str">
            <v>C - 1.6.4.9</v>
          </cell>
          <cell r="B190" t="e">
            <v>#N/A</v>
          </cell>
          <cell r="C190" t="str">
            <v>C</v>
          </cell>
          <cell r="D190" t="str">
            <v>1.6.4.9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A191" t="str">
            <v>C - 1.6.4.10</v>
          </cell>
          <cell r="B191" t="e">
            <v>#N/A</v>
          </cell>
          <cell r="C191" t="str">
            <v>C</v>
          </cell>
          <cell r="D191" t="str">
            <v>1.6.4.10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2">
          <cell r="A192" t="str">
            <v>C - 1.6.4.11</v>
          </cell>
          <cell r="B192" t="e">
            <v>#N/A</v>
          </cell>
          <cell r="C192" t="str">
            <v>C</v>
          </cell>
          <cell r="D192" t="str">
            <v>1.6.4.11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</row>
        <row r="193">
          <cell r="A193" t="str">
            <v>C - 1.6.4.12</v>
          </cell>
          <cell r="B193" t="e">
            <v>#N/A</v>
          </cell>
          <cell r="C193" t="str">
            <v>C</v>
          </cell>
          <cell r="D193" t="str">
            <v>1.6.4.12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</row>
        <row r="194">
          <cell r="A194" t="str">
            <v>C - 1.6.4.13</v>
          </cell>
          <cell r="B194" t="e">
            <v>#N/A</v>
          </cell>
          <cell r="C194" t="str">
            <v>C</v>
          </cell>
          <cell r="D194" t="str">
            <v>1.6.4.13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</row>
        <row r="195">
          <cell r="A195" t="str">
            <v>C - 1.6.5</v>
          </cell>
          <cell r="B195" t="e">
            <v>#N/A</v>
          </cell>
          <cell r="C195" t="str">
            <v>C</v>
          </cell>
          <cell r="D195" t="str">
            <v>1.6.5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</row>
        <row r="196">
          <cell r="A196" t="str">
            <v>C - 1.6.6</v>
          </cell>
          <cell r="B196" t="e">
            <v>#N/A</v>
          </cell>
          <cell r="C196" t="str">
            <v>C</v>
          </cell>
          <cell r="D196" t="str">
            <v>1.6.6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</row>
        <row r="197">
          <cell r="A197" t="str">
            <v>C - 1.6.7</v>
          </cell>
          <cell r="B197" t="e">
            <v>#N/A</v>
          </cell>
          <cell r="C197" t="str">
            <v>C</v>
          </cell>
          <cell r="D197" t="str">
            <v>1.6.7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</row>
        <row r="198">
          <cell r="A198" t="str">
            <v>C - 1.7</v>
          </cell>
          <cell r="B198" t="e">
            <v>#N/A</v>
          </cell>
          <cell r="C198" t="str">
            <v>C</v>
          </cell>
          <cell r="D198" t="str">
            <v>1.7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</row>
        <row r="199">
          <cell r="A199" t="str">
            <v>C - 1.8</v>
          </cell>
          <cell r="B199" t="e">
            <v>#N/A</v>
          </cell>
          <cell r="C199" t="str">
            <v>C</v>
          </cell>
          <cell r="D199" t="str">
            <v>1.8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</row>
        <row r="200">
          <cell r="A200" t="str">
            <v>C - 1.8.1</v>
          </cell>
          <cell r="B200" t="e">
            <v>#N/A</v>
          </cell>
          <cell r="C200" t="str">
            <v>C</v>
          </cell>
          <cell r="D200" t="str">
            <v>1.8.1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1">
          <cell r="A201" t="str">
            <v>C - 1.8.2</v>
          </cell>
          <cell r="B201" t="e">
            <v>#N/A</v>
          </cell>
          <cell r="C201" t="str">
            <v>C</v>
          </cell>
          <cell r="D201" t="str">
            <v>1.8.2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</row>
        <row r="202">
          <cell r="A202" t="str">
            <v>C - 1.8.3</v>
          </cell>
          <cell r="B202" t="e">
            <v>#N/A</v>
          </cell>
          <cell r="C202" t="str">
            <v>C</v>
          </cell>
          <cell r="D202" t="str">
            <v>1.8.3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A203" t="str">
            <v>C - 1.8.4</v>
          </cell>
          <cell r="B203" t="e">
            <v>#N/A</v>
          </cell>
          <cell r="C203" t="str">
            <v>C</v>
          </cell>
          <cell r="D203" t="str">
            <v>1.8.4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A204" t="str">
            <v>C - 1.8.5</v>
          </cell>
          <cell r="B204" t="e">
            <v>#N/A</v>
          </cell>
          <cell r="C204" t="str">
            <v>C</v>
          </cell>
          <cell r="D204" t="str">
            <v>1.8.5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</row>
        <row r="205">
          <cell r="A205" t="str">
            <v>C - 1.8.6</v>
          </cell>
          <cell r="B205" t="e">
            <v>#N/A</v>
          </cell>
          <cell r="C205" t="str">
            <v>C</v>
          </cell>
          <cell r="D205" t="str">
            <v>1.8.6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</row>
        <row r="206">
          <cell r="A206" t="str">
            <v>C - 1.8.7</v>
          </cell>
          <cell r="B206" t="e">
            <v>#N/A</v>
          </cell>
          <cell r="C206" t="str">
            <v>C</v>
          </cell>
          <cell r="D206" t="str">
            <v>1.8.7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7">
          <cell r="A207" t="str">
            <v>C - 1.9</v>
          </cell>
          <cell r="B207" t="e">
            <v>#N/A</v>
          </cell>
          <cell r="C207" t="str">
            <v>C</v>
          </cell>
          <cell r="D207" t="str">
            <v>1.9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</row>
        <row r="208">
          <cell r="A208" t="str">
            <v>C - 1.9.1</v>
          </cell>
          <cell r="B208" t="e">
            <v>#N/A</v>
          </cell>
          <cell r="C208" t="str">
            <v>C</v>
          </cell>
          <cell r="D208" t="str">
            <v>1.9.1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A209" t="str">
            <v>C - 1.9.2</v>
          </cell>
          <cell r="B209" t="e">
            <v>#N/A</v>
          </cell>
          <cell r="C209" t="str">
            <v>C</v>
          </cell>
          <cell r="D209" t="str">
            <v>1.9.2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A210" t="str">
            <v>C - 1.9.3</v>
          </cell>
          <cell r="B210" t="e">
            <v>#N/A</v>
          </cell>
          <cell r="C210" t="str">
            <v>C</v>
          </cell>
          <cell r="D210" t="str">
            <v>1.9.3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A211" t="str">
            <v>C - 1.9.4</v>
          </cell>
          <cell r="B211" t="e">
            <v>#N/A</v>
          </cell>
          <cell r="C211" t="str">
            <v>C</v>
          </cell>
          <cell r="D211" t="str">
            <v>1.9.4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2">
          <cell r="A212" t="str">
            <v>C - 1.9.5</v>
          </cell>
          <cell r="B212" t="e">
            <v>#N/A</v>
          </cell>
          <cell r="C212" t="str">
            <v>C</v>
          </cell>
          <cell r="D212" t="str">
            <v>1.9.5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</row>
        <row r="213">
          <cell r="A213" t="str">
            <v>C - 1.9.6</v>
          </cell>
          <cell r="B213" t="e">
            <v>#N/A</v>
          </cell>
          <cell r="C213" t="str">
            <v>C</v>
          </cell>
          <cell r="D213" t="str">
            <v>1.9.6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</row>
        <row r="214">
          <cell r="A214" t="str">
            <v>C - 1.9.7</v>
          </cell>
          <cell r="B214" t="e">
            <v>#N/A</v>
          </cell>
          <cell r="C214" t="str">
            <v>C</v>
          </cell>
          <cell r="D214" t="str">
            <v>1.9.7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5">
          <cell r="A215" t="str">
            <v>C - 1.9.8</v>
          </cell>
          <cell r="B215" t="e">
            <v>#N/A</v>
          </cell>
          <cell r="C215" t="str">
            <v>C</v>
          </cell>
          <cell r="D215" t="str">
            <v>1.9.8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A216" t="str">
            <v>C - 1.10</v>
          </cell>
          <cell r="B216" t="e">
            <v>#N/A</v>
          </cell>
          <cell r="C216" t="str">
            <v>C</v>
          </cell>
          <cell r="D216" t="str">
            <v>1.10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</row>
        <row r="217">
          <cell r="A217" t="str">
            <v>C - 1.11</v>
          </cell>
          <cell r="B217" t="e">
            <v>#N/A</v>
          </cell>
          <cell r="C217" t="str">
            <v>C</v>
          </cell>
          <cell r="D217" t="str">
            <v>1.11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8">
          <cell r="A218" t="str">
            <v>C - 1.12</v>
          </cell>
          <cell r="B218" t="e">
            <v>#N/A</v>
          </cell>
          <cell r="C218" t="str">
            <v>C</v>
          </cell>
          <cell r="D218" t="str">
            <v>1.12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9">
          <cell r="A219" t="str">
            <v>D - 1</v>
          </cell>
          <cell r="B219" t="str">
            <v>Dextrous Deployable Vision System (DDVS)</v>
          </cell>
          <cell r="C219" t="str">
            <v>D</v>
          </cell>
          <cell r="D219" t="str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</row>
        <row r="220">
          <cell r="A220" t="str">
            <v>D - 1.1</v>
          </cell>
          <cell r="B220" t="e">
            <v>#N/A</v>
          </cell>
          <cell r="C220" t="str">
            <v>D</v>
          </cell>
          <cell r="D220" t="str">
            <v>1.1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</row>
        <row r="221">
          <cell r="A221" t="str">
            <v>D - 1.0</v>
          </cell>
          <cell r="B221" t="e">
            <v>#N/A</v>
          </cell>
          <cell r="C221" t="str">
            <v>D</v>
          </cell>
          <cell r="D221" t="str">
            <v>1.0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2">
          <cell r="A222" t="str">
            <v>D - 1.0.1</v>
          </cell>
          <cell r="B222" t="e">
            <v>#N/A</v>
          </cell>
          <cell r="C222" t="str">
            <v>D</v>
          </cell>
          <cell r="D222" t="str">
            <v>1.0.1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3">
          <cell r="A223" t="str">
            <v>D - 1.0.2</v>
          </cell>
          <cell r="B223" t="e">
            <v>#N/A</v>
          </cell>
          <cell r="C223" t="str">
            <v>D</v>
          </cell>
          <cell r="D223" t="str">
            <v>1.0.2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A224" t="str">
            <v>D - 1.0.3</v>
          </cell>
          <cell r="B224" t="e">
            <v>#N/A</v>
          </cell>
          <cell r="C224" t="str">
            <v>D</v>
          </cell>
          <cell r="D224" t="str">
            <v>1.0.3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</row>
        <row r="225">
          <cell r="A225" t="str">
            <v>D - 1.0.4</v>
          </cell>
          <cell r="B225" t="e">
            <v>#N/A</v>
          </cell>
          <cell r="C225" t="str">
            <v>D</v>
          </cell>
          <cell r="D225" t="str">
            <v>1.0.4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</row>
        <row r="226">
          <cell r="A226" t="str">
            <v>D - 1.2</v>
          </cell>
          <cell r="B226" t="e">
            <v>#N/A</v>
          </cell>
          <cell r="C226" t="str">
            <v>D</v>
          </cell>
          <cell r="D226" t="str">
            <v>1.2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A227" t="str">
            <v>D - 1.3</v>
          </cell>
          <cell r="B227" t="e">
            <v>#N/A</v>
          </cell>
          <cell r="C227" t="str">
            <v>D</v>
          </cell>
          <cell r="D227" t="str">
            <v>1.3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A228" t="str">
            <v>D - 1.4</v>
          </cell>
          <cell r="B228" t="e">
            <v>#N/A</v>
          </cell>
          <cell r="C228" t="str">
            <v>D</v>
          </cell>
          <cell r="D228" t="str">
            <v>1.4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A229" t="str">
            <v>D - 1.5</v>
          </cell>
          <cell r="B229" t="e">
            <v>#N/A</v>
          </cell>
          <cell r="C229" t="str">
            <v>D</v>
          </cell>
          <cell r="D229" t="str">
            <v>1.5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A230" t="str">
            <v>D - 1.5.1</v>
          </cell>
          <cell r="B230" t="e">
            <v>#N/A</v>
          </cell>
          <cell r="C230" t="str">
            <v>D</v>
          </cell>
          <cell r="D230" t="str">
            <v>1.5.1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A231" t="str">
            <v>D - 1.5.2</v>
          </cell>
          <cell r="B231" t="e">
            <v>#N/A</v>
          </cell>
          <cell r="C231" t="str">
            <v>D</v>
          </cell>
          <cell r="D231" t="str">
            <v>1.5.2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A232" t="str">
            <v>D - 1.5.3</v>
          </cell>
          <cell r="B232" t="e">
            <v>#N/A</v>
          </cell>
          <cell r="C232" t="str">
            <v>D</v>
          </cell>
          <cell r="D232" t="str">
            <v>1.5.3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3">
          <cell r="A233" t="str">
            <v>D - 1.5.4</v>
          </cell>
          <cell r="B233" t="e">
            <v>#N/A</v>
          </cell>
          <cell r="C233" t="str">
            <v>D</v>
          </cell>
          <cell r="D233" t="str">
            <v>1.5.4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  <row r="234">
          <cell r="A234" t="str">
            <v>D - 1.5.4.1</v>
          </cell>
          <cell r="B234" t="e">
            <v>#N/A</v>
          </cell>
          <cell r="C234" t="str">
            <v>D</v>
          </cell>
          <cell r="D234" t="str">
            <v>1.5.4.1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</row>
        <row r="235">
          <cell r="A235" t="str">
            <v>D - 1.5.4.2</v>
          </cell>
          <cell r="B235" t="e">
            <v>#N/A</v>
          </cell>
          <cell r="C235" t="str">
            <v>D</v>
          </cell>
          <cell r="D235" t="str">
            <v>1.5.4.2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6">
          <cell r="A236" t="str">
            <v>D - 1.5.4.3</v>
          </cell>
          <cell r="B236" t="e">
            <v>#N/A</v>
          </cell>
          <cell r="C236" t="str">
            <v>D</v>
          </cell>
          <cell r="D236" t="str">
            <v>1.5.4.3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</row>
        <row r="237">
          <cell r="A237" t="str">
            <v>D - 1.5.4.4</v>
          </cell>
          <cell r="B237" t="e">
            <v>#N/A</v>
          </cell>
          <cell r="C237" t="str">
            <v>D</v>
          </cell>
          <cell r="D237" t="str">
            <v>1.5.4.4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</row>
        <row r="238">
          <cell r="A238" t="str">
            <v>D - 1.5.4.5</v>
          </cell>
          <cell r="B238" t="e">
            <v>#N/A</v>
          </cell>
          <cell r="C238" t="str">
            <v>D</v>
          </cell>
          <cell r="D238" t="str">
            <v>1.5.4.5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</row>
        <row r="239">
          <cell r="A239" t="str">
            <v>D - 1.5.4.6</v>
          </cell>
          <cell r="B239" t="e">
            <v>#N/A</v>
          </cell>
          <cell r="C239" t="str">
            <v>D</v>
          </cell>
          <cell r="D239" t="str">
            <v>1.5.4.6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</row>
        <row r="240">
          <cell r="A240" t="str">
            <v>D - 1.5.4.7</v>
          </cell>
          <cell r="B240" t="e">
            <v>#N/A</v>
          </cell>
          <cell r="C240" t="str">
            <v>D</v>
          </cell>
          <cell r="D240" t="str">
            <v>1.5.4.7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A241" t="str">
            <v>D - 1.5.4.8</v>
          </cell>
          <cell r="B241" t="e">
            <v>#N/A</v>
          </cell>
          <cell r="C241" t="str">
            <v>D</v>
          </cell>
          <cell r="D241" t="str">
            <v>1.5.4.8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</row>
        <row r="242">
          <cell r="A242" t="str">
            <v>D - 1.5.4.9</v>
          </cell>
          <cell r="B242" t="e">
            <v>#N/A</v>
          </cell>
          <cell r="C242" t="str">
            <v>D</v>
          </cell>
          <cell r="D242" t="str">
            <v>1.5.4.9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A243" t="str">
            <v>D - 1.5.4.10</v>
          </cell>
          <cell r="B243" t="e">
            <v>#N/A</v>
          </cell>
          <cell r="C243" t="str">
            <v>D</v>
          </cell>
          <cell r="D243" t="str">
            <v>1.5.4.10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A244" t="str">
            <v>D - 1.5.4.11</v>
          </cell>
          <cell r="B244" t="e">
            <v>#N/A</v>
          </cell>
          <cell r="C244" t="str">
            <v>D</v>
          </cell>
          <cell r="D244" t="str">
            <v>1.5.4.11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</row>
        <row r="245">
          <cell r="A245" t="str">
            <v>D - 1.5.4.12</v>
          </cell>
          <cell r="B245" t="e">
            <v>#N/A</v>
          </cell>
          <cell r="C245" t="str">
            <v>D</v>
          </cell>
          <cell r="D245" t="str">
            <v>1.5.4.12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A246" t="str">
            <v>D - 1.5.4.13</v>
          </cell>
          <cell r="B246" t="e">
            <v>#N/A</v>
          </cell>
          <cell r="C246" t="str">
            <v>D</v>
          </cell>
          <cell r="D246" t="str">
            <v>1.5.4.13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A247" t="str">
            <v>D - 1.5.4.14</v>
          </cell>
          <cell r="B247" t="e">
            <v>#N/A</v>
          </cell>
          <cell r="C247" t="str">
            <v>D</v>
          </cell>
          <cell r="D247" t="str">
            <v>1.5.4.14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A248" t="str">
            <v>D - 1.5.5</v>
          </cell>
          <cell r="B248" t="e">
            <v>#N/A</v>
          </cell>
          <cell r="C248" t="str">
            <v>D</v>
          </cell>
          <cell r="D248" t="str">
            <v>1.5.5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A249" t="str">
            <v>D - 1.6</v>
          </cell>
          <cell r="B249" t="e">
            <v>#N/A</v>
          </cell>
          <cell r="C249" t="str">
            <v>D</v>
          </cell>
          <cell r="D249" t="str">
            <v>1.6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A250" t="str">
            <v>D - 1.6.1</v>
          </cell>
          <cell r="B250" t="e">
            <v>#N/A</v>
          </cell>
          <cell r="C250" t="str">
            <v>D</v>
          </cell>
          <cell r="D250" t="str">
            <v>1.6.1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A251" t="str">
            <v>D - 1.6.2</v>
          </cell>
          <cell r="B251" t="e">
            <v>#N/A</v>
          </cell>
          <cell r="C251" t="str">
            <v>D</v>
          </cell>
          <cell r="D251" t="str">
            <v>1.6.2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2">
          <cell r="A252" t="str">
            <v>D - 1.6.3</v>
          </cell>
          <cell r="B252" t="e">
            <v>#N/A</v>
          </cell>
          <cell r="C252" t="str">
            <v>D</v>
          </cell>
          <cell r="D252" t="str">
            <v>1.6.3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</row>
        <row r="253">
          <cell r="A253" t="str">
            <v>D - 1.6.4</v>
          </cell>
          <cell r="B253" t="e">
            <v>#N/A</v>
          </cell>
          <cell r="C253" t="str">
            <v>D</v>
          </cell>
          <cell r="D253" t="str">
            <v>1.6.4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</row>
        <row r="254">
          <cell r="A254" t="str">
            <v>D - 1.6.4.1</v>
          </cell>
          <cell r="B254" t="e">
            <v>#N/A</v>
          </cell>
          <cell r="C254" t="str">
            <v>D</v>
          </cell>
          <cell r="D254" t="str">
            <v>1.6.4.1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</row>
        <row r="255">
          <cell r="A255" t="str">
            <v>D - 1.6.4.2</v>
          </cell>
          <cell r="B255" t="e">
            <v>#N/A</v>
          </cell>
          <cell r="C255" t="str">
            <v>D</v>
          </cell>
          <cell r="D255" t="str">
            <v>1.6.4.2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</row>
        <row r="256">
          <cell r="A256" t="str">
            <v>D - 1.6.4.3</v>
          </cell>
          <cell r="B256" t="e">
            <v>#N/A</v>
          </cell>
          <cell r="C256" t="str">
            <v>D</v>
          </cell>
          <cell r="D256" t="str">
            <v>1.6.4.3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7">
          <cell r="A257" t="str">
            <v>D - 1.6.4.4</v>
          </cell>
          <cell r="B257" t="e">
            <v>#N/A</v>
          </cell>
          <cell r="C257" t="str">
            <v>D</v>
          </cell>
          <cell r="D257" t="str">
            <v>1.6.4.4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8">
          <cell r="A258" t="str">
            <v>D - 1.6.4.5</v>
          </cell>
          <cell r="B258" t="e">
            <v>#N/A</v>
          </cell>
          <cell r="C258" t="str">
            <v>D</v>
          </cell>
          <cell r="D258" t="str">
            <v>1.6.4.5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</row>
        <row r="259">
          <cell r="A259" t="str">
            <v>D - 1.6.4.6</v>
          </cell>
          <cell r="B259" t="e">
            <v>#N/A</v>
          </cell>
          <cell r="C259" t="str">
            <v>D</v>
          </cell>
          <cell r="D259" t="str">
            <v>1.6.4.6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</row>
        <row r="260">
          <cell r="A260" t="str">
            <v>D - 1.6.4.7</v>
          </cell>
          <cell r="B260" t="e">
            <v>#N/A</v>
          </cell>
          <cell r="C260" t="str">
            <v>D</v>
          </cell>
          <cell r="D260" t="str">
            <v>1.6.4.7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1">
          <cell r="A261" t="str">
            <v>D - 1.6.4.8</v>
          </cell>
          <cell r="B261" t="e">
            <v>#N/A</v>
          </cell>
          <cell r="C261" t="str">
            <v>D</v>
          </cell>
          <cell r="D261" t="str">
            <v>1.6.4.8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A262" t="str">
            <v>D - 1.6.4.9</v>
          </cell>
          <cell r="B262" t="e">
            <v>#N/A</v>
          </cell>
          <cell r="C262" t="str">
            <v>D</v>
          </cell>
          <cell r="D262" t="str">
            <v>1.6.4.9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</row>
        <row r="263">
          <cell r="A263" t="str">
            <v>D - 1.6.4.10</v>
          </cell>
          <cell r="B263" t="e">
            <v>#N/A</v>
          </cell>
          <cell r="C263" t="str">
            <v>D</v>
          </cell>
          <cell r="D263" t="str">
            <v>1.6.4.10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A264" t="str">
            <v>D - 1.6.4.11</v>
          </cell>
          <cell r="B264" t="e">
            <v>#N/A</v>
          </cell>
          <cell r="C264" t="str">
            <v>D</v>
          </cell>
          <cell r="D264" t="str">
            <v>1.6.4.11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</row>
        <row r="265">
          <cell r="A265" t="str">
            <v>D - 1.6.4.12</v>
          </cell>
          <cell r="B265" t="e">
            <v>#N/A</v>
          </cell>
          <cell r="C265" t="str">
            <v>D</v>
          </cell>
          <cell r="D265" t="str">
            <v>1.6.4.12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</row>
        <row r="266">
          <cell r="A266" t="str">
            <v>D - 1.6.4.13</v>
          </cell>
          <cell r="B266" t="e">
            <v>#N/A</v>
          </cell>
          <cell r="C266" t="str">
            <v>D</v>
          </cell>
          <cell r="D266" t="str">
            <v>1.6.4.13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</row>
        <row r="267">
          <cell r="A267" t="str">
            <v>D - 1.6.5</v>
          </cell>
          <cell r="B267" t="e">
            <v>#N/A</v>
          </cell>
          <cell r="C267" t="str">
            <v>D</v>
          </cell>
          <cell r="D267" t="str">
            <v>1.6.5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A268" t="str">
            <v>D - 1.6.6</v>
          </cell>
          <cell r="B268" t="e">
            <v>#N/A</v>
          </cell>
          <cell r="C268" t="str">
            <v>D</v>
          </cell>
          <cell r="D268" t="str">
            <v>1.6.6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A269" t="str">
            <v>D - 1.6.7</v>
          </cell>
          <cell r="B269" t="e">
            <v>#N/A</v>
          </cell>
          <cell r="C269" t="str">
            <v>D</v>
          </cell>
          <cell r="D269" t="str">
            <v>1.6.7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A270" t="str">
            <v>D - 1.7</v>
          </cell>
          <cell r="B270" t="e">
            <v>#N/A</v>
          </cell>
          <cell r="C270" t="str">
            <v>D</v>
          </cell>
          <cell r="D270" t="str">
            <v>1.7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A271" t="str">
            <v>D - 1.8</v>
          </cell>
          <cell r="B271" t="e">
            <v>#N/A</v>
          </cell>
          <cell r="C271" t="str">
            <v>D</v>
          </cell>
          <cell r="D271" t="str">
            <v>1.8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2">
          <cell r="A272" t="str">
            <v>D - 1.8.1</v>
          </cell>
          <cell r="B272" t="e">
            <v>#N/A</v>
          </cell>
          <cell r="C272" t="str">
            <v>D</v>
          </cell>
          <cell r="D272" t="str">
            <v>1.8.1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</row>
        <row r="273">
          <cell r="A273" t="str">
            <v>D - 1.8.2</v>
          </cell>
          <cell r="B273" t="e">
            <v>#N/A</v>
          </cell>
          <cell r="C273" t="str">
            <v>D</v>
          </cell>
          <cell r="D273" t="str">
            <v>1.8.2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</row>
        <row r="274">
          <cell r="A274" t="str">
            <v>D - 1.8.3</v>
          </cell>
          <cell r="B274" t="e">
            <v>#N/A</v>
          </cell>
          <cell r="C274" t="str">
            <v>D</v>
          </cell>
          <cell r="D274" t="str">
            <v>1.8.3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</row>
        <row r="275">
          <cell r="A275" t="str">
            <v>D - 1.8.4</v>
          </cell>
          <cell r="B275" t="e">
            <v>#N/A</v>
          </cell>
          <cell r="C275" t="str">
            <v>D</v>
          </cell>
          <cell r="D275" t="str">
            <v>1.8.4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</row>
        <row r="276">
          <cell r="A276" t="str">
            <v>D - 1.8.5</v>
          </cell>
          <cell r="B276" t="e">
            <v>#N/A</v>
          </cell>
          <cell r="C276" t="str">
            <v>D</v>
          </cell>
          <cell r="D276" t="str">
            <v>1.8.5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</row>
        <row r="277">
          <cell r="A277" t="str">
            <v>D - 1.8.6</v>
          </cell>
          <cell r="B277" t="e">
            <v>#N/A</v>
          </cell>
          <cell r="C277" t="str">
            <v>D</v>
          </cell>
          <cell r="D277" t="str">
            <v>1.8.6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</row>
        <row r="278">
          <cell r="A278" t="str">
            <v>D - 1.8.7</v>
          </cell>
          <cell r="B278" t="e">
            <v>#N/A</v>
          </cell>
          <cell r="C278" t="str">
            <v>D</v>
          </cell>
          <cell r="D278" t="str">
            <v>1.8.7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A279" t="str">
            <v>D - 1.9</v>
          </cell>
          <cell r="B279" t="e">
            <v>#N/A</v>
          </cell>
          <cell r="C279" t="str">
            <v>D</v>
          </cell>
          <cell r="D279" t="str">
            <v>1.9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</row>
        <row r="280">
          <cell r="A280" t="str">
            <v>D - 1.9.1</v>
          </cell>
          <cell r="B280" t="e">
            <v>#N/A</v>
          </cell>
          <cell r="C280" t="str">
            <v>D</v>
          </cell>
          <cell r="D280" t="str">
            <v>1.9.1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</row>
        <row r="281">
          <cell r="A281" t="str">
            <v>D - 1.9.2</v>
          </cell>
          <cell r="B281" t="e">
            <v>#N/A</v>
          </cell>
          <cell r="C281" t="str">
            <v>D</v>
          </cell>
          <cell r="D281" t="str">
            <v>1.9.2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</row>
        <row r="282">
          <cell r="A282" t="str">
            <v>D - 1.9.3</v>
          </cell>
          <cell r="B282" t="e">
            <v>#N/A</v>
          </cell>
          <cell r="C282" t="str">
            <v>D</v>
          </cell>
          <cell r="D282" t="str">
            <v>1.9.3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A283" t="str">
            <v>D - 1.9.4</v>
          </cell>
          <cell r="B283" t="e">
            <v>#N/A</v>
          </cell>
          <cell r="C283" t="str">
            <v>D</v>
          </cell>
          <cell r="D283" t="str">
            <v>1.9.4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A284" t="str">
            <v>D - 1.9.5</v>
          </cell>
          <cell r="B284" t="e">
            <v>#N/A</v>
          </cell>
          <cell r="C284" t="str">
            <v>D</v>
          </cell>
          <cell r="D284" t="str">
            <v>1.9.5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</row>
        <row r="285">
          <cell r="A285" t="str">
            <v>D - 1.9.6</v>
          </cell>
          <cell r="B285" t="e">
            <v>#N/A</v>
          </cell>
          <cell r="C285" t="str">
            <v>D</v>
          </cell>
          <cell r="D285" t="str">
            <v>1.9.6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</row>
        <row r="286">
          <cell r="A286" t="str">
            <v>D - 1.9.7</v>
          </cell>
          <cell r="B286" t="e">
            <v>#N/A</v>
          </cell>
          <cell r="C286" t="str">
            <v>D</v>
          </cell>
          <cell r="D286" t="str">
            <v>1.9.7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A287" t="str">
            <v>D - 1.9.8</v>
          </cell>
          <cell r="B287" t="e">
            <v>#N/A</v>
          </cell>
          <cell r="C287" t="str">
            <v>D</v>
          </cell>
          <cell r="D287" t="str">
            <v>1.9.8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A288" t="str">
            <v>D - 1.10</v>
          </cell>
          <cell r="B288" t="e">
            <v>#N/A</v>
          </cell>
          <cell r="C288" t="str">
            <v>D</v>
          </cell>
          <cell r="D288" t="str">
            <v>1.10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A289" t="str">
            <v>D - 1.11</v>
          </cell>
          <cell r="B289" t="e">
            <v>#N/A</v>
          </cell>
          <cell r="C289" t="str">
            <v>D</v>
          </cell>
          <cell r="D289" t="str">
            <v>1.11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A290" t="str">
            <v>D - 1.12</v>
          </cell>
          <cell r="B290" t="e">
            <v>#N/A</v>
          </cell>
          <cell r="C290" t="str">
            <v>D</v>
          </cell>
          <cell r="D290" t="str">
            <v>1.12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A291" t="str">
            <v>E - 1</v>
          </cell>
          <cell r="B291" t="str">
            <v>Dextrous Deployable Vision System (DDVS)</v>
          </cell>
          <cell r="C291" t="str">
            <v>E</v>
          </cell>
          <cell r="D291" t="str">
            <v>1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A292" t="str">
            <v>E - 1.1</v>
          </cell>
          <cell r="B292" t="e">
            <v>#N/A</v>
          </cell>
          <cell r="C292" t="str">
            <v>E</v>
          </cell>
          <cell r="D292" t="str">
            <v>1.1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</row>
        <row r="293">
          <cell r="A293" t="str">
            <v>E - 1.0</v>
          </cell>
          <cell r="B293" t="e">
            <v>#N/A</v>
          </cell>
          <cell r="C293" t="str">
            <v>E</v>
          </cell>
          <cell r="D293" t="str">
            <v>1.0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</row>
        <row r="294">
          <cell r="A294" t="str">
            <v>E - 1.0.1</v>
          </cell>
          <cell r="B294" t="e">
            <v>#N/A</v>
          </cell>
          <cell r="C294" t="str">
            <v>E</v>
          </cell>
          <cell r="D294" t="str">
            <v>1.0.1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</row>
        <row r="295">
          <cell r="A295" t="str">
            <v>E - 1.0.2</v>
          </cell>
          <cell r="B295" t="e">
            <v>#N/A</v>
          </cell>
          <cell r="C295" t="str">
            <v>E</v>
          </cell>
          <cell r="D295" t="str">
            <v>1.0.2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</row>
        <row r="296">
          <cell r="A296" t="str">
            <v>E - 1.0.3</v>
          </cell>
          <cell r="B296" t="e">
            <v>#N/A</v>
          </cell>
          <cell r="C296" t="str">
            <v>E</v>
          </cell>
          <cell r="D296" t="str">
            <v>1.0.3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7">
          <cell r="A297" t="str">
            <v>E - 1.0.4</v>
          </cell>
          <cell r="B297" t="e">
            <v>#N/A</v>
          </cell>
          <cell r="C297" t="str">
            <v>E</v>
          </cell>
          <cell r="D297" t="str">
            <v>1.0.4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</row>
        <row r="298">
          <cell r="A298" t="str">
            <v>E - 1.2</v>
          </cell>
          <cell r="B298" t="e">
            <v>#N/A</v>
          </cell>
          <cell r="C298" t="str">
            <v>E</v>
          </cell>
          <cell r="D298" t="str">
            <v>1.2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9">
          <cell r="A299" t="str">
            <v>E - 1.3</v>
          </cell>
          <cell r="B299" t="e">
            <v>#N/A</v>
          </cell>
          <cell r="C299" t="str">
            <v>E</v>
          </cell>
          <cell r="D299" t="str">
            <v>1.3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300">
          <cell r="A300" t="str">
            <v>E - 1.4</v>
          </cell>
          <cell r="B300" t="e">
            <v>#N/A</v>
          </cell>
          <cell r="C300" t="str">
            <v>E</v>
          </cell>
          <cell r="D300" t="str">
            <v>1.4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</row>
        <row r="301">
          <cell r="A301" t="str">
            <v>E - 1.5</v>
          </cell>
          <cell r="B301" t="e">
            <v>#N/A</v>
          </cell>
          <cell r="C301" t="str">
            <v>E</v>
          </cell>
          <cell r="D301" t="str">
            <v>1.5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</row>
        <row r="302">
          <cell r="A302" t="str">
            <v>E - 1.5.1</v>
          </cell>
          <cell r="B302" t="e">
            <v>#N/A</v>
          </cell>
          <cell r="C302" t="str">
            <v>E</v>
          </cell>
          <cell r="D302" t="str">
            <v>1.5.1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</row>
        <row r="303">
          <cell r="A303" t="str">
            <v>E - 1.5.2</v>
          </cell>
          <cell r="B303" t="e">
            <v>#N/A</v>
          </cell>
          <cell r="C303" t="str">
            <v>E</v>
          </cell>
          <cell r="D303" t="str">
            <v>1.5.2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A304" t="str">
            <v>E - 1.5.3</v>
          </cell>
          <cell r="B304" t="e">
            <v>#N/A</v>
          </cell>
          <cell r="C304" t="str">
            <v>E</v>
          </cell>
          <cell r="D304" t="str">
            <v>1.5.3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</row>
        <row r="305">
          <cell r="A305" t="str">
            <v>E - 1.5.4</v>
          </cell>
          <cell r="B305" t="e">
            <v>#N/A</v>
          </cell>
          <cell r="C305" t="str">
            <v>E</v>
          </cell>
          <cell r="D305" t="str">
            <v>1.5.4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A306" t="str">
            <v>E - 1.5.4.1</v>
          </cell>
          <cell r="B306" t="e">
            <v>#N/A</v>
          </cell>
          <cell r="C306" t="str">
            <v>E</v>
          </cell>
          <cell r="D306" t="str">
            <v>1.5.4.1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A307" t="str">
            <v>E - 1.5.4.2</v>
          </cell>
          <cell r="B307" t="e">
            <v>#N/A</v>
          </cell>
          <cell r="C307" t="str">
            <v>E</v>
          </cell>
          <cell r="D307" t="str">
            <v>1.5.4.2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A308" t="str">
            <v>E - 1.5.4.3</v>
          </cell>
          <cell r="B308" t="e">
            <v>#N/A</v>
          </cell>
          <cell r="C308" t="str">
            <v>E</v>
          </cell>
          <cell r="D308" t="str">
            <v>1.5.4.3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A309" t="str">
            <v>E - 1.5.4.4</v>
          </cell>
          <cell r="B309" t="e">
            <v>#N/A</v>
          </cell>
          <cell r="C309" t="str">
            <v>E</v>
          </cell>
          <cell r="D309" t="str">
            <v>1.5.4.4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A310" t="str">
            <v>E - 1.5.4.5</v>
          </cell>
          <cell r="B310" t="e">
            <v>#N/A</v>
          </cell>
          <cell r="C310" t="str">
            <v>E</v>
          </cell>
          <cell r="D310" t="str">
            <v>1.5.4.5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A311" t="str">
            <v>E - 1.5.4.6</v>
          </cell>
          <cell r="B311" t="e">
            <v>#N/A</v>
          </cell>
          <cell r="C311" t="str">
            <v>E</v>
          </cell>
          <cell r="D311" t="str">
            <v>1.5.4.6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2">
          <cell r="A312" t="str">
            <v>E - 1.5.4.7</v>
          </cell>
          <cell r="B312" t="e">
            <v>#N/A</v>
          </cell>
          <cell r="C312" t="str">
            <v>E</v>
          </cell>
          <cell r="D312" t="str">
            <v>1.5.4.7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</row>
        <row r="313">
          <cell r="A313" t="str">
            <v>E - 1.5.4.8</v>
          </cell>
          <cell r="B313" t="e">
            <v>#N/A</v>
          </cell>
          <cell r="C313" t="str">
            <v>E</v>
          </cell>
          <cell r="D313" t="str">
            <v>1.5.4.8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</row>
        <row r="314">
          <cell r="A314" t="str">
            <v>E - 1.5.4.9</v>
          </cell>
          <cell r="B314" t="e">
            <v>#N/A</v>
          </cell>
          <cell r="C314" t="str">
            <v>E</v>
          </cell>
          <cell r="D314" t="str">
            <v>1.5.4.9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</row>
        <row r="315">
          <cell r="A315" t="str">
            <v>E - 1.5.4.10</v>
          </cell>
          <cell r="B315" t="e">
            <v>#N/A</v>
          </cell>
          <cell r="C315" t="str">
            <v>E</v>
          </cell>
          <cell r="D315" t="str">
            <v>1.5.4.10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</row>
        <row r="316">
          <cell r="A316" t="str">
            <v>E - 1.5.4.11</v>
          </cell>
          <cell r="B316" t="e">
            <v>#N/A</v>
          </cell>
          <cell r="C316" t="str">
            <v>E</v>
          </cell>
          <cell r="D316" t="str">
            <v>1.5.4.11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</row>
        <row r="317">
          <cell r="A317" t="str">
            <v>E - 1.5.4.12</v>
          </cell>
          <cell r="B317" t="e">
            <v>#N/A</v>
          </cell>
          <cell r="C317" t="str">
            <v>E</v>
          </cell>
          <cell r="D317" t="str">
            <v>1.5.4.12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</row>
        <row r="318">
          <cell r="A318" t="str">
            <v>E - 1.5.4.13</v>
          </cell>
          <cell r="B318" t="e">
            <v>#N/A</v>
          </cell>
          <cell r="C318" t="str">
            <v>E</v>
          </cell>
          <cell r="D318" t="str">
            <v>1.5.4.13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</row>
        <row r="319">
          <cell r="A319" t="str">
            <v>E - 1.5.4.14</v>
          </cell>
          <cell r="B319" t="e">
            <v>#N/A</v>
          </cell>
          <cell r="C319" t="str">
            <v>E</v>
          </cell>
          <cell r="D319" t="str">
            <v>1.5.4.14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</row>
        <row r="320">
          <cell r="A320" t="str">
            <v>E - 1.5.5</v>
          </cell>
          <cell r="B320" t="e">
            <v>#N/A</v>
          </cell>
          <cell r="C320" t="str">
            <v>E</v>
          </cell>
          <cell r="D320" t="str">
            <v>1.5.5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</row>
        <row r="321">
          <cell r="A321" t="str">
            <v>E - 1.6</v>
          </cell>
          <cell r="B321" t="e">
            <v>#N/A</v>
          </cell>
          <cell r="C321" t="str">
            <v>E</v>
          </cell>
          <cell r="D321" t="str">
            <v>1.6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</row>
        <row r="322">
          <cell r="A322" t="str">
            <v>E - 1.6.1</v>
          </cell>
          <cell r="B322" t="e">
            <v>#N/A</v>
          </cell>
          <cell r="C322" t="str">
            <v>E</v>
          </cell>
          <cell r="D322" t="str">
            <v>1.6.1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</row>
        <row r="323">
          <cell r="A323" t="str">
            <v>E - 1.6.2</v>
          </cell>
          <cell r="B323" t="e">
            <v>#N/A</v>
          </cell>
          <cell r="C323" t="str">
            <v>E</v>
          </cell>
          <cell r="D323" t="str">
            <v>1.6.2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A324" t="str">
            <v>E - 1.6.3</v>
          </cell>
          <cell r="B324" t="e">
            <v>#N/A</v>
          </cell>
          <cell r="C324" t="str">
            <v>E</v>
          </cell>
          <cell r="D324" t="str">
            <v>1.6.3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</row>
        <row r="325">
          <cell r="A325" t="str">
            <v>E - 1.6.4</v>
          </cell>
          <cell r="B325" t="e">
            <v>#N/A</v>
          </cell>
          <cell r="C325" t="str">
            <v>E</v>
          </cell>
          <cell r="D325" t="str">
            <v>1.6.4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</row>
        <row r="326">
          <cell r="A326" t="str">
            <v>E - 1.6.4.1</v>
          </cell>
          <cell r="B326" t="e">
            <v>#N/A</v>
          </cell>
          <cell r="C326" t="str">
            <v>E</v>
          </cell>
          <cell r="D326" t="str">
            <v>1.6.4.1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</row>
        <row r="327">
          <cell r="A327" t="str">
            <v>E - 1.6.4.2</v>
          </cell>
          <cell r="B327" t="e">
            <v>#N/A</v>
          </cell>
          <cell r="C327" t="str">
            <v>E</v>
          </cell>
          <cell r="D327" t="str">
            <v>1.6.4.2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</row>
        <row r="328">
          <cell r="A328" t="str">
            <v>E - 1.6.4.3</v>
          </cell>
          <cell r="B328" t="e">
            <v>#N/A</v>
          </cell>
          <cell r="C328" t="str">
            <v>E</v>
          </cell>
          <cell r="D328" t="str">
            <v>1.6.4.3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</row>
        <row r="329">
          <cell r="A329" t="str">
            <v>E - 1.6.4.4</v>
          </cell>
          <cell r="B329" t="e">
            <v>#N/A</v>
          </cell>
          <cell r="C329" t="str">
            <v>E</v>
          </cell>
          <cell r="D329" t="str">
            <v>1.6.4.4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</row>
        <row r="330">
          <cell r="A330" t="str">
            <v>E - 1.6.4.5</v>
          </cell>
          <cell r="B330" t="e">
            <v>#N/A</v>
          </cell>
          <cell r="C330" t="str">
            <v>E</v>
          </cell>
          <cell r="D330" t="str">
            <v>1.6.4.5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A331" t="str">
            <v>E - 1.6.4.6</v>
          </cell>
          <cell r="B331" t="e">
            <v>#N/A</v>
          </cell>
          <cell r="C331" t="str">
            <v>E</v>
          </cell>
          <cell r="D331" t="str">
            <v>1.6.4.6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2">
          <cell r="A332" t="str">
            <v>E - 1.6.4.7</v>
          </cell>
          <cell r="B332" t="e">
            <v>#N/A</v>
          </cell>
          <cell r="C332" t="str">
            <v>E</v>
          </cell>
          <cell r="D332" t="str">
            <v>1.6.4.7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</row>
        <row r="333">
          <cell r="A333" t="str">
            <v>E - 1.6.4.8</v>
          </cell>
          <cell r="B333" t="e">
            <v>#N/A</v>
          </cell>
          <cell r="C333" t="str">
            <v>E</v>
          </cell>
          <cell r="D333" t="str">
            <v>1.6.4.8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</row>
        <row r="334">
          <cell r="A334" t="str">
            <v>E - 1.6.4.9</v>
          </cell>
          <cell r="B334" t="e">
            <v>#N/A</v>
          </cell>
          <cell r="C334" t="str">
            <v>E</v>
          </cell>
          <cell r="D334" t="str">
            <v>1.6.4.9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</row>
        <row r="335">
          <cell r="A335" t="str">
            <v>E - 1.6.4.10</v>
          </cell>
          <cell r="B335" t="e">
            <v>#N/A</v>
          </cell>
          <cell r="C335" t="str">
            <v>E</v>
          </cell>
          <cell r="D335" t="str">
            <v>1.6.4.10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</row>
        <row r="336">
          <cell r="A336" t="str">
            <v>E - 1.6.4.11</v>
          </cell>
          <cell r="B336" t="e">
            <v>#N/A</v>
          </cell>
          <cell r="C336" t="str">
            <v>E</v>
          </cell>
          <cell r="D336" t="str">
            <v>1.6.4.11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</row>
        <row r="337">
          <cell r="A337" t="str">
            <v>E - 1.6.4.12</v>
          </cell>
          <cell r="B337" t="e">
            <v>#N/A</v>
          </cell>
          <cell r="C337" t="str">
            <v>E</v>
          </cell>
          <cell r="D337" t="str">
            <v>1.6.4.12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</row>
        <row r="338">
          <cell r="A338" t="str">
            <v>E - 1.6.4.13</v>
          </cell>
          <cell r="B338" t="e">
            <v>#N/A</v>
          </cell>
          <cell r="C338" t="str">
            <v>E</v>
          </cell>
          <cell r="D338" t="str">
            <v>1.6.4.13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</row>
        <row r="339">
          <cell r="A339" t="str">
            <v>E - 1.6.5</v>
          </cell>
          <cell r="B339" t="e">
            <v>#N/A</v>
          </cell>
          <cell r="C339" t="str">
            <v>E</v>
          </cell>
          <cell r="D339" t="str">
            <v>1.6.5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</row>
        <row r="340">
          <cell r="A340" t="str">
            <v>E - 1.6.6</v>
          </cell>
          <cell r="B340" t="e">
            <v>#N/A</v>
          </cell>
          <cell r="C340" t="str">
            <v>E</v>
          </cell>
          <cell r="D340" t="str">
            <v>1.6.6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</row>
        <row r="341">
          <cell r="A341" t="str">
            <v>E - 1.6.7</v>
          </cell>
          <cell r="B341" t="e">
            <v>#N/A</v>
          </cell>
          <cell r="C341" t="str">
            <v>E</v>
          </cell>
          <cell r="D341" t="str">
            <v>1.6.7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</row>
        <row r="342">
          <cell r="A342" t="str">
            <v>E - 1.7</v>
          </cell>
          <cell r="B342" t="e">
            <v>#N/A</v>
          </cell>
          <cell r="C342" t="str">
            <v>E</v>
          </cell>
          <cell r="D342" t="str">
            <v>1.7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</row>
        <row r="343">
          <cell r="A343" t="str">
            <v>E - 1.8</v>
          </cell>
          <cell r="B343" t="e">
            <v>#N/A</v>
          </cell>
          <cell r="C343" t="str">
            <v>E</v>
          </cell>
          <cell r="D343" t="str">
            <v>1.8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A344" t="str">
            <v>E - 1.8.1</v>
          </cell>
          <cell r="B344" t="e">
            <v>#N/A</v>
          </cell>
          <cell r="C344" t="str">
            <v>E</v>
          </cell>
          <cell r="D344" t="str">
            <v>1.8.1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</row>
        <row r="345">
          <cell r="A345" t="str">
            <v>E - 1.8.2</v>
          </cell>
          <cell r="B345" t="e">
            <v>#N/A</v>
          </cell>
          <cell r="C345" t="str">
            <v>E</v>
          </cell>
          <cell r="D345" t="str">
            <v>1.8.2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</row>
        <row r="346">
          <cell r="A346" t="str">
            <v>E - 1.8.3</v>
          </cell>
          <cell r="B346" t="e">
            <v>#N/A</v>
          </cell>
          <cell r="C346" t="str">
            <v>E</v>
          </cell>
          <cell r="D346" t="str">
            <v>1.8.3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</row>
        <row r="347">
          <cell r="A347" t="str">
            <v>E - 1.8.4</v>
          </cell>
          <cell r="B347" t="e">
            <v>#N/A</v>
          </cell>
          <cell r="C347" t="str">
            <v>E</v>
          </cell>
          <cell r="D347" t="str">
            <v>1.8.4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</row>
        <row r="348">
          <cell r="A348" t="str">
            <v>E - 1.8.5</v>
          </cell>
          <cell r="B348" t="e">
            <v>#N/A</v>
          </cell>
          <cell r="C348" t="str">
            <v>E</v>
          </cell>
          <cell r="D348" t="str">
            <v>1.8.5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</row>
        <row r="349">
          <cell r="A349" t="str">
            <v>E - 1.8.6</v>
          </cell>
          <cell r="B349" t="e">
            <v>#N/A</v>
          </cell>
          <cell r="C349" t="str">
            <v>E</v>
          </cell>
          <cell r="D349" t="str">
            <v>1.8.6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</row>
        <row r="350">
          <cell r="A350" t="str">
            <v>E - 1.8.7</v>
          </cell>
          <cell r="B350" t="e">
            <v>#N/A</v>
          </cell>
          <cell r="C350" t="str">
            <v>E</v>
          </cell>
          <cell r="D350" t="str">
            <v>1.8.7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A351" t="str">
            <v>E - 1.9</v>
          </cell>
          <cell r="B351" t="e">
            <v>#N/A</v>
          </cell>
          <cell r="C351" t="str">
            <v>E</v>
          </cell>
          <cell r="D351" t="str">
            <v>1.9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2">
          <cell r="A352" t="str">
            <v>E - 1.9.1</v>
          </cell>
          <cell r="B352" t="e">
            <v>#N/A</v>
          </cell>
          <cell r="C352" t="str">
            <v>E</v>
          </cell>
          <cell r="D352" t="str">
            <v>1.9.1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</row>
        <row r="353">
          <cell r="A353" t="str">
            <v>E - 1.9.2</v>
          </cell>
          <cell r="B353" t="e">
            <v>#N/A</v>
          </cell>
          <cell r="C353" t="str">
            <v>E</v>
          </cell>
          <cell r="D353" t="str">
            <v>1.9.2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</row>
        <row r="354">
          <cell r="A354" t="str">
            <v>E - 1.9.3</v>
          </cell>
          <cell r="B354" t="e">
            <v>#N/A</v>
          </cell>
          <cell r="C354" t="str">
            <v>E</v>
          </cell>
          <cell r="D354" t="str">
            <v>1.9.3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</row>
        <row r="355">
          <cell r="A355" t="str">
            <v>E - 1.9.4</v>
          </cell>
          <cell r="B355" t="e">
            <v>#N/A</v>
          </cell>
          <cell r="C355" t="str">
            <v>E</v>
          </cell>
          <cell r="D355" t="str">
            <v>1.9.4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</row>
        <row r="356">
          <cell r="A356" t="str">
            <v>E - 1.9.5</v>
          </cell>
          <cell r="B356" t="e">
            <v>#N/A</v>
          </cell>
          <cell r="C356" t="str">
            <v>E</v>
          </cell>
          <cell r="D356" t="str">
            <v>1.9.5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</row>
        <row r="357">
          <cell r="A357" t="str">
            <v>E - 1.9.6</v>
          </cell>
          <cell r="B357" t="e">
            <v>#N/A</v>
          </cell>
          <cell r="C357" t="str">
            <v>E</v>
          </cell>
          <cell r="D357" t="str">
            <v>1.9.6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</row>
        <row r="358">
          <cell r="A358" t="str">
            <v>E - 1.9.7</v>
          </cell>
          <cell r="B358" t="e">
            <v>#N/A</v>
          </cell>
          <cell r="C358" t="str">
            <v>E</v>
          </cell>
          <cell r="D358" t="str">
            <v>1.9.7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</row>
        <row r="359">
          <cell r="A359" t="str">
            <v>E - 1.9.8</v>
          </cell>
          <cell r="B359" t="e">
            <v>#N/A</v>
          </cell>
          <cell r="C359" t="str">
            <v>E</v>
          </cell>
          <cell r="D359" t="str">
            <v>1.9.8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</row>
        <row r="360">
          <cell r="A360" t="str">
            <v>E - 1.10</v>
          </cell>
          <cell r="B360" t="e">
            <v>#N/A</v>
          </cell>
          <cell r="C360" t="str">
            <v>E</v>
          </cell>
          <cell r="D360" t="str">
            <v>1.10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</row>
        <row r="361">
          <cell r="A361" t="str">
            <v>E - 1.11</v>
          </cell>
          <cell r="B361" t="e">
            <v>#N/A</v>
          </cell>
          <cell r="C361" t="str">
            <v>E</v>
          </cell>
          <cell r="D361" t="str">
            <v>1.11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</row>
        <row r="362">
          <cell r="A362" t="str">
            <v>E - 1.12</v>
          </cell>
          <cell r="B362" t="e">
            <v>#N/A</v>
          </cell>
          <cell r="C362" t="str">
            <v>E</v>
          </cell>
          <cell r="D362" t="str">
            <v>1.12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</row>
        <row r="363">
          <cell r="A363" t="str">
            <v>S - 1</v>
          </cell>
          <cell r="B363" t="str">
            <v>Dextrous Deployable Vision System (DDVS)</v>
          </cell>
          <cell r="C363" t="str">
            <v>S</v>
          </cell>
          <cell r="D363" t="str">
            <v>1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A364" t="str">
            <v>S - 1.1</v>
          </cell>
          <cell r="B364" t="e">
            <v>#N/A</v>
          </cell>
          <cell r="C364" t="str">
            <v>S</v>
          </cell>
          <cell r="D364" t="str">
            <v>1.1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</row>
        <row r="365">
          <cell r="A365" t="str">
            <v>S - 1.0</v>
          </cell>
          <cell r="B365" t="e">
            <v>#N/A</v>
          </cell>
          <cell r="C365" t="str">
            <v>S</v>
          </cell>
          <cell r="D365" t="str">
            <v>1.0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</row>
        <row r="366">
          <cell r="A366" t="str">
            <v>S - 1.0.1</v>
          </cell>
          <cell r="B366" t="e">
            <v>#N/A</v>
          </cell>
          <cell r="C366" t="str">
            <v>S</v>
          </cell>
          <cell r="D366" t="str">
            <v>1.0.1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A367" t="str">
            <v>S - 1.0.2</v>
          </cell>
          <cell r="B367" t="e">
            <v>#N/A</v>
          </cell>
          <cell r="C367" t="str">
            <v>S</v>
          </cell>
          <cell r="D367" t="str">
            <v>1.0.2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A368" t="str">
            <v>S - 1.0.3</v>
          </cell>
          <cell r="B368" t="e">
            <v>#N/A</v>
          </cell>
          <cell r="C368" t="str">
            <v>S</v>
          </cell>
          <cell r="D368" t="str">
            <v>1.0.3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A369" t="str">
            <v>S - 1.0.4</v>
          </cell>
          <cell r="B369" t="e">
            <v>#N/A</v>
          </cell>
          <cell r="C369" t="str">
            <v>S</v>
          </cell>
          <cell r="D369" t="str">
            <v>1.0.4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A370" t="str">
            <v>S - 1.2</v>
          </cell>
          <cell r="B370" t="e">
            <v>#N/A</v>
          </cell>
          <cell r="C370" t="str">
            <v>S</v>
          </cell>
          <cell r="D370" t="str">
            <v>1.2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A371" t="str">
            <v>S - 1.3</v>
          </cell>
          <cell r="B371" t="e">
            <v>#N/A</v>
          </cell>
          <cell r="C371" t="str">
            <v>S</v>
          </cell>
          <cell r="D371" t="str">
            <v>1.3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2">
          <cell r="A372" t="str">
            <v>S - 1.4</v>
          </cell>
          <cell r="B372" t="e">
            <v>#N/A</v>
          </cell>
          <cell r="C372" t="str">
            <v>S</v>
          </cell>
          <cell r="D372" t="str">
            <v>1.4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</row>
        <row r="373">
          <cell r="A373" t="str">
            <v>S - 1.5</v>
          </cell>
          <cell r="B373" t="e">
            <v>#N/A</v>
          </cell>
          <cell r="C373" t="str">
            <v>S</v>
          </cell>
          <cell r="D373" t="str">
            <v>1.5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</row>
        <row r="374">
          <cell r="A374" t="str">
            <v>S - 1.5.1</v>
          </cell>
          <cell r="B374" t="e">
            <v>#N/A</v>
          </cell>
          <cell r="C374" t="str">
            <v>S</v>
          </cell>
          <cell r="D374" t="str">
            <v>1.5.1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</row>
        <row r="375">
          <cell r="A375" t="str">
            <v>S - 1.5.2</v>
          </cell>
          <cell r="B375" t="e">
            <v>#N/A</v>
          </cell>
          <cell r="C375" t="str">
            <v>S</v>
          </cell>
          <cell r="D375" t="str">
            <v>1.5.2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</row>
        <row r="376">
          <cell r="A376" t="str">
            <v>S - 1.5.3</v>
          </cell>
          <cell r="B376" t="e">
            <v>#N/A</v>
          </cell>
          <cell r="C376" t="str">
            <v>S</v>
          </cell>
          <cell r="D376" t="str">
            <v>1.5.3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</row>
        <row r="377">
          <cell r="A377" t="str">
            <v>S - 1.5.4</v>
          </cell>
          <cell r="B377" t="e">
            <v>#N/A</v>
          </cell>
          <cell r="C377" t="str">
            <v>S</v>
          </cell>
          <cell r="D377" t="str">
            <v>1.5.4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</row>
        <row r="378">
          <cell r="A378" t="str">
            <v>S - 1.5.4.1</v>
          </cell>
          <cell r="B378" t="e">
            <v>#N/A</v>
          </cell>
          <cell r="C378" t="str">
            <v>S</v>
          </cell>
          <cell r="D378" t="str">
            <v>1.5.4.1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</row>
        <row r="379">
          <cell r="A379" t="str">
            <v>S - 1.5.4.2</v>
          </cell>
          <cell r="B379" t="e">
            <v>#N/A</v>
          </cell>
          <cell r="C379" t="str">
            <v>S</v>
          </cell>
          <cell r="D379" t="str">
            <v>1.5.4.2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</row>
        <row r="380">
          <cell r="A380" t="str">
            <v>S - 1.5.4.3</v>
          </cell>
          <cell r="B380" t="e">
            <v>#N/A</v>
          </cell>
          <cell r="C380" t="str">
            <v>S</v>
          </cell>
          <cell r="D380" t="str">
            <v>1.5.4.3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</row>
        <row r="381">
          <cell r="A381" t="str">
            <v>S - 1.5.4.4</v>
          </cell>
          <cell r="B381" t="e">
            <v>#N/A</v>
          </cell>
          <cell r="C381" t="str">
            <v>S</v>
          </cell>
          <cell r="D381" t="str">
            <v>1.5.4.4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</row>
        <row r="382">
          <cell r="A382" t="str">
            <v>S - 1.5.4.5</v>
          </cell>
          <cell r="B382" t="e">
            <v>#N/A</v>
          </cell>
          <cell r="C382" t="str">
            <v>S</v>
          </cell>
          <cell r="D382" t="str">
            <v>1.5.4.5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</row>
        <row r="383">
          <cell r="A383" t="str">
            <v>S - 1.5.4.6</v>
          </cell>
          <cell r="B383" t="e">
            <v>#N/A</v>
          </cell>
          <cell r="C383" t="str">
            <v>S</v>
          </cell>
          <cell r="D383" t="str">
            <v>1.5.4.6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A384" t="str">
            <v>S - 1.5.4.7</v>
          </cell>
          <cell r="B384" t="e">
            <v>#N/A</v>
          </cell>
          <cell r="C384" t="str">
            <v>S</v>
          </cell>
          <cell r="D384" t="str">
            <v>1.5.4.7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</row>
        <row r="385">
          <cell r="A385" t="str">
            <v>S - 1.5.4.8</v>
          </cell>
          <cell r="B385" t="e">
            <v>#N/A</v>
          </cell>
          <cell r="C385" t="str">
            <v>S</v>
          </cell>
          <cell r="D385" t="str">
            <v>1.5.4.8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</row>
        <row r="386">
          <cell r="A386" t="str">
            <v>S - 1.5.4.9</v>
          </cell>
          <cell r="B386" t="e">
            <v>#N/A</v>
          </cell>
          <cell r="C386" t="str">
            <v>S</v>
          </cell>
          <cell r="D386" t="str">
            <v>1.5.4.9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A387" t="str">
            <v>S - 1.5.4.10</v>
          </cell>
          <cell r="B387" t="e">
            <v>#N/A</v>
          </cell>
          <cell r="C387" t="str">
            <v>S</v>
          </cell>
          <cell r="D387" t="str">
            <v>1.5.4.10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A388" t="str">
            <v>S - 1.5.4.11</v>
          </cell>
          <cell r="B388" t="e">
            <v>#N/A</v>
          </cell>
          <cell r="C388" t="str">
            <v>S</v>
          </cell>
          <cell r="D388" t="str">
            <v>1.5.4.11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A389" t="str">
            <v>S - 1.5.4.12</v>
          </cell>
          <cell r="B389" t="e">
            <v>#N/A</v>
          </cell>
          <cell r="C389" t="str">
            <v>S</v>
          </cell>
          <cell r="D389" t="str">
            <v>1.5.4.12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A390" t="str">
            <v>S - 1.5.4.13</v>
          </cell>
          <cell r="B390" t="e">
            <v>#N/A</v>
          </cell>
          <cell r="C390" t="str">
            <v>S</v>
          </cell>
          <cell r="D390" t="str">
            <v>1.5.4.13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A391" t="str">
            <v>S - 1.5.4.14</v>
          </cell>
          <cell r="B391" t="e">
            <v>#N/A</v>
          </cell>
          <cell r="C391" t="str">
            <v>S</v>
          </cell>
          <cell r="D391" t="str">
            <v>1.5.4.14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2">
          <cell r="A392" t="str">
            <v>S - 1.5.5</v>
          </cell>
          <cell r="B392" t="e">
            <v>#N/A</v>
          </cell>
          <cell r="C392" t="str">
            <v>S</v>
          </cell>
          <cell r="D392" t="str">
            <v>1.5.5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</row>
        <row r="393">
          <cell r="A393" t="str">
            <v>S - 1.6</v>
          </cell>
          <cell r="B393" t="e">
            <v>#N/A</v>
          </cell>
          <cell r="C393" t="str">
            <v>S</v>
          </cell>
          <cell r="D393" t="str">
            <v>1.6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</row>
        <row r="394">
          <cell r="A394" t="str">
            <v>S - 1.6.1</v>
          </cell>
          <cell r="B394" t="e">
            <v>#N/A</v>
          </cell>
          <cell r="C394" t="str">
            <v>S</v>
          </cell>
          <cell r="D394" t="str">
            <v>1.6.1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</row>
        <row r="395">
          <cell r="A395" t="str">
            <v>S - 1.6.2</v>
          </cell>
          <cell r="B395" t="e">
            <v>#N/A</v>
          </cell>
          <cell r="C395" t="str">
            <v>S</v>
          </cell>
          <cell r="D395" t="str">
            <v>1.6.2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</row>
        <row r="396">
          <cell r="A396" t="str">
            <v>S - 1.6.3</v>
          </cell>
          <cell r="B396" t="e">
            <v>#N/A</v>
          </cell>
          <cell r="C396" t="str">
            <v>S</v>
          </cell>
          <cell r="D396" t="str">
            <v>1.6.3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</row>
        <row r="397">
          <cell r="A397" t="str">
            <v>S - 1.6.4</v>
          </cell>
          <cell r="B397" t="e">
            <v>#N/A</v>
          </cell>
          <cell r="C397" t="str">
            <v>S</v>
          </cell>
          <cell r="D397" t="str">
            <v>1.6.4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</row>
        <row r="398">
          <cell r="A398" t="str">
            <v>S - 1.6.4.1</v>
          </cell>
          <cell r="B398" t="e">
            <v>#N/A</v>
          </cell>
          <cell r="C398" t="str">
            <v>S</v>
          </cell>
          <cell r="D398" t="str">
            <v>1.6.4.1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</row>
        <row r="399">
          <cell r="A399" t="str">
            <v>S - 1.6.4.2</v>
          </cell>
          <cell r="B399" t="e">
            <v>#N/A</v>
          </cell>
          <cell r="C399" t="str">
            <v>S</v>
          </cell>
          <cell r="D399" t="str">
            <v>1.6.4.2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</row>
        <row r="400">
          <cell r="A400" t="str">
            <v>S - 1.6.4.3</v>
          </cell>
          <cell r="B400" t="e">
            <v>#N/A</v>
          </cell>
          <cell r="C400" t="str">
            <v>S</v>
          </cell>
          <cell r="D400" t="str">
            <v>1.6.4.3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</row>
        <row r="401">
          <cell r="A401" t="str">
            <v>S - 1.6.4.4</v>
          </cell>
          <cell r="B401" t="e">
            <v>#N/A</v>
          </cell>
          <cell r="C401" t="str">
            <v>S</v>
          </cell>
          <cell r="D401" t="str">
            <v>1.6.4.4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</row>
        <row r="402">
          <cell r="A402" t="str">
            <v>S - 1.6.4.5</v>
          </cell>
          <cell r="B402" t="e">
            <v>#N/A</v>
          </cell>
          <cell r="C402" t="str">
            <v>S</v>
          </cell>
          <cell r="D402" t="str">
            <v>1.6.4.5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</row>
        <row r="403">
          <cell r="A403" t="str">
            <v>S - 1.6.4.6</v>
          </cell>
          <cell r="B403" t="e">
            <v>#N/A</v>
          </cell>
          <cell r="C403" t="str">
            <v>S</v>
          </cell>
          <cell r="D403" t="str">
            <v>1.6.4.6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A404" t="str">
            <v>S - 1.6.4.7</v>
          </cell>
          <cell r="B404" t="e">
            <v>#N/A</v>
          </cell>
          <cell r="C404" t="str">
            <v>S</v>
          </cell>
          <cell r="D404" t="str">
            <v>1.6.4.7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A405" t="str">
            <v>S - 1.6.4.8</v>
          </cell>
          <cell r="B405" t="e">
            <v>#N/A</v>
          </cell>
          <cell r="C405" t="str">
            <v>S</v>
          </cell>
          <cell r="D405" t="str">
            <v>1.6.4.8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</row>
        <row r="406">
          <cell r="A406" t="str">
            <v>S - 1.6.4.9</v>
          </cell>
          <cell r="B406" t="e">
            <v>#N/A</v>
          </cell>
          <cell r="C406" t="str">
            <v>S</v>
          </cell>
          <cell r="D406" t="str">
            <v>1.6.4.9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A407" t="str">
            <v>S - 1.6.4.10</v>
          </cell>
          <cell r="B407" t="e">
            <v>#N/A</v>
          </cell>
          <cell r="C407" t="str">
            <v>S</v>
          </cell>
          <cell r="D407" t="str">
            <v>1.6.4.10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A408" t="str">
            <v>S - 1.6.4.11</v>
          </cell>
          <cell r="B408" t="e">
            <v>#N/A</v>
          </cell>
          <cell r="C408" t="str">
            <v>S</v>
          </cell>
          <cell r="D408" t="str">
            <v>1.6.4.11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A409" t="str">
            <v>S - 1.6.4.12</v>
          </cell>
          <cell r="B409" t="e">
            <v>#N/A</v>
          </cell>
          <cell r="C409" t="str">
            <v>S</v>
          </cell>
          <cell r="D409" t="str">
            <v>1.6.4.12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A410" t="str">
            <v>S - 1.6.4.13</v>
          </cell>
          <cell r="B410" t="e">
            <v>#N/A</v>
          </cell>
          <cell r="C410" t="str">
            <v>S</v>
          </cell>
          <cell r="D410" t="str">
            <v>1.6.4.13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A411" t="str">
            <v>S - 1.6.5</v>
          </cell>
          <cell r="B411" t="e">
            <v>#N/A</v>
          </cell>
          <cell r="C411" t="str">
            <v>S</v>
          </cell>
          <cell r="D411" t="str">
            <v>1.6.5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A412" t="str">
            <v>S - 1.6.6</v>
          </cell>
          <cell r="B412" t="e">
            <v>#N/A</v>
          </cell>
          <cell r="C412" t="str">
            <v>S</v>
          </cell>
          <cell r="D412" t="str">
            <v>1.6.6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A413" t="str">
            <v>S - 1.6.7</v>
          </cell>
          <cell r="B413" t="e">
            <v>#N/A</v>
          </cell>
          <cell r="C413" t="str">
            <v>S</v>
          </cell>
          <cell r="D413" t="str">
            <v>1.6.7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A414" t="str">
            <v>S - 1.7</v>
          </cell>
          <cell r="B414" t="e">
            <v>#N/A</v>
          </cell>
          <cell r="C414" t="str">
            <v>S</v>
          </cell>
          <cell r="D414" t="str">
            <v>1.7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A415" t="str">
            <v>S - 1.8</v>
          </cell>
          <cell r="B415" t="e">
            <v>#N/A</v>
          </cell>
          <cell r="C415" t="str">
            <v>S</v>
          </cell>
          <cell r="D415" t="str">
            <v>1.8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A416" t="str">
            <v>S - 1.8.1</v>
          </cell>
          <cell r="B416" t="e">
            <v>#N/A</v>
          </cell>
          <cell r="C416" t="str">
            <v>S</v>
          </cell>
          <cell r="D416" t="str">
            <v>1.8.1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A417" t="str">
            <v>S - 1.8.2</v>
          </cell>
          <cell r="B417" t="e">
            <v>#N/A</v>
          </cell>
          <cell r="C417" t="str">
            <v>S</v>
          </cell>
          <cell r="D417" t="str">
            <v>1.8.2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</row>
        <row r="418">
          <cell r="A418" t="str">
            <v>S - 1.8.3</v>
          </cell>
          <cell r="B418" t="e">
            <v>#N/A</v>
          </cell>
          <cell r="C418" t="str">
            <v>S</v>
          </cell>
          <cell r="D418" t="str">
            <v>1.8.3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A419" t="str">
            <v>S - 1.8.4</v>
          </cell>
          <cell r="B419" t="e">
            <v>#N/A</v>
          </cell>
          <cell r="C419" t="str">
            <v>S</v>
          </cell>
          <cell r="D419" t="str">
            <v>1.8.4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A420" t="str">
            <v>S - 1.8.5</v>
          </cell>
          <cell r="B420" t="e">
            <v>#N/A</v>
          </cell>
          <cell r="C420" t="str">
            <v>S</v>
          </cell>
          <cell r="D420" t="str">
            <v>1.8.5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A421" t="str">
            <v>S - 1.8.6</v>
          </cell>
          <cell r="B421" t="e">
            <v>#N/A</v>
          </cell>
          <cell r="C421" t="str">
            <v>S</v>
          </cell>
          <cell r="D421" t="str">
            <v>1.8.6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A422" t="str">
            <v>S - 1.8.7</v>
          </cell>
          <cell r="B422" t="e">
            <v>#N/A</v>
          </cell>
          <cell r="C422" t="str">
            <v>S</v>
          </cell>
          <cell r="D422" t="str">
            <v>1.8.7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A423" t="str">
            <v>S - 1.9</v>
          </cell>
          <cell r="B423" t="e">
            <v>#N/A</v>
          </cell>
          <cell r="C423" t="str">
            <v>S</v>
          </cell>
          <cell r="D423" t="str">
            <v>1.9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A424" t="str">
            <v>S - 1.9.1</v>
          </cell>
          <cell r="B424" t="e">
            <v>#N/A</v>
          </cell>
          <cell r="C424" t="str">
            <v>S</v>
          </cell>
          <cell r="D424" t="str">
            <v>1.9.1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A425" t="str">
            <v>S - 1.9.2</v>
          </cell>
          <cell r="B425" t="e">
            <v>#N/A</v>
          </cell>
          <cell r="C425" t="str">
            <v>S</v>
          </cell>
          <cell r="D425" t="str">
            <v>1.9.2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A426" t="str">
            <v>S - 1.9.3</v>
          </cell>
          <cell r="B426" t="e">
            <v>#N/A</v>
          </cell>
          <cell r="C426" t="str">
            <v>S</v>
          </cell>
          <cell r="D426" t="str">
            <v>1.9.3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A427" t="str">
            <v>S - 1.9.4</v>
          </cell>
          <cell r="B427" t="e">
            <v>#N/A</v>
          </cell>
          <cell r="C427" t="str">
            <v>S</v>
          </cell>
          <cell r="D427" t="str">
            <v>1.9.4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A428" t="str">
            <v>S - 1.9.5</v>
          </cell>
          <cell r="B428" t="e">
            <v>#N/A</v>
          </cell>
          <cell r="C428" t="str">
            <v>S</v>
          </cell>
          <cell r="D428" t="str">
            <v>1.9.5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A429" t="str">
            <v>S - 1.9.6</v>
          </cell>
          <cell r="B429" t="e">
            <v>#N/A</v>
          </cell>
          <cell r="C429" t="str">
            <v>S</v>
          </cell>
          <cell r="D429" t="str">
            <v>1.9.6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</row>
        <row r="430">
          <cell r="A430" t="str">
            <v>S - 1.9.7</v>
          </cell>
          <cell r="B430" t="e">
            <v>#N/A</v>
          </cell>
          <cell r="C430" t="str">
            <v>S</v>
          </cell>
          <cell r="D430" t="str">
            <v>1.9.7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A431" t="str">
            <v>S - 1.9.8</v>
          </cell>
          <cell r="B431" t="e">
            <v>#N/A</v>
          </cell>
          <cell r="C431" t="str">
            <v>S</v>
          </cell>
          <cell r="D431" t="str">
            <v>1.9.8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A432" t="str">
            <v>S - 1.10</v>
          </cell>
          <cell r="B432" t="e">
            <v>#N/A</v>
          </cell>
          <cell r="C432" t="str">
            <v>S</v>
          </cell>
          <cell r="D432" t="str">
            <v>1.10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A433" t="str">
            <v>S - 1.11</v>
          </cell>
          <cell r="B433" t="e">
            <v>#N/A</v>
          </cell>
          <cell r="C433" t="str">
            <v>S</v>
          </cell>
          <cell r="D433" t="str">
            <v>1.11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A434" t="str">
            <v>S - 1.12</v>
          </cell>
          <cell r="B434" t="e">
            <v>#N/A</v>
          </cell>
          <cell r="C434" t="str">
            <v>S</v>
          </cell>
          <cell r="D434" t="str">
            <v>1.12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e">
            <v>#REF!</v>
          </cell>
          <cell r="U1" t="str">
            <v>Select Phase</v>
          </cell>
          <cell r="AA1" t="str">
            <v>WBSE Description</v>
          </cell>
          <cell r="AB1" t="str">
            <v>WBSE_ID</v>
          </cell>
        </row>
        <row r="2">
          <cell r="A2" t="str">
            <v>Earth (Orbiting)</v>
          </cell>
          <cell r="O2" t="str">
            <v>F</v>
          </cell>
          <cell r="P2" t="str">
            <v>Whole WBSE</v>
          </cell>
          <cell r="T2" t="str">
            <v>X</v>
          </cell>
          <cell r="U2" t="str">
            <v>A</v>
          </cell>
          <cell r="V2" t="str">
            <v>Bureau du Président,</v>
          </cell>
          <cell r="W2" t="str">
            <v>1</v>
          </cell>
          <cell r="X2" t="str">
            <v>Dextrous Deployable Vision System (DDVS)</v>
          </cell>
          <cell r="AA2" t="str">
            <v>Dextrous Deployable Vision System (DDVS)</v>
          </cell>
          <cell r="AB2" t="str">
            <v>A - 1</v>
          </cell>
        </row>
        <row r="3">
          <cell r="A3" t="str">
            <v>Earth (Observing)</v>
          </cell>
          <cell r="O3" t="str">
            <v>I</v>
          </cell>
          <cell r="P3" t="str">
            <v>Portion related to Industry</v>
          </cell>
          <cell r="T3" t="str">
            <v>O</v>
          </cell>
          <cell r="U3" t="str">
            <v>B</v>
          </cell>
          <cell r="V3" t="str">
            <v>Vérification et Évaluation</v>
          </cell>
          <cell r="W3" t="str">
            <v>4.0</v>
          </cell>
          <cell r="X3" t="str">
            <v>Phase 0  Mission Analysis, Planning and Development</v>
          </cell>
          <cell r="AA3" t="e">
            <v>#N/A</v>
          </cell>
          <cell r="AB3" t="str">
            <v>A - 1.0</v>
          </cell>
        </row>
        <row r="4">
          <cell r="A4" t="str">
            <v>ISS</v>
          </cell>
          <cell r="O4" t="str">
            <v>A</v>
          </cell>
          <cell r="P4" t="str">
            <v>Portion related to Academia</v>
          </cell>
          <cell r="U4" t="str">
            <v>C</v>
          </cell>
          <cell r="V4" t="str">
            <v>Services de soutien exécutif</v>
          </cell>
          <cell r="W4">
            <v>4.0999999999999996</v>
          </cell>
          <cell r="X4" t="str">
            <v>Requirements Development</v>
          </cell>
          <cell r="AA4" t="e">
            <v>#N/A</v>
          </cell>
          <cell r="AB4" t="str">
            <v>A - 1.0.1</v>
          </cell>
        </row>
        <row r="5">
          <cell r="A5" t="str">
            <v>Mars</v>
          </cell>
          <cell r="O5" t="str">
            <v>O</v>
          </cell>
          <cell r="P5" t="str">
            <v>Portion related to OGDs</v>
          </cell>
          <cell r="U5" t="str">
            <v>D</v>
          </cell>
          <cell r="V5" t="str">
            <v>Services juridiques</v>
          </cell>
          <cell r="W5" t="e">
            <v>#REF!</v>
          </cell>
          <cell r="X5" t="e">
            <v>#REF!</v>
          </cell>
          <cell r="AA5" t="e">
            <v>#N/A</v>
          </cell>
          <cell r="AB5" t="str">
            <v>A - 1.0.2</v>
          </cell>
        </row>
        <row r="6">
          <cell r="A6" t="str">
            <v>Moon</v>
          </cell>
          <cell r="O6" t="str">
            <v>C</v>
          </cell>
          <cell r="P6" t="str">
            <v>Portion related to CSA</v>
          </cell>
          <cell r="U6" t="str">
            <v>E</v>
          </cell>
          <cell r="V6" t="str">
            <v>Bureau du Vice-Président</v>
          </cell>
          <cell r="W6" t="e">
            <v>#REF!</v>
          </cell>
          <cell r="X6" t="e">
            <v>#REF!</v>
          </cell>
          <cell r="AA6" t="e">
            <v>#N/A</v>
          </cell>
          <cell r="AB6" t="str">
            <v>A - 1.0.3</v>
          </cell>
        </row>
        <row r="7">
          <cell r="A7" t="str">
            <v>Asteroid</v>
          </cell>
          <cell r="O7" t="str">
            <v>I, A, O</v>
          </cell>
          <cell r="P7" t="str">
            <v xml:space="preserve">Portion related to External Stakeholders </v>
          </cell>
          <cell r="U7" t="str">
            <v>Sci-Sup</v>
          </cell>
          <cell r="V7" t="str">
            <v>Gestion des ressources humaines</v>
          </cell>
          <cell r="W7" t="e">
            <v>#REF!</v>
          </cell>
          <cell r="X7" t="e">
            <v>#REF!</v>
          </cell>
          <cell r="AA7" t="e">
            <v>#N/A</v>
          </cell>
          <cell r="AB7" t="str">
            <v>A - 1.0.4</v>
          </cell>
        </row>
        <row r="8">
          <cell r="A8" t="str">
            <v>Other</v>
          </cell>
          <cell r="O8" t="str">
            <v>I, A</v>
          </cell>
          <cell r="P8" t="str">
            <v>Portion Outside GoC Perimeter only</v>
          </cell>
          <cell r="V8" t="str">
            <v>Planification intégrée</v>
          </cell>
          <cell r="W8" t="str">
            <v>4.1.1</v>
          </cell>
          <cell r="X8" t="str">
            <v>Mission Requirements Development</v>
          </cell>
          <cell r="AA8" t="e">
            <v>#N/A</v>
          </cell>
          <cell r="AB8" t="str">
            <v>A - 1.1</v>
          </cell>
        </row>
        <row r="9">
          <cell r="O9" t="str">
            <v>O, C</v>
          </cell>
          <cell r="P9" t="str">
            <v>Portion Inside GoC Perimeter only</v>
          </cell>
          <cell r="V9" t="str">
            <v>Services corporatifs</v>
          </cell>
          <cell r="W9" t="str">
            <v>4.1.2</v>
          </cell>
          <cell r="X9" t="str">
            <v>Operational Requirements Development</v>
          </cell>
          <cell r="AA9" t="e">
            <v>#N/A</v>
          </cell>
          <cell r="AB9" t="str">
            <v>A - 1.10</v>
          </cell>
        </row>
        <row r="10">
          <cell r="V10" t="str">
            <v>Gestion de l'information</v>
          </cell>
          <cell r="W10" t="str">
            <v>4.1.3</v>
          </cell>
          <cell r="X10" t="str">
            <v>System Requirements Development</v>
          </cell>
          <cell r="AA10" t="e">
            <v>#N/A</v>
          </cell>
          <cell r="AB10" t="str">
            <v>A - 1.11</v>
          </cell>
        </row>
        <row r="11">
          <cell r="V11" t="str">
            <v xml:space="preserve">Technologie de l'information </v>
          </cell>
          <cell r="W11" t="str">
            <v>4.1.4</v>
          </cell>
          <cell r="X11" t="str">
            <v>S&amp;MA Requirements Development</v>
          </cell>
          <cell r="AA11" t="e">
            <v>#N/A</v>
          </cell>
          <cell r="AB11" t="str">
            <v>A - 1.12</v>
          </cell>
        </row>
        <row r="12">
          <cell r="A12">
            <v>0</v>
          </cell>
          <cell r="B12" t="str">
            <v>Select</v>
          </cell>
          <cell r="D12" t="str">
            <v>1999-2000</v>
          </cell>
          <cell r="E12" t="str">
            <v>1999-03-31</v>
          </cell>
          <cell r="F12" t="str">
            <v>1999-04-01</v>
          </cell>
          <cell r="G12" t="str">
            <v>2000-03-31</v>
          </cell>
          <cell r="H12" t="str">
            <v>2000-04-01</v>
          </cell>
          <cell r="V12" t="str">
            <v xml:space="preserve">Gestion des biens immobiliers </v>
          </cell>
          <cell r="W12" t="e">
            <v>#REF!</v>
          </cell>
          <cell r="X12" t="e">
            <v>#REF!</v>
          </cell>
          <cell r="AA12" t="e">
            <v>#N/A</v>
          </cell>
          <cell r="AB12" t="str">
            <v>A - 1.2</v>
          </cell>
        </row>
        <row r="13">
          <cell r="A13">
            <v>0</v>
          </cell>
          <cell r="B13" t="str">
            <v>ENG-01</v>
          </cell>
          <cell r="C13">
            <v>57836</v>
          </cell>
          <cell r="D13" t="str">
            <v>2000-2001</v>
          </cell>
          <cell r="E13" t="str">
            <v>2000-03-31</v>
          </cell>
          <cell r="F13" t="str">
            <v>2000-04-01</v>
          </cell>
          <cell r="G13" t="str">
            <v>2001-03-31</v>
          </cell>
          <cell r="H13" t="str">
            <v>2001-04-01</v>
          </cell>
          <cell r="V13" t="str">
            <v>Communications et affaires publiques</v>
          </cell>
          <cell r="W13" t="e">
            <v>#REF!</v>
          </cell>
          <cell r="X13" t="e">
            <v>#REF!</v>
          </cell>
          <cell r="AA13" t="e">
            <v>#N/A</v>
          </cell>
          <cell r="AB13" t="str">
            <v>A - 1.3</v>
          </cell>
        </row>
        <row r="14">
          <cell r="A14">
            <v>0</v>
          </cell>
          <cell r="B14" t="str">
            <v>ENG-02</v>
          </cell>
          <cell r="C14">
            <v>72050</v>
          </cell>
          <cell r="D14" t="str">
            <v>2001-2002</v>
          </cell>
          <cell r="E14" t="str">
            <v>2001-03-31</v>
          </cell>
          <cell r="F14" t="str">
            <v>2001-04-01</v>
          </cell>
          <cell r="G14" t="str">
            <v>2002-03-31</v>
          </cell>
          <cell r="H14" t="str">
            <v>2002-04-01</v>
          </cell>
          <cell r="V14" t="str">
            <v>Gestion financière</v>
          </cell>
          <cell r="W14" t="e">
            <v>#REF!</v>
          </cell>
          <cell r="X14" t="e">
            <v>#REF!</v>
          </cell>
          <cell r="AA14" t="e">
            <v>#N/A</v>
          </cell>
          <cell r="AB14" t="str">
            <v>A - 1.4</v>
          </cell>
        </row>
        <row r="15">
          <cell r="A15">
            <v>0</v>
          </cell>
          <cell r="B15" t="str">
            <v>ENG-03</v>
          </cell>
          <cell r="C15">
            <v>93862</v>
          </cell>
          <cell r="D15" t="str">
            <v>2002-2003</v>
          </cell>
          <cell r="E15" t="str">
            <v>2002-03-31</v>
          </cell>
          <cell r="F15" t="str">
            <v>2002-04-01</v>
          </cell>
          <cell r="G15" t="str">
            <v>2003-03-31</v>
          </cell>
          <cell r="H15" t="str">
            <v>2003-04-01</v>
          </cell>
          <cell r="V15" t="str">
            <v>Acquisitions</v>
          </cell>
          <cell r="W15" t="e">
            <v>#REF!</v>
          </cell>
          <cell r="X15" t="e">
            <v>#REF!</v>
          </cell>
          <cell r="AA15" t="e">
            <v>#N/A</v>
          </cell>
          <cell r="AB15" t="str">
            <v>A - 1.5</v>
          </cell>
        </row>
        <row r="16">
          <cell r="A16">
            <v>0</v>
          </cell>
          <cell r="B16" t="str">
            <v>ENG-04</v>
          </cell>
          <cell r="C16">
            <v>105427</v>
          </cell>
          <cell r="D16" t="str">
            <v>2003-2004</v>
          </cell>
          <cell r="E16" t="str">
            <v>2003-03-31</v>
          </cell>
          <cell r="F16" t="str">
            <v>2003-04-01</v>
          </cell>
          <cell r="G16" t="str">
            <v>2004-03-31</v>
          </cell>
          <cell r="H16" t="str">
            <v>2004-04-01</v>
          </cell>
          <cell r="V16" t="str">
            <v>Bureau des politiques</v>
          </cell>
          <cell r="W16" t="str">
            <v>4.0.1</v>
          </cell>
          <cell r="X16" t="str">
            <v>Mission Objectives</v>
          </cell>
          <cell r="AA16" t="e">
            <v>#N/A</v>
          </cell>
          <cell r="AB16" t="str">
            <v>A - 1.5.1</v>
          </cell>
        </row>
        <row r="17">
          <cell r="A17">
            <v>0</v>
          </cell>
          <cell r="B17" t="str">
            <v>ENG-05</v>
          </cell>
          <cell r="C17">
            <v>121348</v>
          </cell>
          <cell r="D17" t="str">
            <v>2004-2005</v>
          </cell>
          <cell r="E17" t="str">
            <v>2004-03-31</v>
          </cell>
          <cell r="F17" t="str">
            <v>2004-04-01</v>
          </cell>
          <cell r="G17" t="str">
            <v>2005-03-31</v>
          </cell>
          <cell r="H17" t="str">
            <v>2005-04-01</v>
          </cell>
          <cell r="V17" t="str">
            <v>Politiques et Relations Extérieures</v>
          </cell>
          <cell r="W17" t="str">
            <v>4.0.2</v>
          </cell>
          <cell r="X17" t="str">
            <v>Mission Feasibility Study</v>
          </cell>
          <cell r="AA17" t="e">
            <v>#N/A</v>
          </cell>
          <cell r="AB17" t="str">
            <v>A - 1.5.2</v>
          </cell>
        </row>
        <row r="18">
          <cell r="A18">
            <v>0</v>
          </cell>
          <cell r="B18" t="str">
            <v>ENG-06</v>
          </cell>
          <cell r="C18">
            <v>134429</v>
          </cell>
          <cell r="D18" t="str">
            <v>2005-2006</v>
          </cell>
          <cell r="E18" t="str">
            <v>2005-03-31</v>
          </cell>
          <cell r="F18" t="str">
            <v>2005-04-01</v>
          </cell>
          <cell r="G18" t="str">
            <v>2006-03-31</v>
          </cell>
          <cell r="H18" t="str">
            <v>2006-04-01</v>
          </cell>
          <cell r="V18" t="str">
            <v>Bureau de liaison gouvernementale</v>
          </cell>
          <cell r="W18" t="str">
            <v>4.0.3</v>
          </cell>
          <cell r="X18" t="str">
            <v>Mission Conceptual Design</v>
          </cell>
          <cell r="AA18" t="e">
            <v>#N/A</v>
          </cell>
          <cell r="AB18" t="str">
            <v>A - 1.5.3</v>
          </cell>
        </row>
        <row r="19">
          <cell r="A19">
            <v>0</v>
          </cell>
          <cell r="B19" t="str">
            <v>PC-01</v>
          </cell>
          <cell r="C19">
            <v>66901</v>
          </cell>
          <cell r="D19" t="str">
            <v>2006-2007</v>
          </cell>
          <cell r="E19" t="str">
            <v>2006-03-31</v>
          </cell>
          <cell r="F19" t="str">
            <v>2006-04-01</v>
          </cell>
          <cell r="G19" t="str">
            <v>2007-03-31</v>
          </cell>
          <cell r="H19" t="str">
            <v>2007-04-01</v>
          </cell>
          <cell r="W19" t="str">
            <v>4.0.4</v>
          </cell>
          <cell r="X19" t="str">
            <v>Mission Planning and Development</v>
          </cell>
          <cell r="AA19" t="e">
            <v>#N/A</v>
          </cell>
          <cell r="AB19" t="str">
            <v>A - 1.5.4</v>
          </cell>
        </row>
        <row r="20">
          <cell r="A20">
            <v>0</v>
          </cell>
          <cell r="B20" t="str">
            <v>PC-02</v>
          </cell>
          <cell r="C20">
            <v>78522</v>
          </cell>
          <cell r="D20" t="str">
            <v>2007-2008</v>
          </cell>
          <cell r="E20" t="str">
            <v>2007-03-31</v>
          </cell>
          <cell r="F20" t="str">
            <v>2007-04-01</v>
          </cell>
          <cell r="G20" t="str">
            <v>2008-03-31</v>
          </cell>
          <cell r="H20" t="str">
            <v>2008-04-01</v>
          </cell>
          <cell r="W20" t="str">
            <v>4.1.6</v>
          </cell>
          <cell r="X20" t="str">
            <v>Test Requirements Development</v>
          </cell>
          <cell r="AA20" t="e">
            <v>#N/A</v>
          </cell>
          <cell r="AB20" t="str">
            <v>A - 1.5.4.1</v>
          </cell>
        </row>
        <row r="21">
          <cell r="A21">
            <v>0</v>
          </cell>
          <cell r="B21" t="str">
            <v>PC-03</v>
          </cell>
          <cell r="C21">
            <v>93989</v>
          </cell>
          <cell r="D21" t="str">
            <v>2008-2009</v>
          </cell>
          <cell r="E21" t="str">
            <v>2008-03-31</v>
          </cell>
          <cell r="F21" t="str">
            <v>2008-04-01</v>
          </cell>
          <cell r="G21" t="str">
            <v>2009-03-31</v>
          </cell>
          <cell r="H21" t="str">
            <v>2009-04-01</v>
          </cell>
          <cell r="W21">
            <v>4.2</v>
          </cell>
          <cell r="X21" t="str">
            <v>Project Management</v>
          </cell>
          <cell r="AA21" t="e">
            <v>#N/A</v>
          </cell>
          <cell r="AB21" t="str">
            <v>A - 1.5.4.10</v>
          </cell>
        </row>
        <row r="22">
          <cell r="A22">
            <v>0</v>
          </cell>
          <cell r="B22" t="str">
            <v>PC-04</v>
          </cell>
          <cell r="C22">
            <v>107519</v>
          </cell>
          <cell r="D22" t="str">
            <v>2009-2010</v>
          </cell>
          <cell r="E22" t="str">
            <v>2009-03-31</v>
          </cell>
          <cell r="F22" t="str">
            <v>2009-04-01</v>
          </cell>
          <cell r="G22" t="str">
            <v>2010-03-31</v>
          </cell>
          <cell r="H22" t="str">
            <v>2010-04-01</v>
          </cell>
          <cell r="W22" t="str">
            <v>4.2.1</v>
          </cell>
          <cell r="X22" t="str">
            <v>Team Organization</v>
          </cell>
          <cell r="AA22" t="e">
            <v>#N/A</v>
          </cell>
          <cell r="AB22" t="str">
            <v>A - 1.5.4.11</v>
          </cell>
        </row>
        <row r="23">
          <cell r="A23">
            <v>0</v>
          </cell>
          <cell r="B23" t="str">
            <v>PC-05</v>
          </cell>
          <cell r="C23">
            <v>117295</v>
          </cell>
          <cell r="D23" t="str">
            <v>2010-2011</v>
          </cell>
          <cell r="E23" t="str">
            <v>2010-03-31</v>
          </cell>
          <cell r="F23" t="str">
            <v>2010-04-01</v>
          </cell>
          <cell r="G23" t="str">
            <v>2011-03-31</v>
          </cell>
          <cell r="H23" t="str">
            <v>2011-04-01</v>
          </cell>
          <cell r="W23" t="str">
            <v>4.2.2</v>
          </cell>
          <cell r="X23" t="str">
            <v>Schedule and Critical Path</v>
          </cell>
          <cell r="AA23" t="e">
            <v>#N/A</v>
          </cell>
          <cell r="AB23" t="str">
            <v>A - 1.5.4.12</v>
          </cell>
        </row>
        <row r="24">
          <cell r="A24">
            <v>0</v>
          </cell>
          <cell r="B24" t="str">
            <v>RES-01</v>
          </cell>
          <cell r="C24">
            <v>69942</v>
          </cell>
          <cell r="D24" t="str">
            <v>2011-2012</v>
          </cell>
          <cell r="E24" t="str">
            <v>2011-03-31</v>
          </cell>
          <cell r="F24" t="str">
            <v>2011-04-01</v>
          </cell>
          <cell r="G24" t="str">
            <v>2012-03-31</v>
          </cell>
          <cell r="H24" t="str">
            <v>2012-04-01</v>
          </cell>
          <cell r="W24" t="str">
            <v>4.2.3</v>
          </cell>
          <cell r="X24" t="str">
            <v>Communications Plan</v>
          </cell>
          <cell r="AA24" t="e">
            <v>#N/A</v>
          </cell>
          <cell r="AB24" t="str">
            <v>A - 1.5.4.13</v>
          </cell>
        </row>
        <row r="25">
          <cell r="A25">
            <v>0</v>
          </cell>
          <cell r="B25" t="str">
            <v>RES-02</v>
          </cell>
          <cell r="C25">
            <v>98880</v>
          </cell>
          <cell r="D25" t="str">
            <v>2012-2013</v>
          </cell>
          <cell r="E25" t="str">
            <v>2012-03-31</v>
          </cell>
          <cell r="F25" t="str">
            <v>2012-04-01</v>
          </cell>
          <cell r="G25" t="str">
            <v>2013-03-31</v>
          </cell>
          <cell r="H25" t="str">
            <v>2013-04-01</v>
          </cell>
          <cell r="W25" t="e">
            <v>#REF!</v>
          </cell>
          <cell r="X25" t="e">
            <v>#REF!</v>
          </cell>
          <cell r="AA25" t="e">
            <v>#N/A</v>
          </cell>
          <cell r="AB25" t="str">
            <v>A - 1.5.4.14</v>
          </cell>
        </row>
        <row r="26">
          <cell r="A26">
            <v>0</v>
          </cell>
          <cell r="B26" t="str">
            <v>RES-03</v>
          </cell>
          <cell r="C26">
            <v>109760</v>
          </cell>
          <cell r="D26" t="str">
            <v>2013-2014</v>
          </cell>
          <cell r="E26" t="str">
            <v>2013-03-31</v>
          </cell>
          <cell r="F26" t="str">
            <v>2013-04-01</v>
          </cell>
          <cell r="G26" t="str">
            <v>2014-03-31</v>
          </cell>
          <cell r="H26" t="str">
            <v>2014-04-01</v>
          </cell>
          <cell r="W26" t="e">
            <v>#REF!</v>
          </cell>
          <cell r="X26" t="e">
            <v>#REF!</v>
          </cell>
          <cell r="AA26" t="e">
            <v>#N/A</v>
          </cell>
          <cell r="AB26" t="str">
            <v>A - 1.5.4.2</v>
          </cell>
        </row>
        <row r="27">
          <cell r="A27">
            <v>0</v>
          </cell>
          <cell r="B27" t="str">
            <v>RES-04</v>
          </cell>
          <cell r="C27">
            <v>121834</v>
          </cell>
          <cell r="D27" t="str">
            <v>2014-2015</v>
          </cell>
          <cell r="E27" t="str">
            <v>2014-03-31</v>
          </cell>
          <cell r="F27" t="str">
            <v>2014-04-01</v>
          </cell>
          <cell r="G27" t="str">
            <v>2015-03-31</v>
          </cell>
          <cell r="H27" t="str">
            <v>2015-04-01</v>
          </cell>
          <cell r="W27" t="e">
            <v>#REF!</v>
          </cell>
          <cell r="X27" t="e">
            <v>#REF!</v>
          </cell>
          <cell r="AA27" t="e">
            <v>#N/A</v>
          </cell>
          <cell r="AB27" t="str">
            <v>A - 1.5.4.3</v>
          </cell>
        </row>
        <row r="28">
          <cell r="A28">
            <v>0</v>
          </cell>
          <cell r="B28" t="str">
            <v>RES-05</v>
          </cell>
          <cell r="C28">
            <v>133410</v>
          </cell>
          <cell r="D28" t="str">
            <v>2015-2016</v>
          </cell>
          <cell r="E28" t="str">
            <v>2015-03-31</v>
          </cell>
          <cell r="F28" t="str">
            <v>2015-04-01</v>
          </cell>
          <cell r="G28" t="str">
            <v>2016-03-31</v>
          </cell>
          <cell r="H28" t="str">
            <v>2016-04-01</v>
          </cell>
          <cell r="W28" t="e">
            <v>#REF!</v>
          </cell>
          <cell r="X28" t="e">
            <v>#REF!</v>
          </cell>
          <cell r="AA28" t="e">
            <v>#N/A</v>
          </cell>
          <cell r="AB28" t="str">
            <v>A - 1.5.4.4</v>
          </cell>
        </row>
        <row r="29">
          <cell r="A29">
            <v>0</v>
          </cell>
          <cell r="B29" t="str">
            <v>REM-01</v>
          </cell>
          <cell r="C29">
            <v>111454</v>
          </cell>
          <cell r="D29" t="str">
            <v>2016-2017</v>
          </cell>
          <cell r="E29" t="str">
            <v>2016-03-31</v>
          </cell>
          <cell r="F29" t="str">
            <v>2016-04-01</v>
          </cell>
          <cell r="G29" t="str">
            <v>2017-03-31</v>
          </cell>
          <cell r="H29" t="str">
            <v>2017-04-01</v>
          </cell>
          <cell r="W29" t="e">
            <v>#REF!</v>
          </cell>
          <cell r="X29" t="e">
            <v>#REF!</v>
          </cell>
          <cell r="AA29" t="e">
            <v>#N/A</v>
          </cell>
          <cell r="AB29" t="str">
            <v>A - 1.5.4.5</v>
          </cell>
        </row>
        <row r="30">
          <cell r="A30">
            <v>0</v>
          </cell>
          <cell r="B30" t="str">
            <v>REM-02</v>
          </cell>
          <cell r="C30">
            <v>124763</v>
          </cell>
          <cell r="D30" t="str">
            <v>2017-2018</v>
          </cell>
          <cell r="E30" t="str">
            <v>2017-03-31</v>
          </cell>
          <cell r="F30" t="str">
            <v>2017-04-01</v>
          </cell>
          <cell r="G30" t="str">
            <v>2018-03-31</v>
          </cell>
          <cell r="H30" t="str">
            <v>2018-04-01</v>
          </cell>
          <cell r="W30" t="str">
            <v>4.2.4</v>
          </cell>
          <cell r="X30" t="str">
            <v>Project Meetings</v>
          </cell>
          <cell r="AA30" t="e">
            <v>#N/A</v>
          </cell>
          <cell r="AB30" t="str">
            <v>A - 1.5.4.6</v>
          </cell>
        </row>
        <row r="31">
          <cell r="A31">
            <v>0</v>
          </cell>
          <cell r="B31" t="str">
            <v>CR-01</v>
          </cell>
          <cell r="C31">
            <v>36601</v>
          </cell>
          <cell r="D31" t="str">
            <v>2018-2019</v>
          </cell>
          <cell r="E31" t="str">
            <v>2018-03-31</v>
          </cell>
          <cell r="F31" t="str">
            <v>2018-04-01</v>
          </cell>
          <cell r="G31" t="str">
            <v>2019-03-31</v>
          </cell>
          <cell r="H31" t="str">
            <v>2019-04-01</v>
          </cell>
          <cell r="W31" t="str">
            <v>4.2.5</v>
          </cell>
          <cell r="X31" t="str">
            <v>Project Reporting</v>
          </cell>
          <cell r="AA31" t="e">
            <v>#N/A</v>
          </cell>
          <cell r="AB31" t="str">
            <v>A - 1.5.4.7</v>
          </cell>
        </row>
        <row r="32">
          <cell r="A32">
            <v>0</v>
          </cell>
          <cell r="B32" t="str">
            <v>CR-02</v>
          </cell>
          <cell r="C32">
            <v>38426</v>
          </cell>
          <cell r="D32" t="str">
            <v>2019-2020</v>
          </cell>
          <cell r="E32" t="str">
            <v>2019-03-31</v>
          </cell>
          <cell r="F32" t="str">
            <v>2019-04-01</v>
          </cell>
          <cell r="G32" t="str">
            <v>2020-03-31</v>
          </cell>
          <cell r="H32" t="str">
            <v>2020-04-01</v>
          </cell>
          <cell r="W32" t="str">
            <v>4.2.6</v>
          </cell>
          <cell r="X32" t="str">
            <v>Document Deliverables</v>
          </cell>
          <cell r="AA32" t="e">
            <v>#N/A</v>
          </cell>
          <cell r="AB32" t="str">
            <v>A - 1.5.4.8</v>
          </cell>
        </row>
        <row r="33">
          <cell r="A33">
            <v>0</v>
          </cell>
          <cell r="B33" t="str">
            <v>CR-03</v>
          </cell>
          <cell r="C33">
            <v>43993</v>
          </cell>
          <cell r="D33" t="str">
            <v>2020-2021</v>
          </cell>
          <cell r="E33" t="str">
            <v>2020-03-31</v>
          </cell>
          <cell r="F33" t="str">
            <v>2020-04-01</v>
          </cell>
          <cell r="G33" t="str">
            <v>2021-03-31</v>
          </cell>
          <cell r="H33" t="str">
            <v>2021-04-01</v>
          </cell>
          <cell r="W33" t="str">
            <v>4.2.7</v>
          </cell>
          <cell r="X33" t="str">
            <v>Contract management</v>
          </cell>
          <cell r="AA33" t="e">
            <v>#N/A</v>
          </cell>
          <cell r="AB33" t="str">
            <v>A - 1.5.4.9</v>
          </cell>
        </row>
        <row r="34">
          <cell r="A34">
            <v>0</v>
          </cell>
          <cell r="B34" t="str">
            <v>CR-04</v>
          </cell>
          <cell r="C34">
            <v>48777</v>
          </cell>
          <cell r="D34" t="str">
            <v>2021-2022</v>
          </cell>
          <cell r="E34" t="str">
            <v>2021-03-31</v>
          </cell>
          <cell r="F34" t="str">
            <v>2021-04-01</v>
          </cell>
          <cell r="G34" t="str">
            <v>2022-03-31</v>
          </cell>
          <cell r="H34" t="str">
            <v>2022-04-01</v>
          </cell>
          <cell r="W34">
            <v>1</v>
          </cell>
          <cell r="X34" t="str">
            <v>Dextrous Deployable Vision System (DDVS) PhE</v>
          </cell>
          <cell r="AA34" t="e">
            <v>#N/A</v>
          </cell>
          <cell r="AB34" t="str">
            <v>A - 1.5.5</v>
          </cell>
        </row>
        <row r="35">
          <cell r="A35">
            <v>0</v>
          </cell>
          <cell r="B35" t="str">
            <v>CR-05</v>
          </cell>
          <cell r="C35">
            <v>53466</v>
          </cell>
          <cell r="D35" t="str">
            <v>2022-2023</v>
          </cell>
          <cell r="E35" t="str">
            <v>2022-03-31</v>
          </cell>
          <cell r="F35" t="str">
            <v>2022-04-01</v>
          </cell>
          <cell r="G35" t="str">
            <v>2023-03-31</v>
          </cell>
          <cell r="H35" t="str">
            <v>2023-04-01</v>
          </cell>
          <cell r="W35" t="e">
            <v>#REF!</v>
          </cell>
          <cell r="X35" t="e">
            <v>#REF!</v>
          </cell>
          <cell r="AA35" t="e">
            <v>#N/A</v>
          </cell>
          <cell r="AB35" t="str">
            <v>A - 1.6</v>
          </cell>
        </row>
        <row r="36">
          <cell r="A36">
            <v>0</v>
          </cell>
          <cell r="B36" t="str">
            <v>CR-06</v>
          </cell>
          <cell r="C36">
            <v>60637</v>
          </cell>
          <cell r="D36" t="str">
            <v>2023-2024</v>
          </cell>
          <cell r="E36" t="str">
            <v>2023-03-31</v>
          </cell>
          <cell r="F36" t="str">
            <v>2023-04-01</v>
          </cell>
          <cell r="G36" t="str">
            <v>2024-03-31</v>
          </cell>
          <cell r="H36" t="str">
            <v>2024-04-01</v>
          </cell>
          <cell r="W36" t="e">
            <v>#REF!</v>
          </cell>
          <cell r="X36" t="e">
            <v>#REF!</v>
          </cell>
          <cell r="AA36" t="e">
            <v>#N/A</v>
          </cell>
          <cell r="AB36" t="str">
            <v>A - 1.6.1</v>
          </cell>
        </row>
        <row r="37">
          <cell r="A37">
            <v>0</v>
          </cell>
          <cell r="B37" t="str">
            <v>CR-07</v>
          </cell>
          <cell r="C37">
            <v>67550</v>
          </cell>
          <cell r="D37" t="str">
            <v>2024-2025</v>
          </cell>
          <cell r="E37" t="str">
            <v>2024-03-31</v>
          </cell>
          <cell r="F37" t="str">
            <v>2024-04-01</v>
          </cell>
          <cell r="G37" t="str">
            <v>2025-03-31</v>
          </cell>
          <cell r="H37" t="str">
            <v>2025-04-01</v>
          </cell>
          <cell r="W37" t="e">
            <v>#REF!</v>
          </cell>
          <cell r="X37" t="e">
            <v>#REF!</v>
          </cell>
          <cell r="AA37" t="e">
            <v>#N/A</v>
          </cell>
          <cell r="AB37" t="str">
            <v>A - 1.6.2</v>
          </cell>
        </row>
        <row r="38">
          <cell r="A38">
            <v>0</v>
          </cell>
          <cell r="D38" t="str">
            <v>2025-2026</v>
          </cell>
          <cell r="E38" t="str">
            <v>2025-03-31</v>
          </cell>
          <cell r="F38" t="str">
            <v>2025-04-01</v>
          </cell>
          <cell r="G38" t="str">
            <v>2026-03-31</v>
          </cell>
          <cell r="H38" t="str">
            <v>2026-04-01</v>
          </cell>
          <cell r="W38" t="e">
            <v>#REF!</v>
          </cell>
          <cell r="X38" t="e">
            <v>#REF!</v>
          </cell>
          <cell r="AA38" t="e">
            <v>#N/A</v>
          </cell>
          <cell r="AB38" t="str">
            <v>A - 1.6.3</v>
          </cell>
        </row>
        <row r="39">
          <cell r="A39">
            <v>0</v>
          </cell>
          <cell r="D39" t="str">
            <v>2026-2027</v>
          </cell>
          <cell r="E39" t="str">
            <v>2026-03-31</v>
          </cell>
          <cell r="F39" t="str">
            <v>2026-04-01</v>
          </cell>
          <cell r="G39" t="str">
            <v>2027-03-31</v>
          </cell>
          <cell r="H39" t="str">
            <v>2027-04-01</v>
          </cell>
          <cell r="W39" t="e">
            <v>#REF!</v>
          </cell>
          <cell r="X39" t="e">
            <v>#REF!</v>
          </cell>
          <cell r="AA39" t="e">
            <v>#N/A</v>
          </cell>
          <cell r="AB39" t="str">
            <v>A - 1.6.4</v>
          </cell>
        </row>
        <row r="40">
          <cell r="A40">
            <v>0</v>
          </cell>
          <cell r="D40" t="str">
            <v>2027-2028</v>
          </cell>
          <cell r="E40" t="str">
            <v>2027-03-31</v>
          </cell>
          <cell r="F40" t="str">
            <v>2027-04-01</v>
          </cell>
          <cell r="G40" t="str">
            <v>2028-03-31</v>
          </cell>
          <cell r="H40" t="str">
            <v>2028-04-01</v>
          </cell>
          <cell r="W40" t="e">
            <v>#REF!</v>
          </cell>
          <cell r="X40" t="e">
            <v>#REF!</v>
          </cell>
          <cell r="AA40" t="e">
            <v>#N/A</v>
          </cell>
          <cell r="AB40" t="str">
            <v>A - 1.6.4.1</v>
          </cell>
        </row>
        <row r="41">
          <cell r="A41">
            <v>0</v>
          </cell>
          <cell r="D41" t="str">
            <v>2028-2029</v>
          </cell>
          <cell r="E41" t="str">
            <v>2028-03-31</v>
          </cell>
          <cell r="F41" t="str">
            <v>2028-04-01</v>
          </cell>
          <cell r="G41" t="str">
            <v>2029-03-31</v>
          </cell>
          <cell r="H41" t="str">
            <v>2029-04-01</v>
          </cell>
          <cell r="W41" t="e">
            <v>#REF!</v>
          </cell>
          <cell r="X41" t="e">
            <v>#REF!</v>
          </cell>
          <cell r="AA41" t="e">
            <v>#N/A</v>
          </cell>
          <cell r="AB41" t="str">
            <v>A - 1.6.4.10</v>
          </cell>
        </row>
        <row r="42">
          <cell r="A42">
            <v>0</v>
          </cell>
          <cell r="D42" t="str">
            <v>2029-2030</v>
          </cell>
          <cell r="E42" t="str">
            <v>2029-03-31</v>
          </cell>
          <cell r="F42" t="str">
            <v>2029-04-01</v>
          </cell>
          <cell r="G42" t="str">
            <v>2030-03-31</v>
          </cell>
          <cell r="H42" t="str">
            <v>2030-04-01</v>
          </cell>
          <cell r="W42" t="e">
            <v>#REF!</v>
          </cell>
          <cell r="X42" t="e">
            <v>#REF!</v>
          </cell>
          <cell r="AA42" t="e">
            <v>#N/A</v>
          </cell>
          <cell r="AB42" t="str">
            <v>A - 1.6.4.11</v>
          </cell>
        </row>
        <row r="43">
          <cell r="A43">
            <v>0</v>
          </cell>
          <cell r="D43" t="str">
            <v>2030-2031</v>
          </cell>
          <cell r="E43" t="str">
            <v>2030-03-31</v>
          </cell>
          <cell r="F43" t="str">
            <v>2030-04-01</v>
          </cell>
          <cell r="G43" t="str">
            <v>2031-03-31</v>
          </cell>
          <cell r="H43" t="str">
            <v>2031-04-01</v>
          </cell>
          <cell r="W43" t="e">
            <v>#REF!</v>
          </cell>
          <cell r="X43" t="e">
            <v>#REF!</v>
          </cell>
          <cell r="AA43" t="e">
            <v>#N/A</v>
          </cell>
          <cell r="AB43" t="str">
            <v>A - 1.6.4.12</v>
          </cell>
        </row>
        <row r="44">
          <cell r="A44">
            <v>0</v>
          </cell>
          <cell r="D44" t="str">
            <v>2031-2032</v>
          </cell>
          <cell r="E44" t="str">
            <v>2031-03-31</v>
          </cell>
          <cell r="F44" t="str">
            <v>2031-04-01</v>
          </cell>
          <cell r="G44" t="str">
            <v>2032-03-31</v>
          </cell>
          <cell r="H44" t="str">
            <v>2032-04-01</v>
          </cell>
          <cell r="W44" t="e">
            <v>#REF!</v>
          </cell>
          <cell r="X44" t="e">
            <v>#REF!</v>
          </cell>
          <cell r="AA44" t="e">
            <v>#N/A</v>
          </cell>
          <cell r="AB44" t="str">
            <v>A - 1.6.4.13</v>
          </cell>
        </row>
        <row r="45">
          <cell r="D45" t="str">
            <v>2032-2033</v>
          </cell>
          <cell r="E45" t="str">
            <v>2032-03-31</v>
          </cell>
          <cell r="F45" t="str">
            <v>2032-04-01</v>
          </cell>
          <cell r="G45" t="str">
            <v>2033-03-31</v>
          </cell>
          <cell r="H45" t="str">
            <v>2033-04-01</v>
          </cell>
          <cell r="W45" t="e">
            <v>#REF!</v>
          </cell>
          <cell r="X45" t="e">
            <v>#REF!</v>
          </cell>
          <cell r="AA45" t="e">
            <v>#N/A</v>
          </cell>
          <cell r="AB45" t="str">
            <v>A - 1.6.4.2</v>
          </cell>
        </row>
        <row r="46">
          <cell r="D46" t="str">
            <v>2033-2034</v>
          </cell>
          <cell r="E46" t="str">
            <v>2033-03-31</v>
          </cell>
          <cell r="F46" t="str">
            <v>2033-04-01</v>
          </cell>
          <cell r="G46" t="str">
            <v>2034-03-31</v>
          </cell>
          <cell r="H46" t="str">
            <v>2034-04-01</v>
          </cell>
          <cell r="W46" t="e">
            <v>#REF!</v>
          </cell>
          <cell r="X46" t="e">
            <v>#REF!</v>
          </cell>
          <cell r="AA46" t="e">
            <v>#N/A</v>
          </cell>
          <cell r="AB46" t="str">
            <v>A - 1.6.4.3</v>
          </cell>
        </row>
        <row r="47">
          <cell r="D47" t="str">
            <v>2034-2035</v>
          </cell>
          <cell r="E47" t="str">
            <v>2034-03-31</v>
          </cell>
          <cell r="F47" t="str">
            <v>2034-04-01</v>
          </cell>
          <cell r="G47" t="str">
            <v>2035-03-31</v>
          </cell>
          <cell r="H47" t="str">
            <v>2035-04-01</v>
          </cell>
          <cell r="W47" t="e">
            <v>#REF!</v>
          </cell>
          <cell r="X47" t="e">
            <v>#REF!</v>
          </cell>
          <cell r="AA47" t="e">
            <v>#N/A</v>
          </cell>
          <cell r="AB47" t="str">
            <v>A - 1.6.4.4</v>
          </cell>
        </row>
        <row r="48">
          <cell r="W48" t="e">
            <v>#REF!</v>
          </cell>
          <cell r="X48" t="e">
            <v>#REF!</v>
          </cell>
          <cell r="AA48" t="e">
            <v>#N/A</v>
          </cell>
          <cell r="AB48" t="str">
            <v>A - 1.6.4.5</v>
          </cell>
        </row>
        <row r="49">
          <cell r="W49" t="e">
            <v>#REF!</v>
          </cell>
          <cell r="X49" t="e">
            <v>#REF!</v>
          </cell>
          <cell r="AA49" t="e">
            <v>#N/A</v>
          </cell>
          <cell r="AB49" t="str">
            <v>A - 1.6.4.6</v>
          </cell>
        </row>
        <row r="50">
          <cell r="W50" t="e">
            <v>#REF!</v>
          </cell>
          <cell r="X50" t="e">
            <v>#REF!</v>
          </cell>
          <cell r="AA50" t="e">
            <v>#N/A</v>
          </cell>
          <cell r="AB50" t="str">
            <v>A - 1.6.4.7</v>
          </cell>
        </row>
        <row r="51">
          <cell r="W51" t="e">
            <v>#REF!</v>
          </cell>
          <cell r="X51" t="e">
            <v>#REF!</v>
          </cell>
          <cell r="AA51" t="e">
            <v>#N/A</v>
          </cell>
          <cell r="AB51" t="str">
            <v>A - 1.6.4.8</v>
          </cell>
        </row>
        <row r="52">
          <cell r="W52" t="e">
            <v>#REF!</v>
          </cell>
          <cell r="X52" t="e">
            <v>#REF!</v>
          </cell>
          <cell r="AA52" t="e">
            <v>#N/A</v>
          </cell>
          <cell r="AB52" t="str">
            <v>A - 1.6.4.9</v>
          </cell>
        </row>
        <row r="53">
          <cell r="W53" t="e">
            <v>#REF!</v>
          </cell>
          <cell r="X53" t="e">
            <v>#REF!</v>
          </cell>
          <cell r="AA53" t="e">
            <v>#N/A</v>
          </cell>
          <cell r="AB53" t="str">
            <v>A - 1.6.5</v>
          </cell>
        </row>
        <row r="54">
          <cell r="W54" t="e">
            <v>#REF!</v>
          </cell>
          <cell r="X54" t="e">
            <v>#REF!</v>
          </cell>
          <cell r="AA54" t="e">
            <v>#N/A</v>
          </cell>
          <cell r="AB54" t="str">
            <v>A - 1.6.6</v>
          </cell>
        </row>
        <row r="55">
          <cell r="W55" t="e">
            <v>#REF!</v>
          </cell>
          <cell r="X55" t="e">
            <v>#REF!</v>
          </cell>
          <cell r="AA55" t="e">
            <v>#N/A</v>
          </cell>
          <cell r="AB55" t="str">
            <v>A - 1.6.7</v>
          </cell>
        </row>
        <row r="56">
          <cell r="W56" t="e">
            <v>#REF!</v>
          </cell>
          <cell r="X56" t="e">
            <v>#REF!</v>
          </cell>
          <cell r="AA56" t="e">
            <v>#N/A</v>
          </cell>
          <cell r="AB56" t="str">
            <v>A - 1.7</v>
          </cell>
        </row>
        <row r="57">
          <cell r="W57" t="e">
            <v>#REF!</v>
          </cell>
          <cell r="X57" t="e">
            <v>#REF!</v>
          </cell>
          <cell r="AA57" t="e">
            <v>#N/A</v>
          </cell>
          <cell r="AB57" t="str">
            <v>A - 1.8</v>
          </cell>
        </row>
        <row r="58">
          <cell r="W58" t="e">
            <v>#REF!</v>
          </cell>
          <cell r="X58" t="e">
            <v>#REF!</v>
          </cell>
          <cell r="AA58" t="e">
            <v>#N/A</v>
          </cell>
          <cell r="AB58" t="str">
            <v>A - 1.8.1</v>
          </cell>
        </row>
        <row r="59">
          <cell r="W59" t="e">
            <v>#REF!</v>
          </cell>
          <cell r="X59" t="e">
            <v>#REF!</v>
          </cell>
          <cell r="AA59" t="e">
            <v>#N/A</v>
          </cell>
          <cell r="AB59" t="str">
            <v>A - 1.8.2</v>
          </cell>
        </row>
        <row r="60">
          <cell r="W60" t="e">
            <v>#REF!</v>
          </cell>
          <cell r="X60" t="e">
            <v>#REF!</v>
          </cell>
          <cell r="AA60" t="e">
            <v>#N/A</v>
          </cell>
          <cell r="AB60" t="str">
            <v>A - 1.8.3</v>
          </cell>
        </row>
        <row r="61">
          <cell r="W61" t="e">
            <v>#REF!</v>
          </cell>
          <cell r="X61" t="e">
            <v>#REF!</v>
          </cell>
          <cell r="AA61" t="e">
            <v>#N/A</v>
          </cell>
          <cell r="AB61" t="str">
            <v>A - 1.8.4</v>
          </cell>
        </row>
        <row r="62">
          <cell r="W62" t="e">
            <v>#REF!</v>
          </cell>
          <cell r="X62" t="e">
            <v>#REF!</v>
          </cell>
          <cell r="AA62" t="e">
            <v>#N/A</v>
          </cell>
          <cell r="AB62" t="str">
            <v>A - 1.8.5</v>
          </cell>
        </row>
        <row r="63">
          <cell r="W63" t="e">
            <v>#REF!</v>
          </cell>
          <cell r="X63" t="e">
            <v>#REF!</v>
          </cell>
          <cell r="AA63" t="e">
            <v>#N/A</v>
          </cell>
          <cell r="AB63" t="str">
            <v>A - 1.8.6</v>
          </cell>
        </row>
        <row r="64">
          <cell r="W64" t="e">
            <v>#REF!</v>
          </cell>
          <cell r="X64" t="e">
            <v>#REF!</v>
          </cell>
          <cell r="AA64" t="e">
            <v>#N/A</v>
          </cell>
          <cell r="AB64" t="str">
            <v>A - 1.8.7</v>
          </cell>
        </row>
        <row r="65">
          <cell r="W65" t="e">
            <v>#REF!</v>
          </cell>
          <cell r="X65" t="e">
            <v>#REF!</v>
          </cell>
          <cell r="AA65" t="e">
            <v>#N/A</v>
          </cell>
          <cell r="AB65" t="str">
            <v>A - 1.9</v>
          </cell>
        </row>
        <row r="66">
          <cell r="W66" t="e">
            <v>#REF!</v>
          </cell>
          <cell r="X66" t="e">
            <v>#REF!</v>
          </cell>
          <cell r="AA66" t="e">
            <v>#N/A</v>
          </cell>
          <cell r="AB66" t="str">
            <v>A - 1.9.1</v>
          </cell>
        </row>
        <row r="67">
          <cell r="W67" t="e">
            <v>#REF!</v>
          </cell>
          <cell r="X67" t="e">
            <v>#REF!</v>
          </cell>
          <cell r="AA67" t="e">
            <v>#N/A</v>
          </cell>
          <cell r="AB67" t="str">
            <v>A - 1.9.2</v>
          </cell>
        </row>
        <row r="68">
          <cell r="W68" t="e">
            <v>#REF!</v>
          </cell>
          <cell r="X68" t="e">
            <v>#REF!</v>
          </cell>
          <cell r="AA68" t="e">
            <v>#N/A</v>
          </cell>
          <cell r="AB68" t="str">
            <v>A - 1.9.3</v>
          </cell>
        </row>
        <row r="69">
          <cell r="W69" t="e">
            <v>#REF!</v>
          </cell>
          <cell r="X69" t="e">
            <v>#REF!</v>
          </cell>
          <cell r="AA69" t="e">
            <v>#N/A</v>
          </cell>
          <cell r="AB69" t="str">
            <v>A - 1.9.4</v>
          </cell>
        </row>
        <row r="70">
          <cell r="W70" t="e">
            <v>#REF!</v>
          </cell>
          <cell r="X70" t="e">
            <v>#REF!</v>
          </cell>
          <cell r="AA70" t="e">
            <v>#N/A</v>
          </cell>
          <cell r="AB70" t="str">
            <v>A - 1.9.5</v>
          </cell>
        </row>
        <row r="71">
          <cell r="W71" t="e">
            <v>#REF!</v>
          </cell>
          <cell r="X71" t="e">
            <v>#REF!</v>
          </cell>
          <cell r="AA71" t="e">
            <v>#N/A</v>
          </cell>
          <cell r="AB71" t="str">
            <v>A - 1.9.6</v>
          </cell>
        </row>
        <row r="72">
          <cell r="W72" t="e">
            <v>#REF!</v>
          </cell>
          <cell r="X72" t="e">
            <v>#REF!</v>
          </cell>
          <cell r="AA72" t="e">
            <v>#N/A</v>
          </cell>
          <cell r="AB72" t="str">
            <v>A - 1.9.7</v>
          </cell>
        </row>
        <row r="73">
          <cell r="W73" t="e">
            <v>#REF!</v>
          </cell>
          <cell r="X73" t="e">
            <v>#REF!</v>
          </cell>
          <cell r="AA73" t="e">
            <v>#N/A</v>
          </cell>
          <cell r="AB73" t="str">
            <v>A - 1.9.8</v>
          </cell>
        </row>
        <row r="74">
          <cell r="AA74" t="str">
            <v>Dextrous Deployable Vision System (DDVS)</v>
          </cell>
          <cell r="AB74" t="str">
            <v>B - 1</v>
          </cell>
        </row>
        <row r="75">
          <cell r="AA75" t="e">
            <v>#N/A</v>
          </cell>
          <cell r="AB75" t="str">
            <v>B - 1.0</v>
          </cell>
        </row>
        <row r="76">
          <cell r="AA76" t="e">
            <v>#N/A</v>
          </cell>
          <cell r="AB76" t="str">
            <v>B - 1.0.1</v>
          </cell>
        </row>
        <row r="77">
          <cell r="AA77" t="e">
            <v>#N/A</v>
          </cell>
          <cell r="AB77" t="str">
            <v>B - 1.0.2</v>
          </cell>
        </row>
        <row r="78">
          <cell r="AA78" t="e">
            <v>#N/A</v>
          </cell>
          <cell r="AB78" t="str">
            <v>B - 1.0.3</v>
          </cell>
        </row>
        <row r="79">
          <cell r="AA79" t="e">
            <v>#N/A</v>
          </cell>
          <cell r="AB79" t="str">
            <v>B - 1.0.4</v>
          </cell>
        </row>
        <row r="80">
          <cell r="AA80" t="e">
            <v>#N/A</v>
          </cell>
          <cell r="AB80" t="str">
            <v>B - 1.1</v>
          </cell>
        </row>
        <row r="81">
          <cell r="AA81" t="e">
            <v>#N/A</v>
          </cell>
          <cell r="AB81" t="str">
            <v>B - 1.10</v>
          </cell>
        </row>
        <row r="82">
          <cell r="AA82" t="e">
            <v>#N/A</v>
          </cell>
          <cell r="AB82" t="str">
            <v>B - 1.11</v>
          </cell>
        </row>
        <row r="83">
          <cell r="AA83" t="e">
            <v>#N/A</v>
          </cell>
          <cell r="AB83" t="str">
            <v>B - 1.12</v>
          </cell>
        </row>
        <row r="84">
          <cell r="AA84" t="e">
            <v>#N/A</v>
          </cell>
          <cell r="AB84" t="str">
            <v>B - 1.2</v>
          </cell>
        </row>
        <row r="85">
          <cell r="AA85" t="e">
            <v>#N/A</v>
          </cell>
          <cell r="AB85" t="str">
            <v>B - 1.3</v>
          </cell>
        </row>
        <row r="86">
          <cell r="AA86" t="e">
            <v>#N/A</v>
          </cell>
          <cell r="AB86" t="str">
            <v>B - 1.4</v>
          </cell>
        </row>
        <row r="87">
          <cell r="AA87" t="e">
            <v>#N/A</v>
          </cell>
          <cell r="AB87" t="str">
            <v>B - 1.5</v>
          </cell>
        </row>
        <row r="88">
          <cell r="AA88" t="e">
            <v>#N/A</v>
          </cell>
          <cell r="AB88" t="str">
            <v>B - 1.5.1</v>
          </cell>
        </row>
        <row r="89">
          <cell r="AA89" t="e">
            <v>#N/A</v>
          </cell>
          <cell r="AB89" t="str">
            <v>B - 1.5.2</v>
          </cell>
        </row>
        <row r="90">
          <cell r="AA90" t="e">
            <v>#N/A</v>
          </cell>
          <cell r="AB90" t="str">
            <v>B - 1.5.3</v>
          </cell>
        </row>
        <row r="91">
          <cell r="AA91" t="e">
            <v>#N/A</v>
          </cell>
          <cell r="AB91" t="str">
            <v>B - 1.5.4</v>
          </cell>
        </row>
        <row r="92">
          <cell r="AA92" t="e">
            <v>#N/A</v>
          </cell>
          <cell r="AB92" t="str">
            <v>B - 1.5.4.1</v>
          </cell>
        </row>
        <row r="93">
          <cell r="AA93" t="e">
            <v>#N/A</v>
          </cell>
          <cell r="AB93" t="str">
            <v>B - 1.5.4.10</v>
          </cell>
        </row>
        <row r="94">
          <cell r="AA94" t="e">
            <v>#N/A</v>
          </cell>
          <cell r="AB94" t="str">
            <v>B - 1.5.4.11</v>
          </cell>
        </row>
        <row r="95">
          <cell r="AA95" t="e">
            <v>#N/A</v>
          </cell>
          <cell r="AB95" t="str">
            <v>B - 1.5.4.12</v>
          </cell>
        </row>
        <row r="96">
          <cell r="AA96" t="e">
            <v>#N/A</v>
          </cell>
          <cell r="AB96" t="str">
            <v>B - 1.5.4.13</v>
          </cell>
        </row>
        <row r="97">
          <cell r="AA97" t="e">
            <v>#N/A</v>
          </cell>
          <cell r="AB97" t="str">
            <v>B - 1.5.4.14</v>
          </cell>
        </row>
        <row r="98">
          <cell r="AA98" t="e">
            <v>#N/A</v>
          </cell>
          <cell r="AB98" t="str">
            <v>B - 1.5.4.2</v>
          </cell>
        </row>
        <row r="99">
          <cell r="AA99" t="e">
            <v>#N/A</v>
          </cell>
          <cell r="AB99" t="str">
            <v>B - 1.5.4.3</v>
          </cell>
        </row>
        <row r="100">
          <cell r="AA100" t="e">
            <v>#N/A</v>
          </cell>
          <cell r="AB100" t="str">
            <v>B - 1.5.4.4</v>
          </cell>
        </row>
        <row r="101">
          <cell r="AA101" t="e">
            <v>#N/A</v>
          </cell>
          <cell r="AB101" t="str">
            <v>B - 1.5.4.5</v>
          </cell>
        </row>
        <row r="102">
          <cell r="AA102" t="e">
            <v>#N/A</v>
          </cell>
          <cell r="AB102" t="str">
            <v>B - 1.5.4.6</v>
          </cell>
        </row>
        <row r="103">
          <cell r="AA103" t="e">
            <v>#N/A</v>
          </cell>
          <cell r="AB103" t="str">
            <v>B - 1.5.4.7</v>
          </cell>
        </row>
        <row r="104">
          <cell r="AA104" t="e">
            <v>#N/A</v>
          </cell>
          <cell r="AB104" t="str">
            <v>B - 1.5.4.8</v>
          </cell>
        </row>
        <row r="105">
          <cell r="AA105" t="e">
            <v>#N/A</v>
          </cell>
          <cell r="AB105" t="str">
            <v>B - 1.5.4.9</v>
          </cell>
        </row>
        <row r="106">
          <cell r="AA106" t="e">
            <v>#N/A</v>
          </cell>
          <cell r="AB106" t="str">
            <v>B - 1.5.5</v>
          </cell>
        </row>
        <row r="107">
          <cell r="AA107" t="e">
            <v>#N/A</v>
          </cell>
          <cell r="AB107" t="str">
            <v>B - 1.6</v>
          </cell>
        </row>
        <row r="108">
          <cell r="AA108" t="e">
            <v>#N/A</v>
          </cell>
          <cell r="AB108" t="str">
            <v>B - 1.6.1</v>
          </cell>
        </row>
        <row r="109">
          <cell r="AA109" t="e">
            <v>#N/A</v>
          </cell>
          <cell r="AB109" t="str">
            <v>B - 1.6.2</v>
          </cell>
        </row>
        <row r="110">
          <cell r="AA110" t="e">
            <v>#N/A</v>
          </cell>
          <cell r="AB110" t="str">
            <v>B - 1.6.3</v>
          </cell>
        </row>
        <row r="111">
          <cell r="AA111" t="e">
            <v>#N/A</v>
          </cell>
          <cell r="AB111" t="str">
            <v>B - 1.6.4</v>
          </cell>
        </row>
        <row r="112">
          <cell r="AA112" t="e">
            <v>#N/A</v>
          </cell>
          <cell r="AB112" t="str">
            <v>B - 1.6.4.1</v>
          </cell>
        </row>
        <row r="113">
          <cell r="AA113" t="e">
            <v>#N/A</v>
          </cell>
          <cell r="AB113" t="str">
            <v>B - 1.6.4.10</v>
          </cell>
        </row>
        <row r="114">
          <cell r="AA114" t="e">
            <v>#N/A</v>
          </cell>
          <cell r="AB114" t="str">
            <v>B - 1.6.4.11</v>
          </cell>
        </row>
        <row r="115">
          <cell r="AA115" t="e">
            <v>#N/A</v>
          </cell>
          <cell r="AB115" t="str">
            <v>B - 1.6.4.12</v>
          </cell>
        </row>
        <row r="116">
          <cell r="AA116" t="e">
            <v>#N/A</v>
          </cell>
          <cell r="AB116" t="str">
            <v>B - 1.6.4.13</v>
          </cell>
        </row>
        <row r="117">
          <cell r="AA117" t="e">
            <v>#N/A</v>
          </cell>
          <cell r="AB117" t="str">
            <v>B - 1.6.4.2</v>
          </cell>
        </row>
        <row r="118">
          <cell r="AA118" t="e">
            <v>#N/A</v>
          </cell>
          <cell r="AB118" t="str">
            <v>B - 1.6.4.3</v>
          </cell>
        </row>
        <row r="119">
          <cell r="AA119" t="e">
            <v>#N/A</v>
          </cell>
          <cell r="AB119" t="str">
            <v>B - 1.6.4.4</v>
          </cell>
        </row>
        <row r="120">
          <cell r="AA120" t="e">
            <v>#N/A</v>
          </cell>
          <cell r="AB120" t="str">
            <v>B - 1.6.4.5</v>
          </cell>
        </row>
        <row r="121">
          <cell r="AA121" t="e">
            <v>#N/A</v>
          </cell>
          <cell r="AB121" t="str">
            <v>B - 1.6.4.6</v>
          </cell>
        </row>
        <row r="122">
          <cell r="AA122" t="e">
            <v>#N/A</v>
          </cell>
          <cell r="AB122" t="str">
            <v>B - 1.6.4.7</v>
          </cell>
        </row>
        <row r="123">
          <cell r="AA123" t="e">
            <v>#N/A</v>
          </cell>
          <cell r="AB123" t="str">
            <v>B - 1.6.4.8</v>
          </cell>
        </row>
        <row r="124">
          <cell r="AA124" t="e">
            <v>#N/A</v>
          </cell>
          <cell r="AB124" t="str">
            <v>B - 1.6.4.9</v>
          </cell>
        </row>
        <row r="125">
          <cell r="AA125" t="e">
            <v>#N/A</v>
          </cell>
          <cell r="AB125" t="str">
            <v>B - 1.6.5</v>
          </cell>
        </row>
        <row r="126">
          <cell r="AA126" t="e">
            <v>#N/A</v>
          </cell>
          <cell r="AB126" t="str">
            <v>B - 1.6.6</v>
          </cell>
        </row>
        <row r="127">
          <cell r="AA127" t="e">
            <v>#N/A</v>
          </cell>
          <cell r="AB127" t="str">
            <v>B - 1.6.7</v>
          </cell>
        </row>
        <row r="128">
          <cell r="AA128" t="e">
            <v>#N/A</v>
          </cell>
          <cell r="AB128" t="str">
            <v>B - 1.7</v>
          </cell>
        </row>
        <row r="129">
          <cell r="AA129" t="e">
            <v>#N/A</v>
          </cell>
          <cell r="AB129" t="str">
            <v>B - 1.8</v>
          </cell>
        </row>
        <row r="130">
          <cell r="AA130" t="e">
            <v>#N/A</v>
          </cell>
          <cell r="AB130" t="str">
            <v>B - 1.8.1</v>
          </cell>
        </row>
        <row r="131">
          <cell r="AA131" t="e">
            <v>#N/A</v>
          </cell>
          <cell r="AB131" t="str">
            <v>B - 1.8.2</v>
          </cell>
        </row>
        <row r="132">
          <cell r="AA132" t="e">
            <v>#N/A</v>
          </cell>
          <cell r="AB132" t="str">
            <v>B - 1.8.3</v>
          </cell>
        </row>
        <row r="133">
          <cell r="AA133" t="e">
            <v>#N/A</v>
          </cell>
          <cell r="AB133" t="str">
            <v>B - 1.8.4</v>
          </cell>
        </row>
        <row r="134">
          <cell r="AA134" t="e">
            <v>#N/A</v>
          </cell>
          <cell r="AB134" t="str">
            <v>B - 1.8.5</v>
          </cell>
        </row>
        <row r="135">
          <cell r="AA135" t="e">
            <v>#N/A</v>
          </cell>
          <cell r="AB135" t="str">
            <v>B - 1.8.6</v>
          </cell>
        </row>
        <row r="136">
          <cell r="AA136" t="e">
            <v>#N/A</v>
          </cell>
          <cell r="AB136" t="str">
            <v>B - 1.8.7</v>
          </cell>
        </row>
        <row r="137">
          <cell r="AA137" t="e">
            <v>#N/A</v>
          </cell>
          <cell r="AB137" t="str">
            <v>B - 1.9</v>
          </cell>
        </row>
        <row r="138">
          <cell r="AA138" t="e">
            <v>#N/A</v>
          </cell>
          <cell r="AB138" t="str">
            <v>B - 1.9.1</v>
          </cell>
        </row>
        <row r="139">
          <cell r="AA139" t="e">
            <v>#N/A</v>
          </cell>
          <cell r="AB139" t="str">
            <v>B - 1.9.2</v>
          </cell>
        </row>
        <row r="140">
          <cell r="AA140" t="e">
            <v>#N/A</v>
          </cell>
          <cell r="AB140" t="str">
            <v>B - 1.9.3</v>
          </cell>
        </row>
        <row r="141">
          <cell r="AA141" t="e">
            <v>#N/A</v>
          </cell>
          <cell r="AB141" t="str">
            <v>B - 1.9.4</v>
          </cell>
        </row>
        <row r="142">
          <cell r="AA142" t="e">
            <v>#N/A</v>
          </cell>
          <cell r="AB142" t="str">
            <v>B - 1.9.5</v>
          </cell>
        </row>
        <row r="143">
          <cell r="AA143" t="e">
            <v>#N/A</v>
          </cell>
          <cell r="AB143" t="str">
            <v>B - 1.9.6</v>
          </cell>
        </row>
        <row r="144">
          <cell r="AA144" t="e">
            <v>#N/A</v>
          </cell>
          <cell r="AB144" t="str">
            <v>B - 1.9.7</v>
          </cell>
        </row>
        <row r="145">
          <cell r="AA145" t="e">
            <v>#N/A</v>
          </cell>
          <cell r="AB145" t="str">
            <v>B - 1.9.8</v>
          </cell>
        </row>
        <row r="146">
          <cell r="AA146" t="str">
            <v>Dextrous Deployable Vision System (DDVS)</v>
          </cell>
          <cell r="AB146" t="str">
            <v>C - 1</v>
          </cell>
        </row>
        <row r="147">
          <cell r="AA147" t="e">
            <v>#N/A</v>
          </cell>
          <cell r="AB147" t="str">
            <v>C - 1.0</v>
          </cell>
        </row>
        <row r="148">
          <cell r="AA148" t="e">
            <v>#N/A</v>
          </cell>
          <cell r="AB148" t="str">
            <v>C - 1.0.1</v>
          </cell>
        </row>
        <row r="149">
          <cell r="AA149" t="e">
            <v>#N/A</v>
          </cell>
          <cell r="AB149" t="str">
            <v>C - 1.0.2</v>
          </cell>
        </row>
        <row r="150">
          <cell r="AA150" t="e">
            <v>#N/A</v>
          </cell>
          <cell r="AB150" t="str">
            <v>C - 1.0.3</v>
          </cell>
        </row>
        <row r="151">
          <cell r="AA151" t="e">
            <v>#N/A</v>
          </cell>
          <cell r="AB151" t="str">
            <v>C - 1.0.4</v>
          </cell>
        </row>
        <row r="152">
          <cell r="AA152" t="e">
            <v>#N/A</v>
          </cell>
          <cell r="AB152" t="str">
            <v>C - 1.1</v>
          </cell>
        </row>
        <row r="153">
          <cell r="AA153" t="e">
            <v>#N/A</v>
          </cell>
          <cell r="AB153" t="str">
            <v>C - 1.10</v>
          </cell>
        </row>
        <row r="154">
          <cell r="AA154" t="e">
            <v>#N/A</v>
          </cell>
          <cell r="AB154" t="str">
            <v>C - 1.11</v>
          </cell>
        </row>
        <row r="155">
          <cell r="AA155" t="e">
            <v>#N/A</v>
          </cell>
          <cell r="AB155" t="str">
            <v>C - 1.12</v>
          </cell>
        </row>
        <row r="156">
          <cell r="AA156" t="e">
            <v>#N/A</v>
          </cell>
          <cell r="AB156" t="str">
            <v>C - 1.2</v>
          </cell>
        </row>
        <row r="157">
          <cell r="AA157" t="e">
            <v>#N/A</v>
          </cell>
          <cell r="AB157" t="str">
            <v>C - 1.3</v>
          </cell>
        </row>
        <row r="158">
          <cell r="AA158" t="e">
            <v>#N/A</v>
          </cell>
          <cell r="AB158" t="str">
            <v>C - 1.4</v>
          </cell>
        </row>
        <row r="159">
          <cell r="AA159" t="e">
            <v>#N/A</v>
          </cell>
          <cell r="AB159" t="str">
            <v>C - 1.5</v>
          </cell>
        </row>
        <row r="160">
          <cell r="AA160" t="e">
            <v>#N/A</v>
          </cell>
          <cell r="AB160" t="str">
            <v>C - 1.5.1</v>
          </cell>
        </row>
        <row r="161">
          <cell r="AA161" t="e">
            <v>#N/A</v>
          </cell>
          <cell r="AB161" t="str">
            <v>C - 1.5.2</v>
          </cell>
        </row>
        <row r="162">
          <cell r="AA162" t="e">
            <v>#N/A</v>
          </cell>
          <cell r="AB162" t="str">
            <v>C - 1.5.3</v>
          </cell>
        </row>
        <row r="163">
          <cell r="AA163" t="e">
            <v>#N/A</v>
          </cell>
          <cell r="AB163" t="str">
            <v>C - 1.5.4</v>
          </cell>
        </row>
        <row r="164">
          <cell r="AA164" t="e">
            <v>#N/A</v>
          </cell>
          <cell r="AB164" t="str">
            <v>C - 1.5.4.1</v>
          </cell>
        </row>
        <row r="165">
          <cell r="AA165" t="e">
            <v>#N/A</v>
          </cell>
          <cell r="AB165" t="str">
            <v>C - 1.5.4.10</v>
          </cell>
        </row>
        <row r="166">
          <cell r="AA166" t="e">
            <v>#N/A</v>
          </cell>
          <cell r="AB166" t="str">
            <v>C - 1.5.4.11</v>
          </cell>
        </row>
        <row r="167">
          <cell r="AA167" t="e">
            <v>#N/A</v>
          </cell>
          <cell r="AB167" t="str">
            <v>C - 1.5.4.12</v>
          </cell>
        </row>
        <row r="168">
          <cell r="AA168" t="e">
            <v>#N/A</v>
          </cell>
          <cell r="AB168" t="str">
            <v>C - 1.5.4.13</v>
          </cell>
        </row>
        <row r="169">
          <cell r="AA169" t="e">
            <v>#N/A</v>
          </cell>
          <cell r="AB169" t="str">
            <v>C - 1.5.4.14</v>
          </cell>
        </row>
        <row r="170">
          <cell r="AA170" t="e">
            <v>#N/A</v>
          </cell>
          <cell r="AB170" t="str">
            <v>C - 1.5.4.2</v>
          </cell>
        </row>
        <row r="171">
          <cell r="AA171" t="e">
            <v>#N/A</v>
          </cell>
          <cell r="AB171" t="str">
            <v>C - 1.5.4.3</v>
          </cell>
        </row>
        <row r="172">
          <cell r="AA172" t="e">
            <v>#N/A</v>
          </cell>
          <cell r="AB172" t="str">
            <v>C - 1.5.4.4</v>
          </cell>
        </row>
        <row r="173">
          <cell r="AA173" t="e">
            <v>#N/A</v>
          </cell>
          <cell r="AB173" t="str">
            <v>C - 1.5.4.5</v>
          </cell>
        </row>
        <row r="174">
          <cell r="AA174" t="e">
            <v>#N/A</v>
          </cell>
          <cell r="AB174" t="str">
            <v>C - 1.5.4.6</v>
          </cell>
        </row>
        <row r="175">
          <cell r="AA175" t="e">
            <v>#N/A</v>
          </cell>
          <cell r="AB175" t="str">
            <v>C - 1.5.4.7</v>
          </cell>
        </row>
        <row r="176">
          <cell r="AA176" t="e">
            <v>#N/A</v>
          </cell>
          <cell r="AB176" t="str">
            <v>C - 1.5.4.8</v>
          </cell>
        </row>
        <row r="177">
          <cell r="AA177" t="e">
            <v>#N/A</v>
          </cell>
          <cell r="AB177" t="str">
            <v>C - 1.5.4.9</v>
          </cell>
        </row>
        <row r="178">
          <cell r="AA178" t="e">
            <v>#N/A</v>
          </cell>
          <cell r="AB178" t="str">
            <v>C - 1.5.5</v>
          </cell>
        </row>
        <row r="179">
          <cell r="AA179" t="e">
            <v>#N/A</v>
          </cell>
          <cell r="AB179" t="str">
            <v>C - 1.6</v>
          </cell>
        </row>
        <row r="180">
          <cell r="AA180" t="e">
            <v>#N/A</v>
          </cell>
          <cell r="AB180" t="str">
            <v>C - 1.6.1</v>
          </cell>
        </row>
        <row r="181">
          <cell r="AA181" t="e">
            <v>#N/A</v>
          </cell>
          <cell r="AB181" t="str">
            <v>C - 1.6.2</v>
          </cell>
        </row>
        <row r="182">
          <cell r="AA182" t="e">
            <v>#N/A</v>
          </cell>
          <cell r="AB182" t="str">
            <v>C - 1.6.3</v>
          </cell>
        </row>
        <row r="183">
          <cell r="AA183" t="e">
            <v>#N/A</v>
          </cell>
          <cell r="AB183" t="str">
            <v>C - 1.6.4</v>
          </cell>
        </row>
        <row r="184">
          <cell r="AA184" t="e">
            <v>#N/A</v>
          </cell>
          <cell r="AB184" t="str">
            <v>C - 1.6.4.1</v>
          </cell>
        </row>
        <row r="185">
          <cell r="AA185" t="e">
            <v>#N/A</v>
          </cell>
          <cell r="AB185" t="str">
            <v>C - 1.6.4.10</v>
          </cell>
        </row>
        <row r="186">
          <cell r="AA186" t="e">
            <v>#N/A</v>
          </cell>
          <cell r="AB186" t="str">
            <v>C - 1.6.4.11</v>
          </cell>
        </row>
        <row r="187">
          <cell r="AA187" t="e">
            <v>#N/A</v>
          </cell>
          <cell r="AB187" t="str">
            <v>C - 1.6.4.12</v>
          </cell>
        </row>
        <row r="188">
          <cell r="AA188" t="e">
            <v>#N/A</v>
          </cell>
          <cell r="AB188" t="str">
            <v>C - 1.6.4.13</v>
          </cell>
        </row>
        <row r="189">
          <cell r="AA189" t="e">
            <v>#N/A</v>
          </cell>
          <cell r="AB189" t="str">
            <v>C - 1.6.4.2</v>
          </cell>
        </row>
        <row r="190">
          <cell r="AA190" t="e">
            <v>#N/A</v>
          </cell>
          <cell r="AB190" t="str">
            <v>C - 1.6.4.3</v>
          </cell>
        </row>
        <row r="191">
          <cell r="AA191" t="e">
            <v>#N/A</v>
          </cell>
          <cell r="AB191" t="str">
            <v>C - 1.6.4.4</v>
          </cell>
        </row>
        <row r="192">
          <cell r="AA192" t="e">
            <v>#N/A</v>
          </cell>
          <cell r="AB192" t="str">
            <v>C - 1.6.4.5</v>
          </cell>
        </row>
        <row r="193">
          <cell r="AA193" t="e">
            <v>#N/A</v>
          </cell>
          <cell r="AB193" t="str">
            <v>C - 1.6.4.6</v>
          </cell>
        </row>
        <row r="194">
          <cell r="AA194" t="e">
            <v>#N/A</v>
          </cell>
          <cell r="AB194" t="str">
            <v>C - 1.6.4.7</v>
          </cell>
        </row>
        <row r="195">
          <cell r="AA195" t="e">
            <v>#N/A</v>
          </cell>
          <cell r="AB195" t="str">
            <v>C - 1.6.4.8</v>
          </cell>
        </row>
        <row r="196">
          <cell r="AA196" t="e">
            <v>#N/A</v>
          </cell>
          <cell r="AB196" t="str">
            <v>C - 1.6.4.9</v>
          </cell>
        </row>
        <row r="197">
          <cell r="AA197" t="e">
            <v>#N/A</v>
          </cell>
          <cell r="AB197" t="str">
            <v>C - 1.6.5</v>
          </cell>
        </row>
        <row r="198">
          <cell r="AA198" t="e">
            <v>#N/A</v>
          </cell>
          <cell r="AB198" t="str">
            <v>C - 1.6.6</v>
          </cell>
        </row>
        <row r="199">
          <cell r="AA199" t="e">
            <v>#N/A</v>
          </cell>
          <cell r="AB199" t="str">
            <v>C - 1.6.7</v>
          </cell>
        </row>
        <row r="200">
          <cell r="AA200" t="e">
            <v>#N/A</v>
          </cell>
          <cell r="AB200" t="str">
            <v>C - 1.7</v>
          </cell>
        </row>
        <row r="201">
          <cell r="AA201" t="e">
            <v>#N/A</v>
          </cell>
          <cell r="AB201" t="str">
            <v>C - 1.8</v>
          </cell>
        </row>
        <row r="202">
          <cell r="AA202" t="e">
            <v>#N/A</v>
          </cell>
          <cell r="AB202" t="str">
            <v>C - 1.8.1</v>
          </cell>
        </row>
        <row r="203">
          <cell r="AA203" t="e">
            <v>#N/A</v>
          </cell>
          <cell r="AB203" t="str">
            <v>C - 1.8.2</v>
          </cell>
        </row>
        <row r="204">
          <cell r="AA204" t="e">
            <v>#N/A</v>
          </cell>
          <cell r="AB204" t="str">
            <v>C - 1.8.3</v>
          </cell>
        </row>
        <row r="205">
          <cell r="AA205" t="e">
            <v>#N/A</v>
          </cell>
          <cell r="AB205" t="str">
            <v>C - 1.8.4</v>
          </cell>
        </row>
        <row r="206">
          <cell r="AA206" t="e">
            <v>#N/A</v>
          </cell>
          <cell r="AB206" t="str">
            <v>C - 1.8.5</v>
          </cell>
        </row>
        <row r="207">
          <cell r="AA207" t="e">
            <v>#N/A</v>
          </cell>
          <cell r="AB207" t="str">
            <v>C - 1.8.6</v>
          </cell>
        </row>
        <row r="208">
          <cell r="AA208" t="e">
            <v>#N/A</v>
          </cell>
          <cell r="AB208" t="str">
            <v>C - 1.8.7</v>
          </cell>
        </row>
        <row r="209">
          <cell r="AA209" t="e">
            <v>#N/A</v>
          </cell>
          <cell r="AB209" t="str">
            <v>C - 1.9</v>
          </cell>
        </row>
        <row r="210">
          <cell r="AA210" t="e">
            <v>#N/A</v>
          </cell>
          <cell r="AB210" t="str">
            <v>C - 1.9.1</v>
          </cell>
        </row>
        <row r="211">
          <cell r="AA211" t="e">
            <v>#N/A</v>
          </cell>
          <cell r="AB211" t="str">
            <v>C - 1.9.2</v>
          </cell>
        </row>
        <row r="212">
          <cell r="AA212" t="e">
            <v>#N/A</v>
          </cell>
          <cell r="AB212" t="str">
            <v>C - 1.9.3</v>
          </cell>
        </row>
        <row r="213">
          <cell r="AA213" t="e">
            <v>#N/A</v>
          </cell>
          <cell r="AB213" t="str">
            <v>C - 1.9.4</v>
          </cell>
        </row>
        <row r="214">
          <cell r="AA214" t="e">
            <v>#N/A</v>
          </cell>
          <cell r="AB214" t="str">
            <v>C - 1.9.5</v>
          </cell>
        </row>
        <row r="215">
          <cell r="AA215" t="e">
            <v>#N/A</v>
          </cell>
          <cell r="AB215" t="str">
            <v>C - 1.9.6</v>
          </cell>
        </row>
        <row r="216">
          <cell r="AA216" t="e">
            <v>#N/A</v>
          </cell>
          <cell r="AB216" t="str">
            <v>C - 1.9.7</v>
          </cell>
        </row>
        <row r="217">
          <cell r="AA217" t="e">
            <v>#N/A</v>
          </cell>
          <cell r="AB217" t="str">
            <v>C - 1.9.8</v>
          </cell>
        </row>
        <row r="218">
          <cell r="AA218" t="str">
            <v>Dextrous Deployable Vision System (DDVS)</v>
          </cell>
          <cell r="AB218" t="str">
            <v>D - 1</v>
          </cell>
        </row>
        <row r="219">
          <cell r="AA219" t="e">
            <v>#N/A</v>
          </cell>
          <cell r="AB219" t="str">
            <v>D - 1.0</v>
          </cell>
        </row>
        <row r="220">
          <cell r="AA220" t="e">
            <v>#N/A</v>
          </cell>
          <cell r="AB220" t="str">
            <v>D - 1.0.1</v>
          </cell>
        </row>
        <row r="221">
          <cell r="AA221" t="e">
            <v>#N/A</v>
          </cell>
          <cell r="AB221" t="str">
            <v>D - 1.0.2</v>
          </cell>
        </row>
        <row r="222">
          <cell r="AA222" t="e">
            <v>#N/A</v>
          </cell>
          <cell r="AB222" t="str">
            <v>D - 1.0.3</v>
          </cell>
        </row>
        <row r="223">
          <cell r="AA223" t="e">
            <v>#N/A</v>
          </cell>
          <cell r="AB223" t="str">
            <v>D - 1.0.4</v>
          </cell>
        </row>
        <row r="224">
          <cell r="AA224" t="e">
            <v>#N/A</v>
          </cell>
          <cell r="AB224" t="str">
            <v>D - 1.1</v>
          </cell>
        </row>
        <row r="225">
          <cell r="AA225" t="e">
            <v>#N/A</v>
          </cell>
          <cell r="AB225" t="str">
            <v>D - 1.10</v>
          </cell>
        </row>
        <row r="226">
          <cell r="AA226" t="e">
            <v>#N/A</v>
          </cell>
          <cell r="AB226" t="str">
            <v>D - 1.11</v>
          </cell>
        </row>
        <row r="227">
          <cell r="AA227" t="e">
            <v>#N/A</v>
          </cell>
          <cell r="AB227" t="str">
            <v>D - 1.12</v>
          </cell>
        </row>
        <row r="228">
          <cell r="AA228" t="e">
            <v>#N/A</v>
          </cell>
          <cell r="AB228" t="str">
            <v>D - 1.2</v>
          </cell>
        </row>
        <row r="229">
          <cell r="AA229" t="e">
            <v>#N/A</v>
          </cell>
          <cell r="AB229" t="str">
            <v>D - 1.3</v>
          </cell>
        </row>
        <row r="230">
          <cell r="AA230" t="e">
            <v>#N/A</v>
          </cell>
          <cell r="AB230" t="str">
            <v>D - 1.4</v>
          </cell>
        </row>
        <row r="231">
          <cell r="AA231" t="e">
            <v>#N/A</v>
          </cell>
          <cell r="AB231" t="str">
            <v>D - 1.5</v>
          </cell>
        </row>
        <row r="232">
          <cell r="AA232" t="e">
            <v>#N/A</v>
          </cell>
          <cell r="AB232" t="str">
            <v>D - 1.5.1</v>
          </cell>
        </row>
        <row r="233">
          <cell r="AA233" t="e">
            <v>#N/A</v>
          </cell>
          <cell r="AB233" t="str">
            <v>D - 1.5.2</v>
          </cell>
        </row>
        <row r="234">
          <cell r="AA234" t="e">
            <v>#N/A</v>
          </cell>
          <cell r="AB234" t="str">
            <v>D - 1.5.3</v>
          </cell>
        </row>
        <row r="235">
          <cell r="AA235" t="e">
            <v>#N/A</v>
          </cell>
          <cell r="AB235" t="str">
            <v>D - 1.5.4</v>
          </cell>
        </row>
        <row r="236">
          <cell r="AA236" t="e">
            <v>#N/A</v>
          </cell>
          <cell r="AB236" t="str">
            <v>D - 1.5.4.1</v>
          </cell>
        </row>
        <row r="237">
          <cell r="AA237" t="e">
            <v>#N/A</v>
          </cell>
          <cell r="AB237" t="str">
            <v>D - 1.5.4.10</v>
          </cell>
        </row>
        <row r="238">
          <cell r="AA238" t="e">
            <v>#N/A</v>
          </cell>
          <cell r="AB238" t="str">
            <v>D - 1.5.4.11</v>
          </cell>
        </row>
        <row r="239">
          <cell r="AA239" t="e">
            <v>#N/A</v>
          </cell>
          <cell r="AB239" t="str">
            <v>D - 1.5.4.12</v>
          </cell>
        </row>
        <row r="240">
          <cell r="AA240" t="e">
            <v>#N/A</v>
          </cell>
          <cell r="AB240" t="str">
            <v>D - 1.5.4.13</v>
          </cell>
        </row>
        <row r="241">
          <cell r="AA241" t="e">
            <v>#N/A</v>
          </cell>
          <cell r="AB241" t="str">
            <v>D - 1.5.4.14</v>
          </cell>
        </row>
        <row r="242">
          <cell r="AA242" t="e">
            <v>#N/A</v>
          </cell>
          <cell r="AB242" t="str">
            <v>D - 1.5.4.2</v>
          </cell>
        </row>
        <row r="243">
          <cell r="AA243" t="e">
            <v>#N/A</v>
          </cell>
          <cell r="AB243" t="str">
            <v>D - 1.5.4.3</v>
          </cell>
        </row>
        <row r="244">
          <cell r="AA244" t="e">
            <v>#N/A</v>
          </cell>
          <cell r="AB244" t="str">
            <v>D - 1.5.4.4</v>
          </cell>
        </row>
        <row r="245">
          <cell r="AA245" t="e">
            <v>#N/A</v>
          </cell>
          <cell r="AB245" t="str">
            <v>D - 1.5.4.5</v>
          </cell>
        </row>
        <row r="246">
          <cell r="AA246" t="e">
            <v>#N/A</v>
          </cell>
          <cell r="AB246" t="str">
            <v>D - 1.5.4.6</v>
          </cell>
        </row>
        <row r="247">
          <cell r="AA247" t="e">
            <v>#N/A</v>
          </cell>
          <cell r="AB247" t="str">
            <v>D - 1.5.4.7</v>
          </cell>
        </row>
        <row r="248">
          <cell r="AA248" t="e">
            <v>#N/A</v>
          </cell>
          <cell r="AB248" t="str">
            <v>D - 1.5.4.8</v>
          </cell>
        </row>
        <row r="249">
          <cell r="AA249" t="e">
            <v>#N/A</v>
          </cell>
          <cell r="AB249" t="str">
            <v>D - 1.5.4.9</v>
          </cell>
        </row>
        <row r="250">
          <cell r="AA250" t="e">
            <v>#N/A</v>
          </cell>
          <cell r="AB250" t="str">
            <v>D - 1.5.5</v>
          </cell>
        </row>
        <row r="251">
          <cell r="AA251" t="e">
            <v>#N/A</v>
          </cell>
          <cell r="AB251" t="str">
            <v>D - 1.6</v>
          </cell>
        </row>
        <row r="252">
          <cell r="AA252" t="e">
            <v>#N/A</v>
          </cell>
          <cell r="AB252" t="str">
            <v>D - 1.6.1</v>
          </cell>
        </row>
        <row r="253">
          <cell r="AA253" t="e">
            <v>#N/A</v>
          </cell>
          <cell r="AB253" t="str">
            <v>D - 1.6.2</v>
          </cell>
        </row>
        <row r="254">
          <cell r="AA254" t="e">
            <v>#N/A</v>
          </cell>
          <cell r="AB254" t="str">
            <v>D - 1.6.3</v>
          </cell>
        </row>
        <row r="255">
          <cell r="AA255" t="e">
            <v>#N/A</v>
          </cell>
          <cell r="AB255" t="str">
            <v>D - 1.6.4</v>
          </cell>
        </row>
        <row r="256">
          <cell r="AA256" t="e">
            <v>#N/A</v>
          </cell>
          <cell r="AB256" t="str">
            <v>D - 1.6.4.1</v>
          </cell>
        </row>
        <row r="257">
          <cell r="AA257" t="e">
            <v>#N/A</v>
          </cell>
          <cell r="AB257" t="str">
            <v>D - 1.6.4.10</v>
          </cell>
        </row>
        <row r="258">
          <cell r="AA258" t="e">
            <v>#N/A</v>
          </cell>
          <cell r="AB258" t="str">
            <v>D - 1.6.4.11</v>
          </cell>
        </row>
        <row r="259">
          <cell r="AA259" t="e">
            <v>#N/A</v>
          </cell>
          <cell r="AB259" t="str">
            <v>D - 1.6.4.12</v>
          </cell>
        </row>
        <row r="260">
          <cell r="AA260" t="e">
            <v>#N/A</v>
          </cell>
          <cell r="AB260" t="str">
            <v>D - 1.6.4.13</v>
          </cell>
        </row>
        <row r="261">
          <cell r="AA261" t="e">
            <v>#N/A</v>
          </cell>
          <cell r="AB261" t="str">
            <v>D - 1.6.4.2</v>
          </cell>
        </row>
        <row r="262">
          <cell r="AA262" t="e">
            <v>#N/A</v>
          </cell>
          <cell r="AB262" t="str">
            <v>D - 1.6.4.3</v>
          </cell>
        </row>
        <row r="263">
          <cell r="AA263" t="e">
            <v>#N/A</v>
          </cell>
          <cell r="AB263" t="str">
            <v>D - 1.6.4.4</v>
          </cell>
        </row>
        <row r="264">
          <cell r="AA264" t="e">
            <v>#N/A</v>
          </cell>
          <cell r="AB264" t="str">
            <v>D - 1.6.4.5</v>
          </cell>
        </row>
        <row r="265">
          <cell r="AA265" t="e">
            <v>#N/A</v>
          </cell>
          <cell r="AB265" t="str">
            <v>D - 1.6.4.6</v>
          </cell>
        </row>
        <row r="266">
          <cell r="AA266" t="e">
            <v>#N/A</v>
          </cell>
          <cell r="AB266" t="str">
            <v>D - 1.6.4.7</v>
          </cell>
        </row>
        <row r="267">
          <cell r="AA267" t="e">
            <v>#N/A</v>
          </cell>
          <cell r="AB267" t="str">
            <v>D - 1.6.4.8</v>
          </cell>
        </row>
        <row r="268">
          <cell r="AA268" t="e">
            <v>#N/A</v>
          </cell>
          <cell r="AB268" t="str">
            <v>D - 1.6.4.9</v>
          </cell>
        </row>
        <row r="269">
          <cell r="AA269" t="e">
            <v>#N/A</v>
          </cell>
          <cell r="AB269" t="str">
            <v>D - 1.6.5</v>
          </cell>
        </row>
        <row r="270">
          <cell r="AA270" t="e">
            <v>#N/A</v>
          </cell>
          <cell r="AB270" t="str">
            <v>D - 1.6.6</v>
          </cell>
        </row>
        <row r="271">
          <cell r="AA271" t="e">
            <v>#N/A</v>
          </cell>
          <cell r="AB271" t="str">
            <v>D - 1.6.7</v>
          </cell>
        </row>
        <row r="272">
          <cell r="AA272" t="e">
            <v>#N/A</v>
          </cell>
          <cell r="AB272" t="str">
            <v>D - 1.7</v>
          </cell>
        </row>
        <row r="273">
          <cell r="AA273" t="e">
            <v>#N/A</v>
          </cell>
          <cell r="AB273" t="str">
            <v>D - 1.8</v>
          </cell>
        </row>
        <row r="274">
          <cell r="AA274" t="e">
            <v>#N/A</v>
          </cell>
          <cell r="AB274" t="str">
            <v>D - 1.8.1</v>
          </cell>
        </row>
        <row r="275">
          <cell r="AA275" t="e">
            <v>#N/A</v>
          </cell>
          <cell r="AB275" t="str">
            <v>D - 1.8.2</v>
          </cell>
        </row>
        <row r="276">
          <cell r="AA276" t="e">
            <v>#N/A</v>
          </cell>
          <cell r="AB276" t="str">
            <v>D - 1.8.3</v>
          </cell>
        </row>
        <row r="277">
          <cell r="AA277" t="e">
            <v>#N/A</v>
          </cell>
          <cell r="AB277" t="str">
            <v>D - 1.8.4</v>
          </cell>
        </row>
        <row r="278">
          <cell r="AA278" t="e">
            <v>#N/A</v>
          </cell>
          <cell r="AB278" t="str">
            <v>D - 1.8.5</v>
          </cell>
        </row>
        <row r="279">
          <cell r="AA279" t="e">
            <v>#N/A</v>
          </cell>
          <cell r="AB279" t="str">
            <v>D - 1.8.6</v>
          </cell>
        </row>
        <row r="280">
          <cell r="AA280" t="e">
            <v>#N/A</v>
          </cell>
          <cell r="AB280" t="str">
            <v>D - 1.8.7</v>
          </cell>
        </row>
        <row r="281">
          <cell r="AA281" t="e">
            <v>#N/A</v>
          </cell>
          <cell r="AB281" t="str">
            <v>D - 1.9</v>
          </cell>
        </row>
        <row r="282">
          <cell r="AA282" t="e">
            <v>#N/A</v>
          </cell>
          <cell r="AB282" t="str">
            <v>D - 1.9.1</v>
          </cell>
        </row>
        <row r="283">
          <cell r="AA283" t="e">
            <v>#N/A</v>
          </cell>
          <cell r="AB283" t="str">
            <v>D - 1.9.2</v>
          </cell>
        </row>
        <row r="284">
          <cell r="AA284" t="e">
            <v>#N/A</v>
          </cell>
          <cell r="AB284" t="str">
            <v>D - 1.9.3</v>
          </cell>
        </row>
        <row r="285">
          <cell r="AA285" t="e">
            <v>#N/A</v>
          </cell>
          <cell r="AB285" t="str">
            <v>D - 1.9.4</v>
          </cell>
        </row>
        <row r="286">
          <cell r="AA286" t="e">
            <v>#N/A</v>
          </cell>
          <cell r="AB286" t="str">
            <v>D - 1.9.5</v>
          </cell>
        </row>
        <row r="287">
          <cell r="AA287" t="e">
            <v>#N/A</v>
          </cell>
          <cell r="AB287" t="str">
            <v>D - 1.9.6</v>
          </cell>
        </row>
        <row r="288">
          <cell r="AA288" t="e">
            <v>#N/A</v>
          </cell>
          <cell r="AB288" t="str">
            <v>D - 1.9.7</v>
          </cell>
        </row>
        <row r="289">
          <cell r="AA289" t="e">
            <v>#N/A</v>
          </cell>
          <cell r="AB289" t="str">
            <v>D - 1.9.8</v>
          </cell>
        </row>
        <row r="290">
          <cell r="AA290" t="str">
            <v>Dextrous Deployable Vision System (DDVS)</v>
          </cell>
          <cell r="AB290" t="str">
            <v>E - 1</v>
          </cell>
        </row>
        <row r="291">
          <cell r="AA291" t="e">
            <v>#N/A</v>
          </cell>
          <cell r="AB291" t="str">
            <v>E - 1.0</v>
          </cell>
        </row>
        <row r="292">
          <cell r="AA292" t="e">
            <v>#N/A</v>
          </cell>
          <cell r="AB292" t="str">
            <v>E - 1.0.1</v>
          </cell>
        </row>
        <row r="293">
          <cell r="AA293" t="e">
            <v>#N/A</v>
          </cell>
          <cell r="AB293" t="str">
            <v>E - 1.0.2</v>
          </cell>
        </row>
        <row r="294">
          <cell r="AA294" t="e">
            <v>#N/A</v>
          </cell>
          <cell r="AB294" t="str">
            <v>E - 1.0.3</v>
          </cell>
        </row>
        <row r="295">
          <cell r="AA295" t="e">
            <v>#N/A</v>
          </cell>
          <cell r="AB295" t="str">
            <v>E - 1.0.4</v>
          </cell>
        </row>
        <row r="296">
          <cell r="AA296" t="e">
            <v>#N/A</v>
          </cell>
          <cell r="AB296" t="str">
            <v>E - 1.1</v>
          </cell>
        </row>
        <row r="297">
          <cell r="AA297" t="e">
            <v>#N/A</v>
          </cell>
          <cell r="AB297" t="str">
            <v>E - 1.10</v>
          </cell>
        </row>
        <row r="298">
          <cell r="AA298" t="e">
            <v>#N/A</v>
          </cell>
          <cell r="AB298" t="str">
            <v>E - 1.11</v>
          </cell>
        </row>
        <row r="299">
          <cell r="AA299" t="e">
            <v>#N/A</v>
          </cell>
          <cell r="AB299" t="str">
            <v>E - 1.12</v>
          </cell>
        </row>
        <row r="300">
          <cell r="AA300" t="e">
            <v>#N/A</v>
          </cell>
          <cell r="AB300" t="str">
            <v>E - 1.2</v>
          </cell>
        </row>
        <row r="301">
          <cell r="AA301" t="e">
            <v>#N/A</v>
          </cell>
          <cell r="AB301" t="str">
            <v>E - 1.3</v>
          </cell>
        </row>
        <row r="302">
          <cell r="AA302" t="e">
            <v>#N/A</v>
          </cell>
          <cell r="AB302" t="str">
            <v>E - 1.4</v>
          </cell>
        </row>
        <row r="303">
          <cell r="AA303" t="e">
            <v>#N/A</v>
          </cell>
          <cell r="AB303" t="str">
            <v>E - 1.5</v>
          </cell>
        </row>
        <row r="304">
          <cell r="AA304" t="e">
            <v>#N/A</v>
          </cell>
          <cell r="AB304" t="str">
            <v>E - 1.5.1</v>
          </cell>
        </row>
        <row r="305">
          <cell r="AA305" t="e">
            <v>#N/A</v>
          </cell>
          <cell r="AB305" t="str">
            <v>E - 1.5.2</v>
          </cell>
        </row>
        <row r="306">
          <cell r="AA306" t="e">
            <v>#N/A</v>
          </cell>
          <cell r="AB306" t="str">
            <v>E - 1.5.3</v>
          </cell>
        </row>
        <row r="307">
          <cell r="AA307" t="e">
            <v>#N/A</v>
          </cell>
          <cell r="AB307" t="str">
            <v>E - 1.5.4</v>
          </cell>
        </row>
        <row r="308">
          <cell r="AA308" t="e">
            <v>#N/A</v>
          </cell>
          <cell r="AB308" t="str">
            <v>E - 1.5.4.1</v>
          </cell>
        </row>
        <row r="309">
          <cell r="AA309" t="e">
            <v>#N/A</v>
          </cell>
          <cell r="AB309" t="str">
            <v>E - 1.5.4.10</v>
          </cell>
        </row>
        <row r="310">
          <cell r="AA310" t="e">
            <v>#N/A</v>
          </cell>
          <cell r="AB310" t="str">
            <v>E - 1.5.4.11</v>
          </cell>
        </row>
        <row r="311">
          <cell r="AA311" t="e">
            <v>#N/A</v>
          </cell>
          <cell r="AB311" t="str">
            <v>E - 1.5.4.12</v>
          </cell>
        </row>
        <row r="312">
          <cell r="AA312" t="e">
            <v>#N/A</v>
          </cell>
          <cell r="AB312" t="str">
            <v>E - 1.5.4.13</v>
          </cell>
        </row>
        <row r="313">
          <cell r="AA313" t="e">
            <v>#N/A</v>
          </cell>
          <cell r="AB313" t="str">
            <v>E - 1.5.4.14</v>
          </cell>
        </row>
        <row r="314">
          <cell r="AA314" t="e">
            <v>#N/A</v>
          </cell>
          <cell r="AB314" t="str">
            <v>E - 1.5.4.2</v>
          </cell>
        </row>
        <row r="315">
          <cell r="AA315" t="e">
            <v>#N/A</v>
          </cell>
          <cell r="AB315" t="str">
            <v>E - 1.5.4.3</v>
          </cell>
        </row>
        <row r="316">
          <cell r="AA316" t="e">
            <v>#N/A</v>
          </cell>
          <cell r="AB316" t="str">
            <v>E - 1.5.4.4</v>
          </cell>
        </row>
        <row r="317">
          <cell r="AA317" t="e">
            <v>#N/A</v>
          </cell>
          <cell r="AB317" t="str">
            <v>E - 1.5.4.5</v>
          </cell>
        </row>
        <row r="318">
          <cell r="AA318" t="e">
            <v>#N/A</v>
          </cell>
          <cell r="AB318" t="str">
            <v>E - 1.5.4.6</v>
          </cell>
        </row>
        <row r="319">
          <cell r="AA319" t="e">
            <v>#N/A</v>
          </cell>
          <cell r="AB319" t="str">
            <v>E - 1.5.4.7</v>
          </cell>
        </row>
        <row r="320">
          <cell r="AA320" t="e">
            <v>#N/A</v>
          </cell>
          <cell r="AB320" t="str">
            <v>E - 1.5.4.8</v>
          </cell>
        </row>
        <row r="321">
          <cell r="AA321" t="e">
            <v>#N/A</v>
          </cell>
          <cell r="AB321" t="str">
            <v>E - 1.5.4.9</v>
          </cell>
        </row>
        <row r="322">
          <cell r="AA322" t="e">
            <v>#N/A</v>
          </cell>
          <cell r="AB322" t="str">
            <v>E - 1.5.5</v>
          </cell>
        </row>
        <row r="323">
          <cell r="AA323" t="e">
            <v>#N/A</v>
          </cell>
          <cell r="AB323" t="str">
            <v>E - 1.6</v>
          </cell>
        </row>
        <row r="324">
          <cell r="AA324" t="e">
            <v>#N/A</v>
          </cell>
          <cell r="AB324" t="str">
            <v>E - 1.6.1</v>
          </cell>
        </row>
        <row r="325">
          <cell r="AA325" t="e">
            <v>#N/A</v>
          </cell>
          <cell r="AB325" t="str">
            <v>E - 1.6.2</v>
          </cell>
        </row>
        <row r="326">
          <cell r="AA326" t="e">
            <v>#N/A</v>
          </cell>
          <cell r="AB326" t="str">
            <v>E - 1.6.3</v>
          </cell>
        </row>
        <row r="327">
          <cell r="AA327" t="e">
            <v>#N/A</v>
          </cell>
          <cell r="AB327" t="str">
            <v>E - 1.6.4</v>
          </cell>
        </row>
        <row r="328">
          <cell r="AA328" t="e">
            <v>#N/A</v>
          </cell>
          <cell r="AB328" t="str">
            <v>E - 1.6.4.1</v>
          </cell>
        </row>
        <row r="329">
          <cell r="AA329" t="e">
            <v>#N/A</v>
          </cell>
          <cell r="AB329" t="str">
            <v>E - 1.6.4.10</v>
          </cell>
        </row>
        <row r="330">
          <cell r="AA330" t="e">
            <v>#N/A</v>
          </cell>
          <cell r="AB330" t="str">
            <v>E - 1.6.4.11</v>
          </cell>
        </row>
        <row r="331">
          <cell r="AA331" t="e">
            <v>#N/A</v>
          </cell>
          <cell r="AB331" t="str">
            <v>E - 1.6.4.12</v>
          </cell>
        </row>
        <row r="332">
          <cell r="AA332" t="e">
            <v>#N/A</v>
          </cell>
          <cell r="AB332" t="str">
            <v>E - 1.6.4.13</v>
          </cell>
        </row>
        <row r="333">
          <cell r="AA333" t="e">
            <v>#N/A</v>
          </cell>
          <cell r="AB333" t="str">
            <v>E - 1.6.4.2</v>
          </cell>
        </row>
        <row r="334">
          <cell r="AA334" t="e">
            <v>#N/A</v>
          </cell>
          <cell r="AB334" t="str">
            <v>E - 1.6.4.3</v>
          </cell>
        </row>
        <row r="335">
          <cell r="AA335" t="e">
            <v>#N/A</v>
          </cell>
          <cell r="AB335" t="str">
            <v>E - 1.6.4.4</v>
          </cell>
        </row>
        <row r="336">
          <cell r="AA336" t="e">
            <v>#N/A</v>
          </cell>
          <cell r="AB336" t="str">
            <v>E - 1.6.4.5</v>
          </cell>
        </row>
        <row r="337">
          <cell r="AA337" t="e">
            <v>#N/A</v>
          </cell>
          <cell r="AB337" t="str">
            <v>E - 1.6.4.6</v>
          </cell>
        </row>
        <row r="338">
          <cell r="AA338" t="e">
            <v>#N/A</v>
          </cell>
          <cell r="AB338" t="str">
            <v>E - 1.6.4.7</v>
          </cell>
        </row>
        <row r="339">
          <cell r="AA339" t="e">
            <v>#N/A</v>
          </cell>
          <cell r="AB339" t="str">
            <v>E - 1.6.4.8</v>
          </cell>
        </row>
        <row r="340">
          <cell r="AA340" t="e">
            <v>#N/A</v>
          </cell>
          <cell r="AB340" t="str">
            <v>E - 1.6.4.9</v>
          </cell>
        </row>
        <row r="341">
          <cell r="AA341" t="e">
            <v>#N/A</v>
          </cell>
          <cell r="AB341" t="str">
            <v>E - 1.6.5</v>
          </cell>
        </row>
        <row r="342">
          <cell r="AA342" t="e">
            <v>#N/A</v>
          </cell>
          <cell r="AB342" t="str">
            <v>E - 1.6.6</v>
          </cell>
        </row>
        <row r="343">
          <cell r="AA343" t="e">
            <v>#N/A</v>
          </cell>
          <cell r="AB343" t="str">
            <v>E - 1.6.7</v>
          </cell>
        </row>
        <row r="344">
          <cell r="AA344" t="e">
            <v>#N/A</v>
          </cell>
          <cell r="AB344" t="str">
            <v>E - 1.7</v>
          </cell>
        </row>
        <row r="345">
          <cell r="AA345" t="e">
            <v>#N/A</v>
          </cell>
          <cell r="AB345" t="str">
            <v>E - 1.8</v>
          </cell>
        </row>
        <row r="346">
          <cell r="AA346" t="e">
            <v>#N/A</v>
          </cell>
          <cell r="AB346" t="str">
            <v>E - 1.8.1</v>
          </cell>
        </row>
        <row r="347">
          <cell r="AA347" t="e">
            <v>#N/A</v>
          </cell>
          <cell r="AB347" t="str">
            <v>E - 1.8.2</v>
          </cell>
        </row>
        <row r="348">
          <cell r="AA348" t="e">
            <v>#N/A</v>
          </cell>
          <cell r="AB348" t="str">
            <v>E - 1.8.3</v>
          </cell>
        </row>
        <row r="349">
          <cell r="AA349" t="e">
            <v>#N/A</v>
          </cell>
          <cell r="AB349" t="str">
            <v>E - 1.8.4</v>
          </cell>
        </row>
        <row r="350">
          <cell r="AA350" t="e">
            <v>#N/A</v>
          </cell>
          <cell r="AB350" t="str">
            <v>E - 1.8.5</v>
          </cell>
        </row>
        <row r="351">
          <cell r="AA351" t="e">
            <v>#N/A</v>
          </cell>
          <cell r="AB351" t="str">
            <v>E - 1.8.6</v>
          </cell>
        </row>
        <row r="352">
          <cell r="AA352" t="e">
            <v>#N/A</v>
          </cell>
          <cell r="AB352" t="str">
            <v>E - 1.8.7</v>
          </cell>
        </row>
        <row r="353">
          <cell r="AA353" t="e">
            <v>#N/A</v>
          </cell>
          <cell r="AB353" t="str">
            <v>E - 1.9</v>
          </cell>
        </row>
        <row r="354">
          <cell r="AA354" t="e">
            <v>#N/A</v>
          </cell>
          <cell r="AB354" t="str">
            <v>E - 1.9.1</v>
          </cell>
        </row>
        <row r="355">
          <cell r="AA355" t="e">
            <v>#N/A</v>
          </cell>
          <cell r="AB355" t="str">
            <v>E - 1.9.2</v>
          </cell>
        </row>
        <row r="356">
          <cell r="AA356" t="e">
            <v>#N/A</v>
          </cell>
          <cell r="AB356" t="str">
            <v>E - 1.9.3</v>
          </cell>
        </row>
        <row r="357">
          <cell r="AA357" t="e">
            <v>#N/A</v>
          </cell>
          <cell r="AB357" t="str">
            <v>E - 1.9.4</v>
          </cell>
        </row>
        <row r="358">
          <cell r="AA358" t="e">
            <v>#N/A</v>
          </cell>
          <cell r="AB358" t="str">
            <v>E - 1.9.5</v>
          </cell>
        </row>
        <row r="359">
          <cell r="AA359" t="e">
            <v>#N/A</v>
          </cell>
          <cell r="AB359" t="str">
            <v>E - 1.9.6</v>
          </cell>
        </row>
        <row r="360">
          <cell r="AA360" t="e">
            <v>#N/A</v>
          </cell>
          <cell r="AB360" t="str">
            <v>E - 1.9.7</v>
          </cell>
        </row>
        <row r="361">
          <cell r="AA361" t="e">
            <v>#N/A</v>
          </cell>
          <cell r="AB361" t="str">
            <v>E - 1.9.8</v>
          </cell>
        </row>
        <row r="362">
          <cell r="AA362" t="str">
            <v>Dextrous Deployable Vision System (DDVS)</v>
          </cell>
          <cell r="AB362" t="str">
            <v>S - 1</v>
          </cell>
        </row>
        <row r="363">
          <cell r="AA363" t="e">
            <v>#N/A</v>
          </cell>
          <cell r="AB363" t="str">
            <v>S - 1.0</v>
          </cell>
        </row>
        <row r="364">
          <cell r="AA364" t="e">
            <v>#N/A</v>
          </cell>
          <cell r="AB364" t="str">
            <v>S - 1.0.1</v>
          </cell>
        </row>
        <row r="365">
          <cell r="AA365" t="e">
            <v>#N/A</v>
          </cell>
          <cell r="AB365" t="str">
            <v>S - 1.0.2</v>
          </cell>
        </row>
        <row r="366">
          <cell r="AA366" t="e">
            <v>#N/A</v>
          </cell>
          <cell r="AB366" t="str">
            <v>S - 1.0.3</v>
          </cell>
        </row>
        <row r="367">
          <cell r="AA367" t="e">
            <v>#N/A</v>
          </cell>
          <cell r="AB367" t="str">
            <v>S - 1.0.4</v>
          </cell>
        </row>
        <row r="368">
          <cell r="AA368" t="e">
            <v>#N/A</v>
          </cell>
          <cell r="AB368" t="str">
            <v>S - 1.1</v>
          </cell>
        </row>
        <row r="369">
          <cell r="AA369" t="e">
            <v>#N/A</v>
          </cell>
          <cell r="AB369" t="str">
            <v>S - 1.10</v>
          </cell>
        </row>
        <row r="370">
          <cell r="AA370" t="e">
            <v>#N/A</v>
          </cell>
          <cell r="AB370" t="str">
            <v>S - 1.11</v>
          </cell>
        </row>
        <row r="371">
          <cell r="AA371" t="e">
            <v>#N/A</v>
          </cell>
          <cell r="AB371" t="str">
            <v>S - 1.12</v>
          </cell>
        </row>
        <row r="372">
          <cell r="AA372" t="e">
            <v>#N/A</v>
          </cell>
          <cell r="AB372" t="str">
            <v>S - 1.2</v>
          </cell>
        </row>
        <row r="373">
          <cell r="AA373" t="e">
            <v>#N/A</v>
          </cell>
          <cell r="AB373" t="str">
            <v>S - 1.3</v>
          </cell>
        </row>
        <row r="374">
          <cell r="AA374" t="e">
            <v>#N/A</v>
          </cell>
          <cell r="AB374" t="str">
            <v>S - 1.4</v>
          </cell>
        </row>
        <row r="375">
          <cell r="AA375" t="e">
            <v>#N/A</v>
          </cell>
          <cell r="AB375" t="str">
            <v>S - 1.5</v>
          </cell>
        </row>
        <row r="376">
          <cell r="AA376" t="e">
            <v>#N/A</v>
          </cell>
          <cell r="AB376" t="str">
            <v>S - 1.5.1</v>
          </cell>
        </row>
        <row r="377">
          <cell r="AA377" t="e">
            <v>#N/A</v>
          </cell>
          <cell r="AB377" t="str">
            <v>S - 1.5.2</v>
          </cell>
        </row>
        <row r="378">
          <cell r="AA378" t="e">
            <v>#N/A</v>
          </cell>
          <cell r="AB378" t="str">
            <v>S - 1.5.3</v>
          </cell>
        </row>
        <row r="379">
          <cell r="AA379" t="e">
            <v>#N/A</v>
          </cell>
          <cell r="AB379" t="str">
            <v>S - 1.5.4</v>
          </cell>
        </row>
        <row r="380">
          <cell r="AA380" t="e">
            <v>#N/A</v>
          </cell>
          <cell r="AB380" t="str">
            <v>S - 1.5.4.1</v>
          </cell>
        </row>
        <row r="381">
          <cell r="AA381" t="e">
            <v>#N/A</v>
          </cell>
          <cell r="AB381" t="str">
            <v>S - 1.5.4.10</v>
          </cell>
        </row>
        <row r="382">
          <cell r="AA382" t="e">
            <v>#N/A</v>
          </cell>
          <cell r="AB382" t="str">
            <v>S - 1.5.4.11</v>
          </cell>
        </row>
        <row r="383">
          <cell r="AA383" t="e">
            <v>#N/A</v>
          </cell>
          <cell r="AB383" t="str">
            <v>S - 1.5.4.12</v>
          </cell>
        </row>
        <row r="384">
          <cell r="AA384" t="e">
            <v>#N/A</v>
          </cell>
          <cell r="AB384" t="str">
            <v>S - 1.5.4.13</v>
          </cell>
        </row>
        <row r="385">
          <cell r="AA385" t="e">
            <v>#N/A</v>
          </cell>
          <cell r="AB385" t="str">
            <v>S - 1.5.4.14</v>
          </cell>
        </row>
        <row r="386">
          <cell r="AA386" t="e">
            <v>#N/A</v>
          </cell>
          <cell r="AB386" t="str">
            <v>S - 1.5.4.2</v>
          </cell>
        </row>
        <row r="387">
          <cell r="AA387" t="e">
            <v>#N/A</v>
          </cell>
          <cell r="AB387" t="str">
            <v>S - 1.5.4.3</v>
          </cell>
        </row>
        <row r="388">
          <cell r="AA388" t="e">
            <v>#N/A</v>
          </cell>
          <cell r="AB388" t="str">
            <v>S - 1.5.4.4</v>
          </cell>
        </row>
        <row r="389">
          <cell r="AA389" t="e">
            <v>#N/A</v>
          </cell>
          <cell r="AB389" t="str">
            <v>S - 1.5.4.5</v>
          </cell>
        </row>
        <row r="390">
          <cell r="AA390" t="e">
            <v>#N/A</v>
          </cell>
          <cell r="AB390" t="str">
            <v>S - 1.5.4.6</v>
          </cell>
        </row>
        <row r="391">
          <cell r="AA391" t="e">
            <v>#N/A</v>
          </cell>
          <cell r="AB391" t="str">
            <v>S - 1.5.4.7</v>
          </cell>
        </row>
        <row r="392">
          <cell r="AA392" t="e">
            <v>#N/A</v>
          </cell>
          <cell r="AB392" t="str">
            <v>S - 1.5.4.8</v>
          </cell>
        </row>
        <row r="393">
          <cell r="AA393" t="e">
            <v>#N/A</v>
          </cell>
          <cell r="AB393" t="str">
            <v>S - 1.5.4.9</v>
          </cell>
        </row>
        <row r="394">
          <cell r="AA394" t="e">
            <v>#N/A</v>
          </cell>
          <cell r="AB394" t="str">
            <v>S - 1.5.5</v>
          </cell>
        </row>
        <row r="395">
          <cell r="AA395" t="e">
            <v>#N/A</v>
          </cell>
          <cell r="AB395" t="str">
            <v>S - 1.6</v>
          </cell>
        </row>
        <row r="396">
          <cell r="AA396" t="e">
            <v>#N/A</v>
          </cell>
          <cell r="AB396" t="str">
            <v>S - 1.6.1</v>
          </cell>
        </row>
        <row r="397">
          <cell r="AA397" t="e">
            <v>#N/A</v>
          </cell>
          <cell r="AB397" t="str">
            <v>S - 1.6.2</v>
          </cell>
        </row>
        <row r="398">
          <cell r="AA398" t="e">
            <v>#N/A</v>
          </cell>
          <cell r="AB398" t="str">
            <v>S - 1.6.3</v>
          </cell>
        </row>
        <row r="399">
          <cell r="AA399" t="e">
            <v>#N/A</v>
          </cell>
          <cell r="AB399" t="str">
            <v>S - 1.6.4</v>
          </cell>
        </row>
        <row r="400">
          <cell r="AA400" t="e">
            <v>#N/A</v>
          </cell>
          <cell r="AB400" t="str">
            <v>S - 1.6.4.1</v>
          </cell>
        </row>
        <row r="401">
          <cell r="AA401" t="e">
            <v>#N/A</v>
          </cell>
          <cell r="AB401" t="str">
            <v>S - 1.6.4.10</v>
          </cell>
        </row>
        <row r="402">
          <cell r="AA402" t="e">
            <v>#N/A</v>
          </cell>
          <cell r="AB402" t="str">
            <v>S - 1.6.4.11</v>
          </cell>
        </row>
        <row r="403">
          <cell r="AA403" t="e">
            <v>#N/A</v>
          </cell>
          <cell r="AB403" t="str">
            <v>S - 1.6.4.12</v>
          </cell>
        </row>
        <row r="404">
          <cell r="AA404" t="e">
            <v>#N/A</v>
          </cell>
          <cell r="AB404" t="str">
            <v>S - 1.6.4.13</v>
          </cell>
        </row>
        <row r="405">
          <cell r="AA405" t="e">
            <v>#N/A</v>
          </cell>
          <cell r="AB405" t="str">
            <v>S - 1.6.4.2</v>
          </cell>
        </row>
        <row r="406">
          <cell r="AA406" t="e">
            <v>#N/A</v>
          </cell>
          <cell r="AB406" t="str">
            <v>S - 1.6.4.3</v>
          </cell>
        </row>
        <row r="407">
          <cell r="AA407" t="e">
            <v>#N/A</v>
          </cell>
          <cell r="AB407" t="str">
            <v>S - 1.6.4.4</v>
          </cell>
        </row>
        <row r="408">
          <cell r="AA408" t="e">
            <v>#N/A</v>
          </cell>
          <cell r="AB408" t="str">
            <v>S - 1.6.4.5</v>
          </cell>
        </row>
        <row r="409">
          <cell r="AA409" t="e">
            <v>#N/A</v>
          </cell>
          <cell r="AB409" t="str">
            <v>S - 1.6.4.6</v>
          </cell>
        </row>
        <row r="410">
          <cell r="AA410" t="e">
            <v>#N/A</v>
          </cell>
          <cell r="AB410" t="str">
            <v>S - 1.6.4.7</v>
          </cell>
        </row>
        <row r="411">
          <cell r="AA411" t="e">
            <v>#N/A</v>
          </cell>
          <cell r="AB411" t="str">
            <v>S - 1.6.4.8</v>
          </cell>
        </row>
        <row r="412">
          <cell r="AA412" t="e">
            <v>#N/A</v>
          </cell>
          <cell r="AB412" t="str">
            <v>S - 1.6.4.9</v>
          </cell>
        </row>
        <row r="413">
          <cell r="AA413" t="e">
            <v>#N/A</v>
          </cell>
          <cell r="AB413" t="str">
            <v>S - 1.6.5</v>
          </cell>
        </row>
        <row r="414">
          <cell r="AA414" t="e">
            <v>#N/A</v>
          </cell>
          <cell r="AB414" t="str">
            <v>S - 1.6.6</v>
          </cell>
        </row>
        <row r="415">
          <cell r="AA415" t="e">
            <v>#N/A</v>
          </cell>
          <cell r="AB415" t="str">
            <v>S - 1.6.7</v>
          </cell>
        </row>
        <row r="416">
          <cell r="AA416" t="e">
            <v>#N/A</v>
          </cell>
          <cell r="AB416" t="str">
            <v>S - 1.7</v>
          </cell>
        </row>
        <row r="417">
          <cell r="AA417" t="e">
            <v>#N/A</v>
          </cell>
          <cell r="AB417" t="str">
            <v>S - 1.8</v>
          </cell>
        </row>
        <row r="418">
          <cell r="AA418" t="e">
            <v>#N/A</v>
          </cell>
          <cell r="AB418" t="str">
            <v>S - 1.8.1</v>
          </cell>
        </row>
        <row r="419">
          <cell r="AA419" t="e">
            <v>#N/A</v>
          </cell>
          <cell r="AB419" t="str">
            <v>S - 1.8.2</v>
          </cell>
        </row>
        <row r="420">
          <cell r="AA420" t="e">
            <v>#N/A</v>
          </cell>
          <cell r="AB420" t="str">
            <v>S - 1.8.3</v>
          </cell>
        </row>
        <row r="421">
          <cell r="AA421" t="e">
            <v>#N/A</v>
          </cell>
          <cell r="AB421" t="str">
            <v>S - 1.8.4</v>
          </cell>
        </row>
        <row r="422">
          <cell r="AA422" t="e">
            <v>#N/A</v>
          </cell>
          <cell r="AB422" t="str">
            <v>S - 1.8.5</v>
          </cell>
        </row>
        <row r="423">
          <cell r="AA423" t="e">
            <v>#N/A</v>
          </cell>
          <cell r="AB423" t="str">
            <v>S - 1.8.6</v>
          </cell>
        </row>
        <row r="424">
          <cell r="AA424" t="e">
            <v>#N/A</v>
          </cell>
          <cell r="AB424" t="str">
            <v>S - 1.8.7</v>
          </cell>
        </row>
        <row r="425">
          <cell r="AA425" t="e">
            <v>#N/A</v>
          </cell>
          <cell r="AB425" t="str">
            <v>S - 1.9</v>
          </cell>
        </row>
        <row r="426">
          <cell r="AA426" t="e">
            <v>#N/A</v>
          </cell>
          <cell r="AB426" t="str">
            <v>S - 1.9.1</v>
          </cell>
        </row>
        <row r="427">
          <cell r="AA427" t="e">
            <v>#N/A</v>
          </cell>
          <cell r="AB427" t="str">
            <v>S - 1.9.2</v>
          </cell>
        </row>
        <row r="428">
          <cell r="AA428" t="e">
            <v>#N/A</v>
          </cell>
          <cell r="AB428" t="str">
            <v>S - 1.9.3</v>
          </cell>
        </row>
        <row r="429">
          <cell r="AA429" t="e">
            <v>#N/A</v>
          </cell>
          <cell r="AB429" t="str">
            <v>S - 1.9.4</v>
          </cell>
        </row>
        <row r="430">
          <cell r="AA430" t="e">
            <v>#N/A</v>
          </cell>
          <cell r="AB430" t="str">
            <v>S - 1.9.5</v>
          </cell>
        </row>
        <row r="431">
          <cell r="AA431" t="e">
            <v>#N/A</v>
          </cell>
          <cell r="AB431" t="str">
            <v>S - 1.9.6</v>
          </cell>
        </row>
        <row r="432">
          <cell r="AA432" t="e">
            <v>#N/A</v>
          </cell>
          <cell r="AB432" t="str">
            <v>S - 1.9.7</v>
          </cell>
        </row>
        <row r="433">
          <cell r="AA433" t="e">
            <v>#N/A</v>
          </cell>
          <cell r="AB433" t="str">
            <v>S - 1.9.8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7">
          <cell r="B7" t="str">
            <v>WBSE_ID</v>
          </cell>
        </row>
        <row r="8">
          <cell r="B8" t="str">
            <v>4.2.4</v>
          </cell>
        </row>
        <row r="9">
          <cell r="B9" t="str">
            <v>4.2.4</v>
          </cell>
        </row>
        <row r="10">
          <cell r="B10" t="str">
            <v>4.2.4</v>
          </cell>
        </row>
      </sheetData>
      <sheetData sheetId="42"/>
      <sheetData sheetId="43" refreshError="1"/>
      <sheetData sheetId="44" refreshError="1"/>
      <sheetData sheetId="4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Transfer Vote"/>
      <sheetName val="EPA Cost &amp; Sc of fund"/>
      <sheetName val="LCC"/>
      <sheetName val="Annex_A_(Cash Basis) "/>
      <sheetName val="Annex_A_(Accrual Basis)"/>
      <sheetName val="Cost Item"/>
      <sheetName val="Project LCC"/>
      <sheetName val="Project Brief Phase A to D"/>
      <sheetName val="Mgmt ABCD"/>
      <sheetName val="Estimate"/>
      <sheetName val="Mda"/>
      <sheetName val="RAM_final"/>
      <sheetName val="Tableau FTE"/>
      <sheetName val="Project BRief FTE"/>
      <sheetName val="MASTER_WBS"/>
      <sheetName val="RISK_Reg"/>
      <sheetName val="RISK_Reg_"/>
      <sheetName val="RISK_Matrix"/>
      <sheetName val="APPLICABLE_DIR_IS_CST_ID(S_4-5)"/>
      <sheetName val="T&amp;L_(S_5-6)old"/>
      <sheetName val="RAM_PIVOT"/>
      <sheetName val="RAM_(S_5-6) (BKP)"/>
      <sheetName val="Overall_Summary (Locked)"/>
      <sheetName val="Phase A_(S-6)"/>
      <sheetName val="Phase B_(S-6)"/>
      <sheetName val="Phase C_(S-6)"/>
      <sheetName val="Phase D_(S-6)"/>
      <sheetName val="Phase E_(S-6)"/>
      <sheetName val="Sci-Sup_(S-6)"/>
      <sheetName val="T&amp;L_(S_5-6) (BKP)"/>
      <sheetName val="Project LCC (2)"/>
      <sheetName val="DATA_OVERALL"/>
      <sheetName val="RO"/>
      <sheetName val="PIVOT_OVERALL"/>
      <sheetName val="Lists"/>
      <sheetName val="Menu Options"/>
      <sheetName val="System Level Parameters"/>
      <sheetName val="Sheet1"/>
      <sheetName val="Sheet2"/>
      <sheetName val="Sheet3"/>
      <sheetName val="Technical Risk"/>
      <sheetName val="Mgmt Ph0"/>
      <sheetName val="Comparable FTE"/>
      <sheetName val="Forecast phase 0"/>
      <sheetName val="DDVS"/>
      <sheetName val="fUND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A3" t="str">
            <v>A - 1</v>
          </cell>
          <cell r="B3" t="str">
            <v>Dextrous Deployable Vision System (DDVS)</v>
          </cell>
          <cell r="C3" t="str">
            <v>A</v>
          </cell>
          <cell r="D3" t="str">
            <v>1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A - 1.1</v>
          </cell>
          <cell r="B4" t="e">
            <v>#N/A</v>
          </cell>
          <cell r="C4" t="str">
            <v>A</v>
          </cell>
          <cell r="D4" t="str">
            <v>1.1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A - 1.0</v>
          </cell>
          <cell r="B5" t="e">
            <v>#N/A</v>
          </cell>
          <cell r="C5" t="str">
            <v>A</v>
          </cell>
          <cell r="D5" t="str">
            <v>1.0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</row>
        <row r="6">
          <cell r="A6" t="str">
            <v>A - 1.0.1</v>
          </cell>
          <cell r="B6" t="e">
            <v>#N/A</v>
          </cell>
          <cell r="C6" t="str">
            <v>A</v>
          </cell>
          <cell r="D6" t="str">
            <v>1.0.1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A7" t="str">
            <v>A - 1.0.2</v>
          </cell>
          <cell r="B7" t="e">
            <v>#N/A</v>
          </cell>
          <cell r="C7" t="str">
            <v>A</v>
          </cell>
          <cell r="D7" t="str">
            <v>1.0.2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  <row r="8">
          <cell r="A8" t="str">
            <v>A - 1.0.3</v>
          </cell>
          <cell r="B8" t="e">
            <v>#N/A</v>
          </cell>
          <cell r="C8" t="str">
            <v>A</v>
          </cell>
          <cell r="D8" t="str">
            <v>1.0.3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A9" t="str">
            <v>A - 1.0.4</v>
          </cell>
          <cell r="B9" t="e">
            <v>#N/A</v>
          </cell>
          <cell r="C9" t="str">
            <v>A</v>
          </cell>
          <cell r="D9" t="str">
            <v>1.0.4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A10" t="str">
            <v>A - 1.2</v>
          </cell>
          <cell r="B10" t="e">
            <v>#N/A</v>
          </cell>
          <cell r="C10" t="str">
            <v>A</v>
          </cell>
          <cell r="D10" t="str">
            <v>1.2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A11" t="str">
            <v>A - 1.3</v>
          </cell>
          <cell r="B11" t="e">
            <v>#N/A</v>
          </cell>
          <cell r="C11" t="str">
            <v>A</v>
          </cell>
          <cell r="D11" t="str">
            <v>1.3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A12" t="str">
            <v>A - 1.4</v>
          </cell>
          <cell r="B12" t="e">
            <v>#N/A</v>
          </cell>
          <cell r="C12" t="str">
            <v>A</v>
          </cell>
          <cell r="D12" t="str">
            <v>1.4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A13" t="str">
            <v>A - 1.5</v>
          </cell>
          <cell r="B13" t="e">
            <v>#N/A</v>
          </cell>
          <cell r="C13" t="str">
            <v>A</v>
          </cell>
          <cell r="D13" t="str">
            <v>1.5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A14" t="str">
            <v>A - 1.5.1</v>
          </cell>
          <cell r="B14" t="e">
            <v>#N/A</v>
          </cell>
          <cell r="C14" t="str">
            <v>A</v>
          </cell>
          <cell r="D14" t="str">
            <v>1.5.1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A15" t="str">
            <v>A - 1.5.2</v>
          </cell>
          <cell r="B15" t="e">
            <v>#N/A</v>
          </cell>
          <cell r="C15" t="str">
            <v>A</v>
          </cell>
          <cell r="D15" t="str">
            <v>1.5.2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A16" t="str">
            <v>A - 1.5.3</v>
          </cell>
          <cell r="B16" t="e">
            <v>#N/A</v>
          </cell>
          <cell r="C16" t="str">
            <v>A</v>
          </cell>
          <cell r="D16" t="str">
            <v>1.5.3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A17" t="str">
            <v>A - 1.5.4</v>
          </cell>
          <cell r="B17" t="e">
            <v>#N/A</v>
          </cell>
          <cell r="C17" t="str">
            <v>A</v>
          </cell>
          <cell r="D17" t="str">
            <v>1.5.4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A18" t="str">
            <v>A - 1.5.4.1</v>
          </cell>
          <cell r="B18" t="e">
            <v>#N/A</v>
          </cell>
          <cell r="C18" t="str">
            <v>A</v>
          </cell>
          <cell r="D18" t="str">
            <v>1.5.4.1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A19" t="str">
            <v>A - 1.5.4.2</v>
          </cell>
          <cell r="B19" t="e">
            <v>#N/A</v>
          </cell>
          <cell r="C19" t="str">
            <v>A</v>
          </cell>
          <cell r="D19" t="str">
            <v>1.5.4.2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 t="str">
            <v>A - 1.5.4.3</v>
          </cell>
          <cell r="B20" t="e">
            <v>#N/A</v>
          </cell>
          <cell r="C20" t="str">
            <v>A</v>
          </cell>
          <cell r="D20" t="str">
            <v>1.5.4.3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A21" t="str">
            <v>A - 1.5.4.4</v>
          </cell>
          <cell r="B21" t="e">
            <v>#N/A</v>
          </cell>
          <cell r="C21" t="str">
            <v>A</v>
          </cell>
          <cell r="D21" t="str">
            <v>1.5.4.4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A22" t="str">
            <v>A - 1.5.4.5</v>
          </cell>
          <cell r="B22" t="e">
            <v>#N/A</v>
          </cell>
          <cell r="C22" t="str">
            <v>A</v>
          </cell>
          <cell r="D22" t="str">
            <v>1.5.4.5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 t="str">
            <v>A - 1.5.4.6</v>
          </cell>
          <cell r="B23" t="e">
            <v>#N/A</v>
          </cell>
          <cell r="C23" t="str">
            <v>A</v>
          </cell>
          <cell r="D23" t="str">
            <v>1.5.4.6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24" t="str">
            <v>A - 1.5.4.7</v>
          </cell>
          <cell r="B24" t="e">
            <v>#N/A</v>
          </cell>
          <cell r="C24" t="str">
            <v>A</v>
          </cell>
          <cell r="D24" t="str">
            <v>1.5.4.7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A25" t="str">
            <v>A - 1.5.4.8</v>
          </cell>
          <cell r="B25" t="e">
            <v>#N/A</v>
          </cell>
          <cell r="C25" t="str">
            <v>A</v>
          </cell>
          <cell r="D25" t="str">
            <v>1.5.4.8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A26" t="str">
            <v>A - 1.5.4.9</v>
          </cell>
          <cell r="B26" t="e">
            <v>#N/A</v>
          </cell>
          <cell r="C26" t="str">
            <v>A</v>
          </cell>
          <cell r="D26" t="str">
            <v>1.5.4.9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A27" t="str">
            <v>A - 1.5.4.10</v>
          </cell>
          <cell r="B27" t="e">
            <v>#N/A</v>
          </cell>
          <cell r="C27" t="str">
            <v>A</v>
          </cell>
          <cell r="D27" t="str">
            <v>1.5.4.10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 t="str">
            <v>A - 1.5.4.11</v>
          </cell>
          <cell r="B28" t="e">
            <v>#N/A</v>
          </cell>
          <cell r="C28" t="str">
            <v>A</v>
          </cell>
          <cell r="D28" t="str">
            <v>1.5.4.11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 t="str">
            <v>A - 1.5.4.12</v>
          </cell>
          <cell r="B29" t="e">
            <v>#N/A</v>
          </cell>
          <cell r="C29" t="str">
            <v>A</v>
          </cell>
          <cell r="D29" t="str">
            <v>1.5.4.12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>A - 1.5.4.13</v>
          </cell>
          <cell r="B30" t="e">
            <v>#N/A</v>
          </cell>
          <cell r="C30" t="str">
            <v>A</v>
          </cell>
          <cell r="D30" t="str">
            <v>1.5.4.13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A31" t="str">
            <v>A - 1.5.4.14</v>
          </cell>
          <cell r="B31" t="e">
            <v>#N/A</v>
          </cell>
          <cell r="C31" t="str">
            <v>A</v>
          </cell>
          <cell r="D31" t="str">
            <v>1.5.4.14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>A - 1.5.5</v>
          </cell>
          <cell r="B32" t="e">
            <v>#N/A</v>
          </cell>
          <cell r="C32" t="str">
            <v>A</v>
          </cell>
          <cell r="D32" t="str">
            <v>1.5.5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 t="str">
            <v>A - 1.6</v>
          </cell>
          <cell r="B33" t="e">
            <v>#N/A</v>
          </cell>
          <cell r="C33" t="str">
            <v>A</v>
          </cell>
          <cell r="D33" t="str">
            <v>1.6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 t="str">
            <v>A - 1.6.1</v>
          </cell>
          <cell r="B34" t="e">
            <v>#N/A</v>
          </cell>
          <cell r="C34" t="str">
            <v>A</v>
          </cell>
          <cell r="D34" t="str">
            <v>1.6.1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A35" t="str">
            <v>A - 1.6.2</v>
          </cell>
          <cell r="B35" t="e">
            <v>#N/A</v>
          </cell>
          <cell r="C35" t="str">
            <v>A</v>
          </cell>
          <cell r="D35" t="str">
            <v>1.6.2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 t="str">
            <v>A - 1.6.3</v>
          </cell>
          <cell r="B36" t="e">
            <v>#N/A</v>
          </cell>
          <cell r="C36" t="str">
            <v>A</v>
          </cell>
          <cell r="D36" t="str">
            <v>1.6.3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A37" t="str">
            <v>A - 1.6.4</v>
          </cell>
          <cell r="B37" t="e">
            <v>#N/A</v>
          </cell>
          <cell r="C37" t="str">
            <v>A</v>
          </cell>
          <cell r="D37" t="str">
            <v>1.6.4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A38" t="str">
            <v>A - 1.6.4.1</v>
          </cell>
          <cell r="B38" t="e">
            <v>#N/A</v>
          </cell>
          <cell r="C38" t="str">
            <v>A</v>
          </cell>
          <cell r="D38" t="str">
            <v>1.6.4.1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 t="str">
            <v>A - 1.6.4.2</v>
          </cell>
          <cell r="B39" t="e">
            <v>#N/A</v>
          </cell>
          <cell r="C39" t="str">
            <v>A</v>
          </cell>
          <cell r="D39" t="str">
            <v>1.6.4.2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A40" t="str">
            <v>A - 1.6.4.3</v>
          </cell>
          <cell r="B40" t="e">
            <v>#N/A</v>
          </cell>
          <cell r="C40" t="str">
            <v>A</v>
          </cell>
          <cell r="D40" t="str">
            <v>1.6.4.3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 t="str">
            <v>A - 1.6.4.4</v>
          </cell>
          <cell r="B41" t="e">
            <v>#N/A</v>
          </cell>
          <cell r="C41" t="str">
            <v>A</v>
          </cell>
          <cell r="D41" t="str">
            <v>1.6.4.4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A42" t="str">
            <v>A - 1.6.4.5</v>
          </cell>
          <cell r="B42" t="e">
            <v>#N/A</v>
          </cell>
          <cell r="C42" t="str">
            <v>A</v>
          </cell>
          <cell r="D42" t="str">
            <v>1.6.4.5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A43" t="str">
            <v>A - 1.6.4.6</v>
          </cell>
          <cell r="B43" t="e">
            <v>#N/A</v>
          </cell>
          <cell r="C43" t="str">
            <v>A</v>
          </cell>
          <cell r="D43" t="str">
            <v>1.6.4.6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 t="str">
            <v>A - 1.6.4.7</v>
          </cell>
          <cell r="B44" t="e">
            <v>#N/A</v>
          </cell>
          <cell r="C44" t="str">
            <v>A</v>
          </cell>
          <cell r="D44" t="str">
            <v>1.6.4.7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 t="str">
            <v>A - 1.6.4.8</v>
          </cell>
          <cell r="B45" t="e">
            <v>#N/A</v>
          </cell>
          <cell r="C45" t="str">
            <v>A</v>
          </cell>
          <cell r="D45" t="str">
            <v>1.6.4.8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 t="str">
            <v>A - 1.6.4.9</v>
          </cell>
          <cell r="B46" t="e">
            <v>#N/A</v>
          </cell>
          <cell r="C46" t="str">
            <v>A</v>
          </cell>
          <cell r="D46" t="str">
            <v>1.6.4.9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 t="str">
            <v>A - 1.6.4.10</v>
          </cell>
          <cell r="B47" t="e">
            <v>#N/A</v>
          </cell>
          <cell r="C47" t="str">
            <v>A</v>
          </cell>
          <cell r="D47" t="str">
            <v>1.6.4.10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A48" t="str">
            <v>A - 1.6.4.11</v>
          </cell>
          <cell r="B48" t="e">
            <v>#N/A</v>
          </cell>
          <cell r="C48" t="str">
            <v>A</v>
          </cell>
          <cell r="D48" t="str">
            <v>1.6.4.11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 t="str">
            <v>A - 1.6.4.12</v>
          </cell>
          <cell r="B49" t="e">
            <v>#N/A</v>
          </cell>
          <cell r="C49" t="str">
            <v>A</v>
          </cell>
          <cell r="D49" t="str">
            <v>1.6.4.12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A50" t="str">
            <v>A - 1.6.4.13</v>
          </cell>
          <cell r="B50" t="e">
            <v>#N/A</v>
          </cell>
          <cell r="C50" t="str">
            <v>A</v>
          </cell>
          <cell r="D50" t="str">
            <v>1.6.4.13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A51" t="str">
            <v>A - 1.6.5</v>
          </cell>
          <cell r="B51" t="e">
            <v>#N/A</v>
          </cell>
          <cell r="C51" t="str">
            <v>A</v>
          </cell>
          <cell r="D51" t="str">
            <v>1.6.5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A52" t="str">
            <v>A - 1.6.6</v>
          </cell>
          <cell r="B52" t="e">
            <v>#N/A</v>
          </cell>
          <cell r="C52" t="str">
            <v>A</v>
          </cell>
          <cell r="D52" t="str">
            <v>1.6.6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 t="str">
            <v>A - 1.6.7</v>
          </cell>
          <cell r="B53" t="e">
            <v>#N/A</v>
          </cell>
          <cell r="C53" t="str">
            <v>A</v>
          </cell>
          <cell r="D53" t="str">
            <v>1.6.7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A54" t="str">
            <v>A - 1.7</v>
          </cell>
          <cell r="B54" t="e">
            <v>#N/A</v>
          </cell>
          <cell r="C54" t="str">
            <v>A</v>
          </cell>
          <cell r="D54" t="str">
            <v>1.7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A55" t="str">
            <v>A - 1.8</v>
          </cell>
          <cell r="B55" t="e">
            <v>#N/A</v>
          </cell>
          <cell r="C55" t="str">
            <v>A</v>
          </cell>
          <cell r="D55" t="str">
            <v>1.8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 t="str">
            <v>A - 1.8.1</v>
          </cell>
          <cell r="B56" t="e">
            <v>#N/A</v>
          </cell>
          <cell r="C56" t="str">
            <v>A</v>
          </cell>
          <cell r="D56" t="str">
            <v>1.8.1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 t="str">
            <v>A - 1.8.2</v>
          </cell>
          <cell r="B57" t="e">
            <v>#N/A</v>
          </cell>
          <cell r="C57" t="str">
            <v>A</v>
          </cell>
          <cell r="D57" t="str">
            <v>1.8.2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A58" t="str">
            <v>A - 1.8.3</v>
          </cell>
          <cell r="B58" t="e">
            <v>#N/A</v>
          </cell>
          <cell r="C58" t="str">
            <v>A</v>
          </cell>
          <cell r="D58" t="str">
            <v>1.8.3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 t="str">
            <v>A - 1.8.4</v>
          </cell>
          <cell r="B59" t="e">
            <v>#N/A</v>
          </cell>
          <cell r="C59" t="str">
            <v>A</v>
          </cell>
          <cell r="D59" t="str">
            <v>1.8.4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A60" t="str">
            <v>A - 1.8.5</v>
          </cell>
          <cell r="B60" t="e">
            <v>#N/A</v>
          </cell>
          <cell r="C60" t="str">
            <v>A</v>
          </cell>
          <cell r="D60" t="str">
            <v>1.8.5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A61" t="str">
            <v>A - 1.8.6</v>
          </cell>
          <cell r="B61" t="e">
            <v>#N/A</v>
          </cell>
          <cell r="C61" t="str">
            <v>A</v>
          </cell>
          <cell r="D61" t="str">
            <v>1.8.6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 t="str">
            <v>A - 1.8.7</v>
          </cell>
          <cell r="B62" t="e">
            <v>#N/A</v>
          </cell>
          <cell r="C62" t="str">
            <v>A</v>
          </cell>
          <cell r="D62" t="str">
            <v>1.8.7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A63" t="str">
            <v>A - 1.9</v>
          </cell>
          <cell r="B63" t="e">
            <v>#N/A</v>
          </cell>
          <cell r="C63" t="str">
            <v>A</v>
          </cell>
          <cell r="D63" t="str">
            <v>1.9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 t="str">
            <v>A - 1.9.1</v>
          </cell>
          <cell r="B64" t="e">
            <v>#N/A</v>
          </cell>
          <cell r="C64" t="str">
            <v>A</v>
          </cell>
          <cell r="D64" t="str">
            <v>1.9.1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A65" t="str">
            <v>A - 1.9.2</v>
          </cell>
          <cell r="B65" t="e">
            <v>#N/A</v>
          </cell>
          <cell r="C65" t="str">
            <v>A</v>
          </cell>
          <cell r="D65" t="str">
            <v>1.9.2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 t="str">
            <v>A - 1.9.3</v>
          </cell>
          <cell r="B66" t="e">
            <v>#N/A</v>
          </cell>
          <cell r="C66" t="str">
            <v>A</v>
          </cell>
          <cell r="D66" t="str">
            <v>1.9.3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A67" t="str">
            <v>A - 1.9.4</v>
          </cell>
          <cell r="B67" t="e">
            <v>#N/A</v>
          </cell>
          <cell r="C67" t="str">
            <v>A</v>
          </cell>
          <cell r="D67" t="str">
            <v>1.9.4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A68" t="str">
            <v>A - 1.9.5</v>
          </cell>
          <cell r="B68" t="e">
            <v>#N/A</v>
          </cell>
          <cell r="C68" t="str">
            <v>A</v>
          </cell>
          <cell r="D68" t="str">
            <v>1.9.5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 t="str">
            <v>A - 1.9.6</v>
          </cell>
          <cell r="B69" t="e">
            <v>#N/A</v>
          </cell>
          <cell r="C69" t="str">
            <v>A</v>
          </cell>
          <cell r="D69" t="str">
            <v>1.9.6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A70" t="str">
            <v>A - 1.9.7</v>
          </cell>
          <cell r="B70" t="e">
            <v>#N/A</v>
          </cell>
          <cell r="C70" t="str">
            <v>A</v>
          </cell>
          <cell r="D70" t="str">
            <v>1.9.7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A71" t="str">
            <v>A - 1.9.8</v>
          </cell>
          <cell r="B71" t="e">
            <v>#N/A</v>
          </cell>
          <cell r="C71" t="str">
            <v>A</v>
          </cell>
          <cell r="D71" t="str">
            <v>1.9.8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A72" t="str">
            <v>A - 1.10</v>
          </cell>
          <cell r="B72" t="e">
            <v>#N/A</v>
          </cell>
          <cell r="C72" t="str">
            <v>A</v>
          </cell>
          <cell r="D72" t="str">
            <v>1.10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A73" t="str">
            <v>A - 1.11</v>
          </cell>
          <cell r="B73" t="e">
            <v>#N/A</v>
          </cell>
          <cell r="C73" t="str">
            <v>A</v>
          </cell>
          <cell r="D73" t="str">
            <v>1.11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A74" t="str">
            <v>A - 1.12</v>
          </cell>
          <cell r="B74" t="e">
            <v>#N/A</v>
          </cell>
          <cell r="C74" t="str">
            <v>A</v>
          </cell>
          <cell r="D74" t="str">
            <v>1.12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A75" t="str">
            <v>B - 1</v>
          </cell>
          <cell r="B75" t="str">
            <v>Dextrous Deployable Vision System (DDVS)</v>
          </cell>
          <cell r="C75" t="str">
            <v>B</v>
          </cell>
          <cell r="D75" t="str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A76" t="str">
            <v>B - 1.1</v>
          </cell>
          <cell r="B76" t="e">
            <v>#N/A</v>
          </cell>
          <cell r="C76" t="str">
            <v>B</v>
          </cell>
          <cell r="D76" t="str">
            <v>1.1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A77" t="str">
            <v>B - 1.0</v>
          </cell>
          <cell r="B77" t="e">
            <v>#N/A</v>
          </cell>
          <cell r="C77" t="str">
            <v>B</v>
          </cell>
          <cell r="D77" t="str">
            <v>1.0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A78" t="str">
            <v>B - 1.0.1</v>
          </cell>
          <cell r="B78" t="e">
            <v>#N/A</v>
          </cell>
          <cell r="C78" t="str">
            <v>B</v>
          </cell>
          <cell r="D78" t="str">
            <v>1.0.1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A79" t="str">
            <v>B - 1.0.2</v>
          </cell>
          <cell r="B79" t="e">
            <v>#N/A</v>
          </cell>
          <cell r="C79" t="str">
            <v>B</v>
          </cell>
          <cell r="D79" t="str">
            <v>1.0.2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A80" t="str">
            <v>B - 1.0.3</v>
          </cell>
          <cell r="B80" t="e">
            <v>#N/A</v>
          </cell>
          <cell r="C80" t="str">
            <v>B</v>
          </cell>
          <cell r="D80" t="str">
            <v>1.0.3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A81" t="str">
            <v>B - 1.0.4</v>
          </cell>
          <cell r="B81" t="e">
            <v>#N/A</v>
          </cell>
          <cell r="C81" t="str">
            <v>B</v>
          </cell>
          <cell r="D81" t="str">
            <v>1.0.4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A82" t="str">
            <v>B - 1.2</v>
          </cell>
          <cell r="B82" t="e">
            <v>#N/A</v>
          </cell>
          <cell r="C82" t="str">
            <v>B</v>
          </cell>
          <cell r="D82" t="str">
            <v>1.2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3">
          <cell r="A83" t="str">
            <v>B - 1.3</v>
          </cell>
          <cell r="B83" t="e">
            <v>#N/A</v>
          </cell>
          <cell r="C83" t="str">
            <v>B</v>
          </cell>
          <cell r="D83" t="str">
            <v>1.3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A84" t="str">
            <v>B - 1.4</v>
          </cell>
          <cell r="B84" t="e">
            <v>#N/A</v>
          </cell>
          <cell r="C84" t="str">
            <v>B</v>
          </cell>
          <cell r="D84" t="str">
            <v>1.4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A85" t="str">
            <v>B - 1.5</v>
          </cell>
          <cell r="B85" t="e">
            <v>#N/A</v>
          </cell>
          <cell r="C85" t="str">
            <v>B</v>
          </cell>
          <cell r="D85" t="str">
            <v>1.5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A86" t="str">
            <v>B - 1.5.1</v>
          </cell>
          <cell r="B86" t="e">
            <v>#N/A</v>
          </cell>
          <cell r="C86" t="str">
            <v>B</v>
          </cell>
          <cell r="D86" t="str">
            <v>1.5.1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A87" t="str">
            <v>B - 1.5.2</v>
          </cell>
          <cell r="B87" t="e">
            <v>#N/A</v>
          </cell>
          <cell r="C87" t="str">
            <v>B</v>
          </cell>
          <cell r="D87" t="str">
            <v>1.5.2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A88" t="str">
            <v>B - 1.5.3</v>
          </cell>
          <cell r="B88" t="e">
            <v>#N/A</v>
          </cell>
          <cell r="C88" t="str">
            <v>B</v>
          </cell>
          <cell r="D88" t="str">
            <v>1.5.3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A89" t="str">
            <v>B - 1.5.4</v>
          </cell>
          <cell r="B89" t="e">
            <v>#N/A</v>
          </cell>
          <cell r="C89" t="str">
            <v>B</v>
          </cell>
          <cell r="D89" t="str">
            <v>1.5.4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90">
          <cell r="A90" t="str">
            <v>B - 1.5.4.1</v>
          </cell>
          <cell r="B90" t="e">
            <v>#N/A</v>
          </cell>
          <cell r="C90" t="str">
            <v>B</v>
          </cell>
          <cell r="D90" t="str">
            <v>1.5.4.1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A91" t="str">
            <v>B - 1.5.4.2</v>
          </cell>
          <cell r="B91" t="e">
            <v>#N/A</v>
          </cell>
          <cell r="C91" t="str">
            <v>B</v>
          </cell>
          <cell r="D91" t="str">
            <v>1.5.4.2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</row>
        <row r="92">
          <cell r="A92" t="str">
            <v>B - 1.5.4.3</v>
          </cell>
          <cell r="B92" t="e">
            <v>#N/A</v>
          </cell>
          <cell r="C92" t="str">
            <v>B</v>
          </cell>
          <cell r="D92" t="str">
            <v>1.5.4.3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</row>
        <row r="93">
          <cell r="A93" t="str">
            <v>B - 1.5.4.4</v>
          </cell>
          <cell r="B93" t="e">
            <v>#N/A</v>
          </cell>
          <cell r="C93" t="str">
            <v>B</v>
          </cell>
          <cell r="D93" t="str">
            <v>1.5.4.4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</row>
        <row r="94">
          <cell r="A94" t="str">
            <v>B - 1.5.4.5</v>
          </cell>
          <cell r="B94" t="e">
            <v>#N/A</v>
          </cell>
          <cell r="C94" t="str">
            <v>B</v>
          </cell>
          <cell r="D94" t="str">
            <v>1.5.4.5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A95" t="str">
            <v>B - 1.5.4.6</v>
          </cell>
          <cell r="B95" t="e">
            <v>#N/A</v>
          </cell>
          <cell r="C95" t="str">
            <v>B</v>
          </cell>
          <cell r="D95" t="str">
            <v>1.5.4.6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A96" t="str">
            <v>B - 1.5.4.7</v>
          </cell>
          <cell r="B96" t="e">
            <v>#N/A</v>
          </cell>
          <cell r="C96" t="str">
            <v>B</v>
          </cell>
          <cell r="D96" t="str">
            <v>1.5.4.7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</row>
        <row r="97">
          <cell r="A97" t="str">
            <v>B - 1.5.4.8</v>
          </cell>
          <cell r="B97" t="e">
            <v>#N/A</v>
          </cell>
          <cell r="C97" t="str">
            <v>B</v>
          </cell>
          <cell r="D97" t="str">
            <v>1.5.4.8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A98" t="str">
            <v>B - 1.5.4.9</v>
          </cell>
          <cell r="B98" t="e">
            <v>#N/A</v>
          </cell>
          <cell r="C98" t="str">
            <v>B</v>
          </cell>
          <cell r="D98" t="str">
            <v>1.5.4.9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A99" t="str">
            <v>B - 1.5.4.10</v>
          </cell>
          <cell r="B99" t="e">
            <v>#N/A</v>
          </cell>
          <cell r="C99" t="str">
            <v>B</v>
          </cell>
          <cell r="D99" t="str">
            <v>1.5.4.10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A100" t="str">
            <v>B - 1.5.4.11</v>
          </cell>
          <cell r="B100" t="e">
            <v>#N/A</v>
          </cell>
          <cell r="C100" t="str">
            <v>B</v>
          </cell>
          <cell r="D100" t="str">
            <v>1.5.4.11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A101" t="str">
            <v>B - 1.5.4.12</v>
          </cell>
          <cell r="B101" t="e">
            <v>#N/A</v>
          </cell>
          <cell r="C101" t="str">
            <v>B</v>
          </cell>
          <cell r="D101" t="str">
            <v>1.5.4.12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A102" t="str">
            <v>B - 1.5.4.13</v>
          </cell>
          <cell r="B102" t="e">
            <v>#N/A</v>
          </cell>
          <cell r="C102" t="str">
            <v>B</v>
          </cell>
          <cell r="D102" t="str">
            <v>1.5.4.13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3">
          <cell r="A103" t="str">
            <v>B - 1.5.4.14</v>
          </cell>
          <cell r="B103" t="e">
            <v>#N/A</v>
          </cell>
          <cell r="C103" t="str">
            <v>B</v>
          </cell>
          <cell r="D103" t="str">
            <v>1.5.4.14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A104" t="str">
            <v>B - 1.5.5</v>
          </cell>
          <cell r="B104" t="e">
            <v>#N/A</v>
          </cell>
          <cell r="C104" t="str">
            <v>B</v>
          </cell>
          <cell r="D104" t="str">
            <v>1.5.5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A105" t="str">
            <v>B - 1.6</v>
          </cell>
          <cell r="B105" t="e">
            <v>#N/A</v>
          </cell>
          <cell r="C105" t="str">
            <v>B</v>
          </cell>
          <cell r="D105" t="str">
            <v>1.6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A106" t="str">
            <v>B - 1.6.1</v>
          </cell>
          <cell r="B106" t="e">
            <v>#N/A</v>
          </cell>
          <cell r="C106" t="str">
            <v>B</v>
          </cell>
          <cell r="D106" t="str">
            <v>1.6.1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7">
          <cell r="A107" t="str">
            <v>B - 1.6.2</v>
          </cell>
          <cell r="B107" t="e">
            <v>#N/A</v>
          </cell>
          <cell r="C107" t="str">
            <v>B</v>
          </cell>
          <cell r="D107" t="str">
            <v>1.6.2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A108" t="str">
            <v>B - 1.6.3</v>
          </cell>
          <cell r="B108" t="e">
            <v>#N/A</v>
          </cell>
          <cell r="C108" t="str">
            <v>B</v>
          </cell>
          <cell r="D108" t="str">
            <v>1.6.3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A109" t="str">
            <v>B - 1.6.4</v>
          </cell>
          <cell r="B109" t="e">
            <v>#N/A</v>
          </cell>
          <cell r="C109" t="str">
            <v>B</v>
          </cell>
          <cell r="D109" t="str">
            <v>1.6.4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A110" t="str">
            <v>B - 1.6.4.1</v>
          </cell>
          <cell r="B110" t="e">
            <v>#N/A</v>
          </cell>
          <cell r="C110" t="str">
            <v>B</v>
          </cell>
          <cell r="D110" t="str">
            <v>1.6.4.1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A111" t="str">
            <v>B - 1.6.4.2</v>
          </cell>
          <cell r="B111" t="e">
            <v>#N/A</v>
          </cell>
          <cell r="C111" t="str">
            <v>B</v>
          </cell>
          <cell r="D111" t="str">
            <v>1.6.4.2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2">
          <cell r="A112" t="str">
            <v>B - 1.6.4.3</v>
          </cell>
          <cell r="B112" t="e">
            <v>#N/A</v>
          </cell>
          <cell r="C112" t="str">
            <v>B</v>
          </cell>
          <cell r="D112" t="str">
            <v>1.6.4.3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</row>
        <row r="113">
          <cell r="A113" t="str">
            <v>B - 1.6.4.4</v>
          </cell>
          <cell r="B113" t="e">
            <v>#N/A</v>
          </cell>
          <cell r="C113" t="str">
            <v>B</v>
          </cell>
          <cell r="D113" t="str">
            <v>1.6.4.4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</row>
        <row r="114">
          <cell r="A114" t="str">
            <v>B - 1.6.4.5</v>
          </cell>
          <cell r="B114" t="e">
            <v>#N/A</v>
          </cell>
          <cell r="C114" t="str">
            <v>B</v>
          </cell>
          <cell r="D114" t="str">
            <v>1.6.4.5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5">
          <cell r="A115" t="str">
            <v>B - 1.6.4.6</v>
          </cell>
          <cell r="B115" t="e">
            <v>#N/A</v>
          </cell>
          <cell r="C115" t="str">
            <v>B</v>
          </cell>
          <cell r="D115" t="str">
            <v>1.6.4.6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</row>
        <row r="116">
          <cell r="A116" t="str">
            <v>B - 1.6.4.7</v>
          </cell>
          <cell r="B116" t="e">
            <v>#N/A</v>
          </cell>
          <cell r="C116" t="str">
            <v>B</v>
          </cell>
          <cell r="D116" t="str">
            <v>1.6.4.7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A117" t="str">
            <v>B - 1.6.4.8</v>
          </cell>
          <cell r="B117" t="e">
            <v>#N/A</v>
          </cell>
          <cell r="C117" t="str">
            <v>B</v>
          </cell>
          <cell r="D117" t="str">
            <v>1.6.4.8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8">
          <cell r="A118" t="str">
            <v>B - 1.6.4.9</v>
          </cell>
          <cell r="B118" t="e">
            <v>#N/A</v>
          </cell>
          <cell r="C118" t="str">
            <v>B</v>
          </cell>
          <cell r="D118" t="str">
            <v>1.6.4.9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9">
          <cell r="A119" t="str">
            <v>B - 1.6.4.10</v>
          </cell>
          <cell r="B119" t="e">
            <v>#N/A</v>
          </cell>
          <cell r="C119" t="str">
            <v>B</v>
          </cell>
          <cell r="D119" t="str">
            <v>1.6.4.10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</row>
        <row r="120">
          <cell r="A120" t="str">
            <v>B - 1.6.4.11</v>
          </cell>
          <cell r="B120" t="e">
            <v>#N/A</v>
          </cell>
          <cell r="C120" t="str">
            <v>B</v>
          </cell>
          <cell r="D120" t="str">
            <v>1.6.4.11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</row>
        <row r="121">
          <cell r="A121" t="str">
            <v>B - 1.6.4.12</v>
          </cell>
          <cell r="B121" t="e">
            <v>#N/A</v>
          </cell>
          <cell r="C121" t="str">
            <v>B</v>
          </cell>
          <cell r="D121" t="str">
            <v>1.6.4.12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A122" t="str">
            <v>B - 1.6.4.13</v>
          </cell>
          <cell r="B122" t="e">
            <v>#N/A</v>
          </cell>
          <cell r="C122" t="str">
            <v>B</v>
          </cell>
          <cell r="D122" t="str">
            <v>1.6.4.13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3">
          <cell r="A123" t="str">
            <v>B - 1.6.5</v>
          </cell>
          <cell r="B123" t="e">
            <v>#N/A</v>
          </cell>
          <cell r="C123" t="str">
            <v>B</v>
          </cell>
          <cell r="D123" t="str">
            <v>1.6.5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A124" t="str">
            <v>B - 1.6.6</v>
          </cell>
          <cell r="B124" t="e">
            <v>#N/A</v>
          </cell>
          <cell r="C124" t="str">
            <v>B</v>
          </cell>
          <cell r="D124" t="str">
            <v>1.6.6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5">
          <cell r="A125" t="str">
            <v>B - 1.6.7</v>
          </cell>
          <cell r="B125" t="e">
            <v>#N/A</v>
          </cell>
          <cell r="C125" t="str">
            <v>B</v>
          </cell>
          <cell r="D125" t="str">
            <v>1.6.7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6">
          <cell r="A126" t="str">
            <v>B - 1.7</v>
          </cell>
          <cell r="B126" t="e">
            <v>#N/A</v>
          </cell>
          <cell r="C126" t="str">
            <v>B</v>
          </cell>
          <cell r="D126" t="str">
            <v>1.7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</row>
        <row r="127">
          <cell r="A127" t="str">
            <v>B - 1.8</v>
          </cell>
          <cell r="B127" t="e">
            <v>#N/A</v>
          </cell>
          <cell r="C127" t="str">
            <v>B</v>
          </cell>
          <cell r="D127" t="str">
            <v>1.8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A128" t="str">
            <v>B - 1.8.1</v>
          </cell>
          <cell r="B128" t="e">
            <v>#N/A</v>
          </cell>
          <cell r="C128" t="str">
            <v>B</v>
          </cell>
          <cell r="D128" t="str">
            <v>1.8.1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A129" t="str">
            <v>B - 1.8.2</v>
          </cell>
          <cell r="B129" t="e">
            <v>#N/A</v>
          </cell>
          <cell r="C129" t="str">
            <v>B</v>
          </cell>
          <cell r="D129" t="str">
            <v>1.8.2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A130" t="str">
            <v>B - 1.8.3</v>
          </cell>
          <cell r="B130" t="e">
            <v>#N/A</v>
          </cell>
          <cell r="C130" t="str">
            <v>B</v>
          </cell>
          <cell r="D130" t="str">
            <v>1.8.3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A131" t="str">
            <v>B - 1.8.4</v>
          </cell>
          <cell r="B131" t="e">
            <v>#N/A</v>
          </cell>
          <cell r="C131" t="str">
            <v>B</v>
          </cell>
          <cell r="D131" t="str">
            <v>1.8.4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2">
          <cell r="A132" t="str">
            <v>B - 1.8.5</v>
          </cell>
          <cell r="B132" t="e">
            <v>#N/A</v>
          </cell>
          <cell r="C132" t="str">
            <v>B</v>
          </cell>
          <cell r="D132" t="str">
            <v>1.8.5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3">
          <cell r="A133" t="str">
            <v>B - 1.8.6</v>
          </cell>
          <cell r="B133" t="e">
            <v>#N/A</v>
          </cell>
          <cell r="C133" t="str">
            <v>B</v>
          </cell>
          <cell r="D133" t="str">
            <v>1.8.6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A134" t="str">
            <v>B - 1.8.7</v>
          </cell>
          <cell r="B134" t="e">
            <v>#N/A</v>
          </cell>
          <cell r="C134" t="str">
            <v>B</v>
          </cell>
          <cell r="D134" t="str">
            <v>1.8.7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A135" t="str">
            <v>B - 1.9</v>
          </cell>
          <cell r="B135" t="e">
            <v>#N/A</v>
          </cell>
          <cell r="C135" t="str">
            <v>B</v>
          </cell>
          <cell r="D135" t="str">
            <v>1.9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A136" t="str">
            <v>B - 1.9.1</v>
          </cell>
          <cell r="B136" t="e">
            <v>#N/A</v>
          </cell>
          <cell r="C136" t="str">
            <v>B</v>
          </cell>
          <cell r="D136" t="str">
            <v>1.9.1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A137" t="str">
            <v>B - 1.9.2</v>
          </cell>
          <cell r="B137" t="e">
            <v>#N/A</v>
          </cell>
          <cell r="C137" t="str">
            <v>B</v>
          </cell>
          <cell r="D137" t="str">
            <v>1.9.2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A138" t="str">
            <v>B - 1.9.3</v>
          </cell>
          <cell r="B138" t="e">
            <v>#N/A</v>
          </cell>
          <cell r="C138" t="str">
            <v>B</v>
          </cell>
          <cell r="D138" t="str">
            <v>1.9.3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A139" t="str">
            <v>B - 1.9.4</v>
          </cell>
          <cell r="B139" t="e">
            <v>#N/A</v>
          </cell>
          <cell r="C139" t="str">
            <v>B</v>
          </cell>
          <cell r="D139" t="str">
            <v>1.9.4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40">
          <cell r="A140" t="str">
            <v>B - 1.9.5</v>
          </cell>
          <cell r="B140" t="e">
            <v>#N/A</v>
          </cell>
          <cell r="C140" t="str">
            <v>B</v>
          </cell>
          <cell r="D140" t="str">
            <v>1.9.5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</row>
        <row r="141">
          <cell r="A141" t="str">
            <v>B - 1.9.6</v>
          </cell>
          <cell r="B141" t="e">
            <v>#N/A</v>
          </cell>
          <cell r="C141" t="str">
            <v>B</v>
          </cell>
          <cell r="D141" t="str">
            <v>1.9.6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</row>
        <row r="142">
          <cell r="A142" t="str">
            <v>B - 1.9.7</v>
          </cell>
          <cell r="B142" t="e">
            <v>#N/A</v>
          </cell>
          <cell r="C142" t="str">
            <v>B</v>
          </cell>
          <cell r="D142" t="str">
            <v>1.9.7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A143" t="str">
            <v>B - 1.9.8</v>
          </cell>
          <cell r="B143" t="e">
            <v>#N/A</v>
          </cell>
          <cell r="C143" t="str">
            <v>B</v>
          </cell>
          <cell r="D143" t="str">
            <v>1.9.8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A144" t="str">
            <v>B - 1.10</v>
          </cell>
          <cell r="B144" t="e">
            <v>#N/A</v>
          </cell>
          <cell r="C144" t="str">
            <v>B</v>
          </cell>
          <cell r="D144" t="str">
            <v>1.10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5">
          <cell r="A145" t="str">
            <v>B - 1.11</v>
          </cell>
          <cell r="B145" t="e">
            <v>#N/A</v>
          </cell>
          <cell r="C145" t="str">
            <v>B</v>
          </cell>
          <cell r="D145" t="str">
            <v>1.11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</row>
        <row r="146">
          <cell r="A146" t="str">
            <v>B - 1.12</v>
          </cell>
          <cell r="B146" t="e">
            <v>#N/A</v>
          </cell>
          <cell r="C146" t="str">
            <v>B</v>
          </cell>
          <cell r="D146" t="str">
            <v>1.12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A147" t="str">
            <v>C - 1</v>
          </cell>
          <cell r="B147" t="str">
            <v>Dextrous Deployable Vision System (DDVS)</v>
          </cell>
          <cell r="C147" t="str">
            <v>C</v>
          </cell>
          <cell r="D147" t="str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A148" t="str">
            <v>C - 1.1</v>
          </cell>
          <cell r="B148" t="e">
            <v>#N/A</v>
          </cell>
          <cell r="C148" t="str">
            <v>C</v>
          </cell>
          <cell r="D148" t="str">
            <v>1.1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A149" t="str">
            <v>C - 1.0</v>
          </cell>
          <cell r="B149" t="e">
            <v>#N/A</v>
          </cell>
          <cell r="C149" t="str">
            <v>C</v>
          </cell>
          <cell r="D149" t="str">
            <v>1.0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A150" t="str">
            <v>C - 1.0.1</v>
          </cell>
          <cell r="B150" t="e">
            <v>#N/A</v>
          </cell>
          <cell r="C150" t="str">
            <v>C</v>
          </cell>
          <cell r="D150" t="str">
            <v>1.0.1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A151" t="str">
            <v>C - 1.0.2</v>
          </cell>
          <cell r="B151" t="e">
            <v>#N/A</v>
          </cell>
          <cell r="C151" t="str">
            <v>C</v>
          </cell>
          <cell r="D151" t="str">
            <v>1.0.2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2">
          <cell r="A152" t="str">
            <v>C - 1.0.3</v>
          </cell>
          <cell r="B152" t="e">
            <v>#N/A</v>
          </cell>
          <cell r="C152" t="str">
            <v>C</v>
          </cell>
          <cell r="D152" t="str">
            <v>1.0.3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</row>
        <row r="153">
          <cell r="A153" t="str">
            <v>C - 1.0.4</v>
          </cell>
          <cell r="B153" t="e">
            <v>#N/A</v>
          </cell>
          <cell r="C153" t="str">
            <v>C</v>
          </cell>
          <cell r="D153" t="str">
            <v>1.0.4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</row>
        <row r="154">
          <cell r="A154" t="str">
            <v>C - 1.2</v>
          </cell>
          <cell r="B154" t="e">
            <v>#N/A</v>
          </cell>
          <cell r="C154" t="str">
            <v>C</v>
          </cell>
          <cell r="D154" t="str">
            <v>1.2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</row>
        <row r="155">
          <cell r="A155" t="str">
            <v>C - 1.3</v>
          </cell>
          <cell r="B155" t="e">
            <v>#N/A</v>
          </cell>
          <cell r="C155" t="str">
            <v>C</v>
          </cell>
          <cell r="D155" t="str">
            <v>1.3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</row>
        <row r="156">
          <cell r="A156" t="str">
            <v>C - 1.4</v>
          </cell>
          <cell r="B156" t="e">
            <v>#N/A</v>
          </cell>
          <cell r="C156" t="str">
            <v>C</v>
          </cell>
          <cell r="D156" t="str">
            <v>1.4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</row>
        <row r="157">
          <cell r="A157" t="str">
            <v>C - 1.5</v>
          </cell>
          <cell r="B157" t="e">
            <v>#N/A</v>
          </cell>
          <cell r="C157" t="str">
            <v>C</v>
          </cell>
          <cell r="D157" t="str">
            <v>1.5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</row>
        <row r="158">
          <cell r="A158" t="str">
            <v>C - 1.5.1</v>
          </cell>
          <cell r="B158" t="e">
            <v>#N/A</v>
          </cell>
          <cell r="C158" t="str">
            <v>C</v>
          </cell>
          <cell r="D158" t="str">
            <v>1.5.1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9">
          <cell r="A159" t="str">
            <v>C - 1.5.2</v>
          </cell>
          <cell r="B159" t="e">
            <v>#N/A</v>
          </cell>
          <cell r="C159" t="str">
            <v>C</v>
          </cell>
          <cell r="D159" t="str">
            <v>1.5.2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</row>
        <row r="160">
          <cell r="A160" t="str">
            <v>C - 1.5.3</v>
          </cell>
          <cell r="B160" t="e">
            <v>#N/A</v>
          </cell>
          <cell r="C160" t="str">
            <v>C</v>
          </cell>
          <cell r="D160" t="str">
            <v>1.5.3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A161" t="str">
            <v>C - 1.5.4</v>
          </cell>
          <cell r="B161" t="e">
            <v>#N/A</v>
          </cell>
          <cell r="C161" t="str">
            <v>C</v>
          </cell>
          <cell r="D161" t="str">
            <v>1.5.4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2">
          <cell r="A162" t="str">
            <v>C - 1.5.4.1</v>
          </cell>
          <cell r="B162" t="e">
            <v>#N/A</v>
          </cell>
          <cell r="C162" t="str">
            <v>C</v>
          </cell>
          <cell r="D162" t="str">
            <v>1.5.4.1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</row>
        <row r="163">
          <cell r="A163" t="str">
            <v>C - 1.5.4.2</v>
          </cell>
          <cell r="B163" t="e">
            <v>#N/A</v>
          </cell>
          <cell r="C163" t="str">
            <v>C</v>
          </cell>
          <cell r="D163" t="str">
            <v>1.5.4.2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A164" t="str">
            <v>C - 1.5.4.3</v>
          </cell>
          <cell r="B164" t="e">
            <v>#N/A</v>
          </cell>
          <cell r="C164" t="str">
            <v>C</v>
          </cell>
          <cell r="D164" t="str">
            <v>1.5.4.3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</row>
        <row r="165">
          <cell r="A165" t="str">
            <v>C - 1.5.4.4</v>
          </cell>
          <cell r="B165" t="e">
            <v>#N/A</v>
          </cell>
          <cell r="C165" t="str">
            <v>C</v>
          </cell>
          <cell r="D165" t="str">
            <v>1.5.4.4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6">
          <cell r="A166" t="str">
            <v>C - 1.5.4.5</v>
          </cell>
          <cell r="B166" t="e">
            <v>#N/A</v>
          </cell>
          <cell r="C166" t="str">
            <v>C</v>
          </cell>
          <cell r="D166" t="str">
            <v>1.5.4.5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A167" t="str">
            <v>C - 1.5.4.6</v>
          </cell>
          <cell r="B167" t="e">
            <v>#N/A</v>
          </cell>
          <cell r="C167" t="str">
            <v>C</v>
          </cell>
          <cell r="D167" t="str">
            <v>1.5.4.6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A168" t="str">
            <v>C - 1.5.4.7</v>
          </cell>
          <cell r="B168" t="e">
            <v>#N/A</v>
          </cell>
          <cell r="C168" t="str">
            <v>C</v>
          </cell>
          <cell r="D168" t="str">
            <v>1.5.4.7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A169" t="str">
            <v>C - 1.5.4.8</v>
          </cell>
          <cell r="B169" t="e">
            <v>#N/A</v>
          </cell>
          <cell r="C169" t="str">
            <v>C</v>
          </cell>
          <cell r="D169" t="str">
            <v>1.5.4.8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A170" t="str">
            <v>C - 1.5.4.9</v>
          </cell>
          <cell r="B170" t="e">
            <v>#N/A</v>
          </cell>
          <cell r="C170" t="str">
            <v>C</v>
          </cell>
          <cell r="D170" t="str">
            <v>1.5.4.9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A171" t="str">
            <v>C - 1.5.4.10</v>
          </cell>
          <cell r="B171" t="e">
            <v>#N/A</v>
          </cell>
          <cell r="C171" t="str">
            <v>C</v>
          </cell>
          <cell r="D171" t="str">
            <v>1.5.4.10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A172" t="str">
            <v>C - 1.5.4.11</v>
          </cell>
          <cell r="B172" t="e">
            <v>#N/A</v>
          </cell>
          <cell r="C172" t="str">
            <v>C</v>
          </cell>
          <cell r="D172" t="str">
            <v>1.5.4.11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</row>
        <row r="173">
          <cell r="A173" t="str">
            <v>C - 1.5.4.12</v>
          </cell>
          <cell r="B173" t="e">
            <v>#N/A</v>
          </cell>
          <cell r="C173" t="str">
            <v>C</v>
          </cell>
          <cell r="D173" t="str">
            <v>1.5.4.12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</row>
        <row r="174">
          <cell r="A174" t="str">
            <v>C - 1.5.4.13</v>
          </cell>
          <cell r="B174" t="e">
            <v>#N/A</v>
          </cell>
          <cell r="C174" t="str">
            <v>C</v>
          </cell>
          <cell r="D174" t="str">
            <v>1.5.4.13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A175" t="str">
            <v>C - 1.5.4.14</v>
          </cell>
          <cell r="B175" t="e">
            <v>#N/A</v>
          </cell>
          <cell r="C175" t="str">
            <v>C</v>
          </cell>
          <cell r="D175" t="str">
            <v>1.5.4.14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A176" t="str">
            <v>C - 1.5.5</v>
          </cell>
          <cell r="B176" t="e">
            <v>#N/A</v>
          </cell>
          <cell r="C176" t="str">
            <v>C</v>
          </cell>
          <cell r="D176" t="str">
            <v>1.5.5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</row>
        <row r="177">
          <cell r="A177" t="str">
            <v>C - 1.6</v>
          </cell>
          <cell r="B177" t="e">
            <v>#N/A</v>
          </cell>
          <cell r="C177" t="str">
            <v>C</v>
          </cell>
          <cell r="D177" t="str">
            <v>1.6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8">
          <cell r="A178" t="str">
            <v>C - 1.6.1</v>
          </cell>
          <cell r="B178" t="e">
            <v>#N/A</v>
          </cell>
          <cell r="C178" t="str">
            <v>C</v>
          </cell>
          <cell r="D178" t="str">
            <v>1.6.1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A179" t="str">
            <v>C - 1.6.2</v>
          </cell>
          <cell r="B179" t="e">
            <v>#N/A</v>
          </cell>
          <cell r="C179" t="str">
            <v>C</v>
          </cell>
          <cell r="D179" t="str">
            <v>1.6.2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80">
          <cell r="A180" t="str">
            <v>C - 1.6.3</v>
          </cell>
          <cell r="B180" t="e">
            <v>#N/A</v>
          </cell>
          <cell r="C180" t="str">
            <v>C</v>
          </cell>
          <cell r="D180" t="str">
            <v>1.6.3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</row>
        <row r="181">
          <cell r="A181" t="str">
            <v>C - 1.6.4</v>
          </cell>
          <cell r="B181" t="e">
            <v>#N/A</v>
          </cell>
          <cell r="C181" t="str">
            <v>C</v>
          </cell>
          <cell r="D181" t="str">
            <v>1.6.4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A182" t="str">
            <v>C - 1.6.4.1</v>
          </cell>
          <cell r="B182" t="e">
            <v>#N/A</v>
          </cell>
          <cell r="C182" t="str">
            <v>C</v>
          </cell>
          <cell r="D182" t="str">
            <v>1.6.4.1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3">
          <cell r="A183" t="str">
            <v>C - 1.6.4.2</v>
          </cell>
          <cell r="B183" t="e">
            <v>#N/A</v>
          </cell>
          <cell r="C183" t="str">
            <v>C</v>
          </cell>
          <cell r="D183" t="str">
            <v>1.6.4.2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A184" t="str">
            <v>C - 1.6.4.3</v>
          </cell>
          <cell r="B184" t="e">
            <v>#N/A</v>
          </cell>
          <cell r="C184" t="str">
            <v>C</v>
          </cell>
          <cell r="D184" t="str">
            <v>1.6.4.3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</row>
        <row r="185">
          <cell r="A185" t="str">
            <v>C - 1.6.4.4</v>
          </cell>
          <cell r="B185" t="e">
            <v>#N/A</v>
          </cell>
          <cell r="C185" t="str">
            <v>C</v>
          </cell>
          <cell r="D185" t="str">
            <v>1.6.4.4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</row>
        <row r="186">
          <cell r="A186" t="str">
            <v>C - 1.6.4.5</v>
          </cell>
          <cell r="B186" t="e">
            <v>#N/A</v>
          </cell>
          <cell r="C186" t="str">
            <v>C</v>
          </cell>
          <cell r="D186" t="str">
            <v>1.6.4.5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</row>
        <row r="187">
          <cell r="A187" t="str">
            <v>C - 1.6.4.6</v>
          </cell>
          <cell r="B187" t="e">
            <v>#N/A</v>
          </cell>
          <cell r="C187" t="str">
            <v>C</v>
          </cell>
          <cell r="D187" t="str">
            <v>1.6.4.6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</row>
        <row r="188">
          <cell r="A188" t="str">
            <v>C - 1.6.4.7</v>
          </cell>
          <cell r="B188" t="e">
            <v>#N/A</v>
          </cell>
          <cell r="C188" t="str">
            <v>C</v>
          </cell>
          <cell r="D188" t="str">
            <v>1.6.4.7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</row>
        <row r="189">
          <cell r="A189" t="str">
            <v>C - 1.6.4.8</v>
          </cell>
          <cell r="B189" t="e">
            <v>#N/A</v>
          </cell>
          <cell r="C189" t="str">
            <v>C</v>
          </cell>
          <cell r="D189" t="str">
            <v>1.6.4.8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A190" t="str">
            <v>C - 1.6.4.9</v>
          </cell>
          <cell r="B190" t="e">
            <v>#N/A</v>
          </cell>
          <cell r="C190" t="str">
            <v>C</v>
          </cell>
          <cell r="D190" t="str">
            <v>1.6.4.9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A191" t="str">
            <v>C - 1.6.4.10</v>
          </cell>
          <cell r="B191" t="e">
            <v>#N/A</v>
          </cell>
          <cell r="C191" t="str">
            <v>C</v>
          </cell>
          <cell r="D191" t="str">
            <v>1.6.4.10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2">
          <cell r="A192" t="str">
            <v>C - 1.6.4.11</v>
          </cell>
          <cell r="B192" t="e">
            <v>#N/A</v>
          </cell>
          <cell r="C192" t="str">
            <v>C</v>
          </cell>
          <cell r="D192" t="str">
            <v>1.6.4.11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</row>
        <row r="193">
          <cell r="A193" t="str">
            <v>C - 1.6.4.12</v>
          </cell>
          <cell r="B193" t="e">
            <v>#N/A</v>
          </cell>
          <cell r="C193" t="str">
            <v>C</v>
          </cell>
          <cell r="D193" t="str">
            <v>1.6.4.12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</row>
        <row r="194">
          <cell r="A194" t="str">
            <v>C - 1.6.4.13</v>
          </cell>
          <cell r="B194" t="e">
            <v>#N/A</v>
          </cell>
          <cell r="C194" t="str">
            <v>C</v>
          </cell>
          <cell r="D194" t="str">
            <v>1.6.4.13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</row>
        <row r="195">
          <cell r="A195" t="str">
            <v>C - 1.6.5</v>
          </cell>
          <cell r="B195" t="e">
            <v>#N/A</v>
          </cell>
          <cell r="C195" t="str">
            <v>C</v>
          </cell>
          <cell r="D195" t="str">
            <v>1.6.5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</row>
        <row r="196">
          <cell r="A196" t="str">
            <v>C - 1.6.6</v>
          </cell>
          <cell r="B196" t="e">
            <v>#N/A</v>
          </cell>
          <cell r="C196" t="str">
            <v>C</v>
          </cell>
          <cell r="D196" t="str">
            <v>1.6.6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</row>
        <row r="197">
          <cell r="A197" t="str">
            <v>C - 1.6.7</v>
          </cell>
          <cell r="B197" t="e">
            <v>#N/A</v>
          </cell>
          <cell r="C197" t="str">
            <v>C</v>
          </cell>
          <cell r="D197" t="str">
            <v>1.6.7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</row>
        <row r="198">
          <cell r="A198" t="str">
            <v>C - 1.7</v>
          </cell>
          <cell r="B198" t="e">
            <v>#N/A</v>
          </cell>
          <cell r="C198" t="str">
            <v>C</v>
          </cell>
          <cell r="D198" t="str">
            <v>1.7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</row>
        <row r="199">
          <cell r="A199" t="str">
            <v>C - 1.8</v>
          </cell>
          <cell r="B199" t="e">
            <v>#N/A</v>
          </cell>
          <cell r="C199" t="str">
            <v>C</v>
          </cell>
          <cell r="D199" t="str">
            <v>1.8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</row>
        <row r="200">
          <cell r="A200" t="str">
            <v>C - 1.8.1</v>
          </cell>
          <cell r="B200" t="e">
            <v>#N/A</v>
          </cell>
          <cell r="C200" t="str">
            <v>C</v>
          </cell>
          <cell r="D200" t="str">
            <v>1.8.1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1">
          <cell r="A201" t="str">
            <v>C - 1.8.2</v>
          </cell>
          <cell r="B201" t="e">
            <v>#N/A</v>
          </cell>
          <cell r="C201" t="str">
            <v>C</v>
          </cell>
          <cell r="D201" t="str">
            <v>1.8.2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</row>
        <row r="202">
          <cell r="A202" t="str">
            <v>C - 1.8.3</v>
          </cell>
          <cell r="B202" t="e">
            <v>#N/A</v>
          </cell>
          <cell r="C202" t="str">
            <v>C</v>
          </cell>
          <cell r="D202" t="str">
            <v>1.8.3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A203" t="str">
            <v>C - 1.8.4</v>
          </cell>
          <cell r="B203" t="e">
            <v>#N/A</v>
          </cell>
          <cell r="C203" t="str">
            <v>C</v>
          </cell>
          <cell r="D203" t="str">
            <v>1.8.4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A204" t="str">
            <v>C - 1.8.5</v>
          </cell>
          <cell r="B204" t="e">
            <v>#N/A</v>
          </cell>
          <cell r="C204" t="str">
            <v>C</v>
          </cell>
          <cell r="D204" t="str">
            <v>1.8.5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</row>
        <row r="205">
          <cell r="A205" t="str">
            <v>C - 1.8.6</v>
          </cell>
          <cell r="B205" t="e">
            <v>#N/A</v>
          </cell>
          <cell r="C205" t="str">
            <v>C</v>
          </cell>
          <cell r="D205" t="str">
            <v>1.8.6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</row>
        <row r="206">
          <cell r="A206" t="str">
            <v>C - 1.8.7</v>
          </cell>
          <cell r="B206" t="e">
            <v>#N/A</v>
          </cell>
          <cell r="C206" t="str">
            <v>C</v>
          </cell>
          <cell r="D206" t="str">
            <v>1.8.7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7">
          <cell r="A207" t="str">
            <v>C - 1.9</v>
          </cell>
          <cell r="B207" t="e">
            <v>#N/A</v>
          </cell>
          <cell r="C207" t="str">
            <v>C</v>
          </cell>
          <cell r="D207" t="str">
            <v>1.9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</row>
        <row r="208">
          <cell r="A208" t="str">
            <v>C - 1.9.1</v>
          </cell>
          <cell r="B208" t="e">
            <v>#N/A</v>
          </cell>
          <cell r="C208" t="str">
            <v>C</v>
          </cell>
          <cell r="D208" t="str">
            <v>1.9.1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A209" t="str">
            <v>C - 1.9.2</v>
          </cell>
          <cell r="B209" t="e">
            <v>#N/A</v>
          </cell>
          <cell r="C209" t="str">
            <v>C</v>
          </cell>
          <cell r="D209" t="str">
            <v>1.9.2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A210" t="str">
            <v>C - 1.9.3</v>
          </cell>
          <cell r="B210" t="e">
            <v>#N/A</v>
          </cell>
          <cell r="C210" t="str">
            <v>C</v>
          </cell>
          <cell r="D210" t="str">
            <v>1.9.3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A211" t="str">
            <v>C - 1.9.4</v>
          </cell>
          <cell r="B211" t="e">
            <v>#N/A</v>
          </cell>
          <cell r="C211" t="str">
            <v>C</v>
          </cell>
          <cell r="D211" t="str">
            <v>1.9.4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2">
          <cell r="A212" t="str">
            <v>C - 1.9.5</v>
          </cell>
          <cell r="B212" t="e">
            <v>#N/A</v>
          </cell>
          <cell r="C212" t="str">
            <v>C</v>
          </cell>
          <cell r="D212" t="str">
            <v>1.9.5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</row>
        <row r="213">
          <cell r="A213" t="str">
            <v>C - 1.9.6</v>
          </cell>
          <cell r="B213" t="e">
            <v>#N/A</v>
          </cell>
          <cell r="C213" t="str">
            <v>C</v>
          </cell>
          <cell r="D213" t="str">
            <v>1.9.6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</row>
        <row r="214">
          <cell r="A214" t="str">
            <v>C - 1.9.7</v>
          </cell>
          <cell r="B214" t="e">
            <v>#N/A</v>
          </cell>
          <cell r="C214" t="str">
            <v>C</v>
          </cell>
          <cell r="D214" t="str">
            <v>1.9.7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5">
          <cell r="A215" t="str">
            <v>C - 1.9.8</v>
          </cell>
          <cell r="B215" t="e">
            <v>#N/A</v>
          </cell>
          <cell r="C215" t="str">
            <v>C</v>
          </cell>
          <cell r="D215" t="str">
            <v>1.9.8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A216" t="str">
            <v>C - 1.10</v>
          </cell>
          <cell r="B216" t="e">
            <v>#N/A</v>
          </cell>
          <cell r="C216" t="str">
            <v>C</v>
          </cell>
          <cell r="D216" t="str">
            <v>1.10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</row>
        <row r="217">
          <cell r="A217" t="str">
            <v>C - 1.11</v>
          </cell>
          <cell r="B217" t="e">
            <v>#N/A</v>
          </cell>
          <cell r="C217" t="str">
            <v>C</v>
          </cell>
          <cell r="D217" t="str">
            <v>1.11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8">
          <cell r="A218" t="str">
            <v>C - 1.12</v>
          </cell>
          <cell r="B218" t="e">
            <v>#N/A</v>
          </cell>
          <cell r="C218" t="str">
            <v>C</v>
          </cell>
          <cell r="D218" t="str">
            <v>1.12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9">
          <cell r="A219" t="str">
            <v>D - 1</v>
          </cell>
          <cell r="B219" t="str">
            <v>Dextrous Deployable Vision System (DDVS)</v>
          </cell>
          <cell r="C219" t="str">
            <v>D</v>
          </cell>
          <cell r="D219" t="str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</row>
        <row r="220">
          <cell r="A220" t="str">
            <v>D - 1.1</v>
          </cell>
          <cell r="B220" t="e">
            <v>#N/A</v>
          </cell>
          <cell r="C220" t="str">
            <v>D</v>
          </cell>
          <cell r="D220" t="str">
            <v>1.1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</row>
        <row r="221">
          <cell r="A221" t="str">
            <v>D - 1.0</v>
          </cell>
          <cell r="B221" t="e">
            <v>#N/A</v>
          </cell>
          <cell r="C221" t="str">
            <v>D</v>
          </cell>
          <cell r="D221" t="str">
            <v>1.0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2">
          <cell r="A222" t="str">
            <v>D - 1.0.1</v>
          </cell>
          <cell r="B222" t="e">
            <v>#N/A</v>
          </cell>
          <cell r="C222" t="str">
            <v>D</v>
          </cell>
          <cell r="D222" t="str">
            <v>1.0.1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3">
          <cell r="A223" t="str">
            <v>D - 1.0.2</v>
          </cell>
          <cell r="B223" t="e">
            <v>#N/A</v>
          </cell>
          <cell r="C223" t="str">
            <v>D</v>
          </cell>
          <cell r="D223" t="str">
            <v>1.0.2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A224" t="str">
            <v>D - 1.0.3</v>
          </cell>
          <cell r="B224" t="e">
            <v>#N/A</v>
          </cell>
          <cell r="C224" t="str">
            <v>D</v>
          </cell>
          <cell r="D224" t="str">
            <v>1.0.3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</row>
        <row r="225">
          <cell r="A225" t="str">
            <v>D - 1.0.4</v>
          </cell>
          <cell r="B225" t="e">
            <v>#N/A</v>
          </cell>
          <cell r="C225" t="str">
            <v>D</v>
          </cell>
          <cell r="D225" t="str">
            <v>1.0.4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</row>
        <row r="226">
          <cell r="A226" t="str">
            <v>D - 1.2</v>
          </cell>
          <cell r="B226" t="e">
            <v>#N/A</v>
          </cell>
          <cell r="C226" t="str">
            <v>D</v>
          </cell>
          <cell r="D226" t="str">
            <v>1.2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A227" t="str">
            <v>D - 1.3</v>
          </cell>
          <cell r="B227" t="e">
            <v>#N/A</v>
          </cell>
          <cell r="C227" t="str">
            <v>D</v>
          </cell>
          <cell r="D227" t="str">
            <v>1.3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A228" t="str">
            <v>D - 1.4</v>
          </cell>
          <cell r="B228" t="e">
            <v>#N/A</v>
          </cell>
          <cell r="C228" t="str">
            <v>D</v>
          </cell>
          <cell r="D228" t="str">
            <v>1.4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A229" t="str">
            <v>D - 1.5</v>
          </cell>
          <cell r="B229" t="e">
            <v>#N/A</v>
          </cell>
          <cell r="C229" t="str">
            <v>D</v>
          </cell>
          <cell r="D229" t="str">
            <v>1.5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A230" t="str">
            <v>D - 1.5.1</v>
          </cell>
          <cell r="B230" t="e">
            <v>#N/A</v>
          </cell>
          <cell r="C230" t="str">
            <v>D</v>
          </cell>
          <cell r="D230" t="str">
            <v>1.5.1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A231" t="str">
            <v>D - 1.5.2</v>
          </cell>
          <cell r="B231" t="e">
            <v>#N/A</v>
          </cell>
          <cell r="C231" t="str">
            <v>D</v>
          </cell>
          <cell r="D231" t="str">
            <v>1.5.2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A232" t="str">
            <v>D - 1.5.3</v>
          </cell>
          <cell r="B232" t="e">
            <v>#N/A</v>
          </cell>
          <cell r="C232" t="str">
            <v>D</v>
          </cell>
          <cell r="D232" t="str">
            <v>1.5.3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3">
          <cell r="A233" t="str">
            <v>D - 1.5.4</v>
          </cell>
          <cell r="B233" t="e">
            <v>#N/A</v>
          </cell>
          <cell r="C233" t="str">
            <v>D</v>
          </cell>
          <cell r="D233" t="str">
            <v>1.5.4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  <row r="234">
          <cell r="A234" t="str">
            <v>D - 1.5.4.1</v>
          </cell>
          <cell r="B234" t="e">
            <v>#N/A</v>
          </cell>
          <cell r="C234" t="str">
            <v>D</v>
          </cell>
          <cell r="D234" t="str">
            <v>1.5.4.1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</row>
        <row r="235">
          <cell r="A235" t="str">
            <v>D - 1.5.4.2</v>
          </cell>
          <cell r="B235" t="e">
            <v>#N/A</v>
          </cell>
          <cell r="C235" t="str">
            <v>D</v>
          </cell>
          <cell r="D235" t="str">
            <v>1.5.4.2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6">
          <cell r="A236" t="str">
            <v>D - 1.5.4.3</v>
          </cell>
          <cell r="B236" t="e">
            <v>#N/A</v>
          </cell>
          <cell r="C236" t="str">
            <v>D</v>
          </cell>
          <cell r="D236" t="str">
            <v>1.5.4.3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</row>
        <row r="237">
          <cell r="A237" t="str">
            <v>D - 1.5.4.4</v>
          </cell>
          <cell r="B237" t="e">
            <v>#N/A</v>
          </cell>
          <cell r="C237" t="str">
            <v>D</v>
          </cell>
          <cell r="D237" t="str">
            <v>1.5.4.4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</row>
        <row r="238">
          <cell r="A238" t="str">
            <v>D - 1.5.4.5</v>
          </cell>
          <cell r="B238" t="e">
            <v>#N/A</v>
          </cell>
          <cell r="C238" t="str">
            <v>D</v>
          </cell>
          <cell r="D238" t="str">
            <v>1.5.4.5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</row>
        <row r="239">
          <cell r="A239" t="str">
            <v>D - 1.5.4.6</v>
          </cell>
          <cell r="B239" t="e">
            <v>#N/A</v>
          </cell>
          <cell r="C239" t="str">
            <v>D</v>
          </cell>
          <cell r="D239" t="str">
            <v>1.5.4.6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</row>
        <row r="240">
          <cell r="A240" t="str">
            <v>D - 1.5.4.7</v>
          </cell>
          <cell r="B240" t="e">
            <v>#N/A</v>
          </cell>
          <cell r="C240" t="str">
            <v>D</v>
          </cell>
          <cell r="D240" t="str">
            <v>1.5.4.7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A241" t="str">
            <v>D - 1.5.4.8</v>
          </cell>
          <cell r="B241" t="e">
            <v>#N/A</v>
          </cell>
          <cell r="C241" t="str">
            <v>D</v>
          </cell>
          <cell r="D241" t="str">
            <v>1.5.4.8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</row>
        <row r="242">
          <cell r="A242" t="str">
            <v>D - 1.5.4.9</v>
          </cell>
          <cell r="B242" t="e">
            <v>#N/A</v>
          </cell>
          <cell r="C242" t="str">
            <v>D</v>
          </cell>
          <cell r="D242" t="str">
            <v>1.5.4.9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A243" t="str">
            <v>D - 1.5.4.10</v>
          </cell>
          <cell r="B243" t="e">
            <v>#N/A</v>
          </cell>
          <cell r="C243" t="str">
            <v>D</v>
          </cell>
          <cell r="D243" t="str">
            <v>1.5.4.10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A244" t="str">
            <v>D - 1.5.4.11</v>
          </cell>
          <cell r="B244" t="e">
            <v>#N/A</v>
          </cell>
          <cell r="C244" t="str">
            <v>D</v>
          </cell>
          <cell r="D244" t="str">
            <v>1.5.4.11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</row>
        <row r="245">
          <cell r="A245" t="str">
            <v>D - 1.5.4.12</v>
          </cell>
          <cell r="B245" t="e">
            <v>#N/A</v>
          </cell>
          <cell r="C245" t="str">
            <v>D</v>
          </cell>
          <cell r="D245" t="str">
            <v>1.5.4.12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A246" t="str">
            <v>D - 1.5.4.13</v>
          </cell>
          <cell r="B246" t="e">
            <v>#N/A</v>
          </cell>
          <cell r="C246" t="str">
            <v>D</v>
          </cell>
          <cell r="D246" t="str">
            <v>1.5.4.13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A247" t="str">
            <v>D - 1.5.4.14</v>
          </cell>
          <cell r="B247" t="e">
            <v>#N/A</v>
          </cell>
          <cell r="C247" t="str">
            <v>D</v>
          </cell>
          <cell r="D247" t="str">
            <v>1.5.4.14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A248" t="str">
            <v>D - 1.5.5</v>
          </cell>
          <cell r="B248" t="e">
            <v>#N/A</v>
          </cell>
          <cell r="C248" t="str">
            <v>D</v>
          </cell>
          <cell r="D248" t="str">
            <v>1.5.5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A249" t="str">
            <v>D - 1.6</v>
          </cell>
          <cell r="B249" t="e">
            <v>#N/A</v>
          </cell>
          <cell r="C249" t="str">
            <v>D</v>
          </cell>
          <cell r="D249" t="str">
            <v>1.6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A250" t="str">
            <v>D - 1.6.1</v>
          </cell>
          <cell r="B250" t="e">
            <v>#N/A</v>
          </cell>
          <cell r="C250" t="str">
            <v>D</v>
          </cell>
          <cell r="D250" t="str">
            <v>1.6.1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A251" t="str">
            <v>D - 1.6.2</v>
          </cell>
          <cell r="B251" t="e">
            <v>#N/A</v>
          </cell>
          <cell r="C251" t="str">
            <v>D</v>
          </cell>
          <cell r="D251" t="str">
            <v>1.6.2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2">
          <cell r="A252" t="str">
            <v>D - 1.6.3</v>
          </cell>
          <cell r="B252" t="e">
            <v>#N/A</v>
          </cell>
          <cell r="C252" t="str">
            <v>D</v>
          </cell>
          <cell r="D252" t="str">
            <v>1.6.3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</row>
        <row r="253">
          <cell r="A253" t="str">
            <v>D - 1.6.4</v>
          </cell>
          <cell r="B253" t="e">
            <v>#N/A</v>
          </cell>
          <cell r="C253" t="str">
            <v>D</v>
          </cell>
          <cell r="D253" t="str">
            <v>1.6.4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</row>
        <row r="254">
          <cell r="A254" t="str">
            <v>D - 1.6.4.1</v>
          </cell>
          <cell r="B254" t="e">
            <v>#N/A</v>
          </cell>
          <cell r="C254" t="str">
            <v>D</v>
          </cell>
          <cell r="D254" t="str">
            <v>1.6.4.1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</row>
        <row r="255">
          <cell r="A255" t="str">
            <v>D - 1.6.4.2</v>
          </cell>
          <cell r="B255" t="e">
            <v>#N/A</v>
          </cell>
          <cell r="C255" t="str">
            <v>D</v>
          </cell>
          <cell r="D255" t="str">
            <v>1.6.4.2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</row>
        <row r="256">
          <cell r="A256" t="str">
            <v>D - 1.6.4.3</v>
          </cell>
          <cell r="B256" t="e">
            <v>#N/A</v>
          </cell>
          <cell r="C256" t="str">
            <v>D</v>
          </cell>
          <cell r="D256" t="str">
            <v>1.6.4.3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7">
          <cell r="A257" t="str">
            <v>D - 1.6.4.4</v>
          </cell>
          <cell r="B257" t="e">
            <v>#N/A</v>
          </cell>
          <cell r="C257" t="str">
            <v>D</v>
          </cell>
          <cell r="D257" t="str">
            <v>1.6.4.4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8">
          <cell r="A258" t="str">
            <v>D - 1.6.4.5</v>
          </cell>
          <cell r="B258" t="e">
            <v>#N/A</v>
          </cell>
          <cell r="C258" t="str">
            <v>D</v>
          </cell>
          <cell r="D258" t="str">
            <v>1.6.4.5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</row>
        <row r="259">
          <cell r="A259" t="str">
            <v>D - 1.6.4.6</v>
          </cell>
          <cell r="B259" t="e">
            <v>#N/A</v>
          </cell>
          <cell r="C259" t="str">
            <v>D</v>
          </cell>
          <cell r="D259" t="str">
            <v>1.6.4.6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</row>
        <row r="260">
          <cell r="A260" t="str">
            <v>D - 1.6.4.7</v>
          </cell>
          <cell r="B260" t="e">
            <v>#N/A</v>
          </cell>
          <cell r="C260" t="str">
            <v>D</v>
          </cell>
          <cell r="D260" t="str">
            <v>1.6.4.7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1">
          <cell r="A261" t="str">
            <v>D - 1.6.4.8</v>
          </cell>
          <cell r="B261" t="e">
            <v>#N/A</v>
          </cell>
          <cell r="C261" t="str">
            <v>D</v>
          </cell>
          <cell r="D261" t="str">
            <v>1.6.4.8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A262" t="str">
            <v>D - 1.6.4.9</v>
          </cell>
          <cell r="B262" t="e">
            <v>#N/A</v>
          </cell>
          <cell r="C262" t="str">
            <v>D</v>
          </cell>
          <cell r="D262" t="str">
            <v>1.6.4.9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</row>
        <row r="263">
          <cell r="A263" t="str">
            <v>D - 1.6.4.10</v>
          </cell>
          <cell r="B263" t="e">
            <v>#N/A</v>
          </cell>
          <cell r="C263" t="str">
            <v>D</v>
          </cell>
          <cell r="D263" t="str">
            <v>1.6.4.10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A264" t="str">
            <v>D - 1.6.4.11</v>
          </cell>
          <cell r="B264" t="e">
            <v>#N/A</v>
          </cell>
          <cell r="C264" t="str">
            <v>D</v>
          </cell>
          <cell r="D264" t="str">
            <v>1.6.4.11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</row>
        <row r="265">
          <cell r="A265" t="str">
            <v>D - 1.6.4.12</v>
          </cell>
          <cell r="B265" t="e">
            <v>#N/A</v>
          </cell>
          <cell r="C265" t="str">
            <v>D</v>
          </cell>
          <cell r="D265" t="str">
            <v>1.6.4.12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</row>
        <row r="266">
          <cell r="A266" t="str">
            <v>D - 1.6.4.13</v>
          </cell>
          <cell r="B266" t="e">
            <v>#N/A</v>
          </cell>
          <cell r="C266" t="str">
            <v>D</v>
          </cell>
          <cell r="D266" t="str">
            <v>1.6.4.13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</row>
        <row r="267">
          <cell r="A267" t="str">
            <v>D - 1.6.5</v>
          </cell>
          <cell r="B267" t="e">
            <v>#N/A</v>
          </cell>
          <cell r="C267" t="str">
            <v>D</v>
          </cell>
          <cell r="D267" t="str">
            <v>1.6.5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A268" t="str">
            <v>D - 1.6.6</v>
          </cell>
          <cell r="B268" t="e">
            <v>#N/A</v>
          </cell>
          <cell r="C268" t="str">
            <v>D</v>
          </cell>
          <cell r="D268" t="str">
            <v>1.6.6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A269" t="str">
            <v>D - 1.6.7</v>
          </cell>
          <cell r="B269" t="e">
            <v>#N/A</v>
          </cell>
          <cell r="C269" t="str">
            <v>D</v>
          </cell>
          <cell r="D269" t="str">
            <v>1.6.7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A270" t="str">
            <v>D - 1.7</v>
          </cell>
          <cell r="B270" t="e">
            <v>#N/A</v>
          </cell>
          <cell r="C270" t="str">
            <v>D</v>
          </cell>
          <cell r="D270" t="str">
            <v>1.7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A271" t="str">
            <v>D - 1.8</v>
          </cell>
          <cell r="B271" t="e">
            <v>#N/A</v>
          </cell>
          <cell r="C271" t="str">
            <v>D</v>
          </cell>
          <cell r="D271" t="str">
            <v>1.8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2">
          <cell r="A272" t="str">
            <v>D - 1.8.1</v>
          </cell>
          <cell r="B272" t="e">
            <v>#N/A</v>
          </cell>
          <cell r="C272" t="str">
            <v>D</v>
          </cell>
          <cell r="D272" t="str">
            <v>1.8.1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</row>
        <row r="273">
          <cell r="A273" t="str">
            <v>D - 1.8.2</v>
          </cell>
          <cell r="B273" t="e">
            <v>#N/A</v>
          </cell>
          <cell r="C273" t="str">
            <v>D</v>
          </cell>
          <cell r="D273" t="str">
            <v>1.8.2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</row>
        <row r="274">
          <cell r="A274" t="str">
            <v>D - 1.8.3</v>
          </cell>
          <cell r="B274" t="e">
            <v>#N/A</v>
          </cell>
          <cell r="C274" t="str">
            <v>D</v>
          </cell>
          <cell r="D274" t="str">
            <v>1.8.3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</row>
        <row r="275">
          <cell r="A275" t="str">
            <v>D - 1.8.4</v>
          </cell>
          <cell r="B275" t="e">
            <v>#N/A</v>
          </cell>
          <cell r="C275" t="str">
            <v>D</v>
          </cell>
          <cell r="D275" t="str">
            <v>1.8.4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</row>
        <row r="276">
          <cell r="A276" t="str">
            <v>D - 1.8.5</v>
          </cell>
          <cell r="B276" t="e">
            <v>#N/A</v>
          </cell>
          <cell r="C276" t="str">
            <v>D</v>
          </cell>
          <cell r="D276" t="str">
            <v>1.8.5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</row>
        <row r="277">
          <cell r="A277" t="str">
            <v>D - 1.8.6</v>
          </cell>
          <cell r="B277" t="e">
            <v>#N/A</v>
          </cell>
          <cell r="C277" t="str">
            <v>D</v>
          </cell>
          <cell r="D277" t="str">
            <v>1.8.6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</row>
        <row r="278">
          <cell r="A278" t="str">
            <v>D - 1.8.7</v>
          </cell>
          <cell r="B278" t="e">
            <v>#N/A</v>
          </cell>
          <cell r="C278" t="str">
            <v>D</v>
          </cell>
          <cell r="D278" t="str">
            <v>1.8.7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A279" t="str">
            <v>D - 1.9</v>
          </cell>
          <cell r="B279" t="e">
            <v>#N/A</v>
          </cell>
          <cell r="C279" t="str">
            <v>D</v>
          </cell>
          <cell r="D279" t="str">
            <v>1.9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</row>
        <row r="280">
          <cell r="A280" t="str">
            <v>D - 1.9.1</v>
          </cell>
          <cell r="B280" t="e">
            <v>#N/A</v>
          </cell>
          <cell r="C280" t="str">
            <v>D</v>
          </cell>
          <cell r="D280" t="str">
            <v>1.9.1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</row>
        <row r="281">
          <cell r="A281" t="str">
            <v>D - 1.9.2</v>
          </cell>
          <cell r="B281" t="e">
            <v>#N/A</v>
          </cell>
          <cell r="C281" t="str">
            <v>D</v>
          </cell>
          <cell r="D281" t="str">
            <v>1.9.2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</row>
        <row r="282">
          <cell r="A282" t="str">
            <v>D - 1.9.3</v>
          </cell>
          <cell r="B282" t="e">
            <v>#N/A</v>
          </cell>
          <cell r="C282" t="str">
            <v>D</v>
          </cell>
          <cell r="D282" t="str">
            <v>1.9.3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A283" t="str">
            <v>D - 1.9.4</v>
          </cell>
          <cell r="B283" t="e">
            <v>#N/A</v>
          </cell>
          <cell r="C283" t="str">
            <v>D</v>
          </cell>
          <cell r="D283" t="str">
            <v>1.9.4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A284" t="str">
            <v>D - 1.9.5</v>
          </cell>
          <cell r="B284" t="e">
            <v>#N/A</v>
          </cell>
          <cell r="C284" t="str">
            <v>D</v>
          </cell>
          <cell r="D284" t="str">
            <v>1.9.5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</row>
        <row r="285">
          <cell r="A285" t="str">
            <v>D - 1.9.6</v>
          </cell>
          <cell r="B285" t="e">
            <v>#N/A</v>
          </cell>
          <cell r="C285" t="str">
            <v>D</v>
          </cell>
          <cell r="D285" t="str">
            <v>1.9.6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</row>
        <row r="286">
          <cell r="A286" t="str">
            <v>D - 1.9.7</v>
          </cell>
          <cell r="B286" t="e">
            <v>#N/A</v>
          </cell>
          <cell r="C286" t="str">
            <v>D</v>
          </cell>
          <cell r="D286" t="str">
            <v>1.9.7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A287" t="str">
            <v>D - 1.9.8</v>
          </cell>
          <cell r="B287" t="e">
            <v>#N/A</v>
          </cell>
          <cell r="C287" t="str">
            <v>D</v>
          </cell>
          <cell r="D287" t="str">
            <v>1.9.8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A288" t="str">
            <v>D - 1.10</v>
          </cell>
          <cell r="B288" t="e">
            <v>#N/A</v>
          </cell>
          <cell r="C288" t="str">
            <v>D</v>
          </cell>
          <cell r="D288" t="str">
            <v>1.10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A289" t="str">
            <v>D - 1.11</v>
          </cell>
          <cell r="B289" t="e">
            <v>#N/A</v>
          </cell>
          <cell r="C289" t="str">
            <v>D</v>
          </cell>
          <cell r="D289" t="str">
            <v>1.11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A290" t="str">
            <v>D - 1.12</v>
          </cell>
          <cell r="B290" t="e">
            <v>#N/A</v>
          </cell>
          <cell r="C290" t="str">
            <v>D</v>
          </cell>
          <cell r="D290" t="str">
            <v>1.12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A291" t="str">
            <v>E - 1</v>
          </cell>
          <cell r="B291" t="str">
            <v>Dextrous Deployable Vision System (DDVS)</v>
          </cell>
          <cell r="C291" t="str">
            <v>E</v>
          </cell>
          <cell r="D291" t="str">
            <v>1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A292" t="str">
            <v>E - 1.1</v>
          </cell>
          <cell r="B292" t="e">
            <v>#N/A</v>
          </cell>
          <cell r="C292" t="str">
            <v>E</v>
          </cell>
          <cell r="D292" t="str">
            <v>1.1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</row>
        <row r="293">
          <cell r="A293" t="str">
            <v>E - 1.0</v>
          </cell>
          <cell r="B293" t="e">
            <v>#N/A</v>
          </cell>
          <cell r="C293" t="str">
            <v>E</v>
          </cell>
          <cell r="D293" t="str">
            <v>1.0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</row>
        <row r="294">
          <cell r="A294" t="str">
            <v>E - 1.0.1</v>
          </cell>
          <cell r="B294" t="e">
            <v>#N/A</v>
          </cell>
          <cell r="C294" t="str">
            <v>E</v>
          </cell>
          <cell r="D294" t="str">
            <v>1.0.1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</row>
        <row r="295">
          <cell r="A295" t="str">
            <v>E - 1.0.2</v>
          </cell>
          <cell r="B295" t="e">
            <v>#N/A</v>
          </cell>
          <cell r="C295" t="str">
            <v>E</v>
          </cell>
          <cell r="D295" t="str">
            <v>1.0.2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</row>
        <row r="296">
          <cell r="A296" t="str">
            <v>E - 1.0.3</v>
          </cell>
          <cell r="B296" t="e">
            <v>#N/A</v>
          </cell>
          <cell r="C296" t="str">
            <v>E</v>
          </cell>
          <cell r="D296" t="str">
            <v>1.0.3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7">
          <cell r="A297" t="str">
            <v>E - 1.0.4</v>
          </cell>
          <cell r="B297" t="e">
            <v>#N/A</v>
          </cell>
          <cell r="C297" t="str">
            <v>E</v>
          </cell>
          <cell r="D297" t="str">
            <v>1.0.4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</row>
        <row r="298">
          <cell r="A298" t="str">
            <v>E - 1.2</v>
          </cell>
          <cell r="B298" t="e">
            <v>#N/A</v>
          </cell>
          <cell r="C298" t="str">
            <v>E</v>
          </cell>
          <cell r="D298" t="str">
            <v>1.2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9">
          <cell r="A299" t="str">
            <v>E - 1.3</v>
          </cell>
          <cell r="B299" t="e">
            <v>#N/A</v>
          </cell>
          <cell r="C299" t="str">
            <v>E</v>
          </cell>
          <cell r="D299" t="str">
            <v>1.3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300">
          <cell r="A300" t="str">
            <v>E - 1.4</v>
          </cell>
          <cell r="B300" t="e">
            <v>#N/A</v>
          </cell>
          <cell r="C300" t="str">
            <v>E</v>
          </cell>
          <cell r="D300" t="str">
            <v>1.4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</row>
        <row r="301">
          <cell r="A301" t="str">
            <v>E - 1.5</v>
          </cell>
          <cell r="B301" t="e">
            <v>#N/A</v>
          </cell>
          <cell r="C301" t="str">
            <v>E</v>
          </cell>
          <cell r="D301" t="str">
            <v>1.5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</row>
        <row r="302">
          <cell r="A302" t="str">
            <v>E - 1.5.1</v>
          </cell>
          <cell r="B302" t="e">
            <v>#N/A</v>
          </cell>
          <cell r="C302" t="str">
            <v>E</v>
          </cell>
          <cell r="D302" t="str">
            <v>1.5.1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</row>
        <row r="303">
          <cell r="A303" t="str">
            <v>E - 1.5.2</v>
          </cell>
          <cell r="B303" t="e">
            <v>#N/A</v>
          </cell>
          <cell r="C303" t="str">
            <v>E</v>
          </cell>
          <cell r="D303" t="str">
            <v>1.5.2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A304" t="str">
            <v>E - 1.5.3</v>
          </cell>
          <cell r="B304" t="e">
            <v>#N/A</v>
          </cell>
          <cell r="C304" t="str">
            <v>E</v>
          </cell>
          <cell r="D304" t="str">
            <v>1.5.3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</row>
        <row r="305">
          <cell r="A305" t="str">
            <v>E - 1.5.4</v>
          </cell>
          <cell r="B305" t="e">
            <v>#N/A</v>
          </cell>
          <cell r="C305" t="str">
            <v>E</v>
          </cell>
          <cell r="D305" t="str">
            <v>1.5.4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A306" t="str">
            <v>E - 1.5.4.1</v>
          </cell>
          <cell r="B306" t="e">
            <v>#N/A</v>
          </cell>
          <cell r="C306" t="str">
            <v>E</v>
          </cell>
          <cell r="D306" t="str">
            <v>1.5.4.1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A307" t="str">
            <v>E - 1.5.4.2</v>
          </cell>
          <cell r="B307" t="e">
            <v>#N/A</v>
          </cell>
          <cell r="C307" t="str">
            <v>E</v>
          </cell>
          <cell r="D307" t="str">
            <v>1.5.4.2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A308" t="str">
            <v>E - 1.5.4.3</v>
          </cell>
          <cell r="B308" t="e">
            <v>#N/A</v>
          </cell>
          <cell r="C308" t="str">
            <v>E</v>
          </cell>
          <cell r="D308" t="str">
            <v>1.5.4.3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A309" t="str">
            <v>E - 1.5.4.4</v>
          </cell>
          <cell r="B309" t="e">
            <v>#N/A</v>
          </cell>
          <cell r="C309" t="str">
            <v>E</v>
          </cell>
          <cell r="D309" t="str">
            <v>1.5.4.4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A310" t="str">
            <v>E - 1.5.4.5</v>
          </cell>
          <cell r="B310" t="e">
            <v>#N/A</v>
          </cell>
          <cell r="C310" t="str">
            <v>E</v>
          </cell>
          <cell r="D310" t="str">
            <v>1.5.4.5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A311" t="str">
            <v>E - 1.5.4.6</v>
          </cell>
          <cell r="B311" t="e">
            <v>#N/A</v>
          </cell>
          <cell r="C311" t="str">
            <v>E</v>
          </cell>
          <cell r="D311" t="str">
            <v>1.5.4.6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2">
          <cell r="A312" t="str">
            <v>E - 1.5.4.7</v>
          </cell>
          <cell r="B312" t="e">
            <v>#N/A</v>
          </cell>
          <cell r="C312" t="str">
            <v>E</v>
          </cell>
          <cell r="D312" t="str">
            <v>1.5.4.7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</row>
        <row r="313">
          <cell r="A313" t="str">
            <v>E - 1.5.4.8</v>
          </cell>
          <cell r="B313" t="e">
            <v>#N/A</v>
          </cell>
          <cell r="C313" t="str">
            <v>E</v>
          </cell>
          <cell r="D313" t="str">
            <v>1.5.4.8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</row>
        <row r="314">
          <cell r="A314" t="str">
            <v>E - 1.5.4.9</v>
          </cell>
          <cell r="B314" t="e">
            <v>#N/A</v>
          </cell>
          <cell r="C314" t="str">
            <v>E</v>
          </cell>
          <cell r="D314" t="str">
            <v>1.5.4.9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</row>
        <row r="315">
          <cell r="A315" t="str">
            <v>E - 1.5.4.10</v>
          </cell>
          <cell r="B315" t="e">
            <v>#N/A</v>
          </cell>
          <cell r="C315" t="str">
            <v>E</v>
          </cell>
          <cell r="D315" t="str">
            <v>1.5.4.10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</row>
        <row r="316">
          <cell r="A316" t="str">
            <v>E - 1.5.4.11</v>
          </cell>
          <cell r="B316" t="e">
            <v>#N/A</v>
          </cell>
          <cell r="C316" t="str">
            <v>E</v>
          </cell>
          <cell r="D316" t="str">
            <v>1.5.4.11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</row>
        <row r="317">
          <cell r="A317" t="str">
            <v>E - 1.5.4.12</v>
          </cell>
          <cell r="B317" t="e">
            <v>#N/A</v>
          </cell>
          <cell r="C317" t="str">
            <v>E</v>
          </cell>
          <cell r="D317" t="str">
            <v>1.5.4.12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</row>
        <row r="318">
          <cell r="A318" t="str">
            <v>E - 1.5.4.13</v>
          </cell>
          <cell r="B318" t="e">
            <v>#N/A</v>
          </cell>
          <cell r="C318" t="str">
            <v>E</v>
          </cell>
          <cell r="D318" t="str">
            <v>1.5.4.13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</row>
        <row r="319">
          <cell r="A319" t="str">
            <v>E - 1.5.4.14</v>
          </cell>
          <cell r="B319" t="e">
            <v>#N/A</v>
          </cell>
          <cell r="C319" t="str">
            <v>E</v>
          </cell>
          <cell r="D319" t="str">
            <v>1.5.4.14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</row>
        <row r="320">
          <cell r="A320" t="str">
            <v>E - 1.5.5</v>
          </cell>
          <cell r="B320" t="e">
            <v>#N/A</v>
          </cell>
          <cell r="C320" t="str">
            <v>E</v>
          </cell>
          <cell r="D320" t="str">
            <v>1.5.5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</row>
        <row r="321">
          <cell r="A321" t="str">
            <v>E - 1.6</v>
          </cell>
          <cell r="B321" t="e">
            <v>#N/A</v>
          </cell>
          <cell r="C321" t="str">
            <v>E</v>
          </cell>
          <cell r="D321" t="str">
            <v>1.6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</row>
        <row r="322">
          <cell r="A322" t="str">
            <v>E - 1.6.1</v>
          </cell>
          <cell r="B322" t="e">
            <v>#N/A</v>
          </cell>
          <cell r="C322" t="str">
            <v>E</v>
          </cell>
          <cell r="D322" t="str">
            <v>1.6.1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</row>
        <row r="323">
          <cell r="A323" t="str">
            <v>E - 1.6.2</v>
          </cell>
          <cell r="B323" t="e">
            <v>#N/A</v>
          </cell>
          <cell r="C323" t="str">
            <v>E</v>
          </cell>
          <cell r="D323" t="str">
            <v>1.6.2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A324" t="str">
            <v>E - 1.6.3</v>
          </cell>
          <cell r="B324" t="e">
            <v>#N/A</v>
          </cell>
          <cell r="C324" t="str">
            <v>E</v>
          </cell>
          <cell r="D324" t="str">
            <v>1.6.3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</row>
        <row r="325">
          <cell r="A325" t="str">
            <v>E - 1.6.4</v>
          </cell>
          <cell r="B325" t="e">
            <v>#N/A</v>
          </cell>
          <cell r="C325" t="str">
            <v>E</v>
          </cell>
          <cell r="D325" t="str">
            <v>1.6.4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</row>
        <row r="326">
          <cell r="A326" t="str">
            <v>E - 1.6.4.1</v>
          </cell>
          <cell r="B326" t="e">
            <v>#N/A</v>
          </cell>
          <cell r="C326" t="str">
            <v>E</v>
          </cell>
          <cell r="D326" t="str">
            <v>1.6.4.1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</row>
        <row r="327">
          <cell r="A327" t="str">
            <v>E - 1.6.4.2</v>
          </cell>
          <cell r="B327" t="e">
            <v>#N/A</v>
          </cell>
          <cell r="C327" t="str">
            <v>E</v>
          </cell>
          <cell r="D327" t="str">
            <v>1.6.4.2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</row>
        <row r="328">
          <cell r="A328" t="str">
            <v>E - 1.6.4.3</v>
          </cell>
          <cell r="B328" t="e">
            <v>#N/A</v>
          </cell>
          <cell r="C328" t="str">
            <v>E</v>
          </cell>
          <cell r="D328" t="str">
            <v>1.6.4.3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</row>
        <row r="329">
          <cell r="A329" t="str">
            <v>E - 1.6.4.4</v>
          </cell>
          <cell r="B329" t="e">
            <v>#N/A</v>
          </cell>
          <cell r="C329" t="str">
            <v>E</v>
          </cell>
          <cell r="D329" t="str">
            <v>1.6.4.4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</row>
        <row r="330">
          <cell r="A330" t="str">
            <v>E - 1.6.4.5</v>
          </cell>
          <cell r="B330" t="e">
            <v>#N/A</v>
          </cell>
          <cell r="C330" t="str">
            <v>E</v>
          </cell>
          <cell r="D330" t="str">
            <v>1.6.4.5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A331" t="str">
            <v>E - 1.6.4.6</v>
          </cell>
          <cell r="B331" t="e">
            <v>#N/A</v>
          </cell>
          <cell r="C331" t="str">
            <v>E</v>
          </cell>
          <cell r="D331" t="str">
            <v>1.6.4.6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2">
          <cell r="A332" t="str">
            <v>E - 1.6.4.7</v>
          </cell>
          <cell r="B332" t="e">
            <v>#N/A</v>
          </cell>
          <cell r="C332" t="str">
            <v>E</v>
          </cell>
          <cell r="D332" t="str">
            <v>1.6.4.7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</row>
        <row r="333">
          <cell r="A333" t="str">
            <v>E - 1.6.4.8</v>
          </cell>
          <cell r="B333" t="e">
            <v>#N/A</v>
          </cell>
          <cell r="C333" t="str">
            <v>E</v>
          </cell>
          <cell r="D333" t="str">
            <v>1.6.4.8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</row>
        <row r="334">
          <cell r="A334" t="str">
            <v>E - 1.6.4.9</v>
          </cell>
          <cell r="B334" t="e">
            <v>#N/A</v>
          </cell>
          <cell r="C334" t="str">
            <v>E</v>
          </cell>
          <cell r="D334" t="str">
            <v>1.6.4.9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</row>
        <row r="335">
          <cell r="A335" t="str">
            <v>E - 1.6.4.10</v>
          </cell>
          <cell r="B335" t="e">
            <v>#N/A</v>
          </cell>
          <cell r="C335" t="str">
            <v>E</v>
          </cell>
          <cell r="D335" t="str">
            <v>1.6.4.10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</row>
        <row r="336">
          <cell r="A336" t="str">
            <v>E - 1.6.4.11</v>
          </cell>
          <cell r="B336" t="e">
            <v>#N/A</v>
          </cell>
          <cell r="C336" t="str">
            <v>E</v>
          </cell>
          <cell r="D336" t="str">
            <v>1.6.4.11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</row>
        <row r="337">
          <cell r="A337" t="str">
            <v>E - 1.6.4.12</v>
          </cell>
          <cell r="B337" t="e">
            <v>#N/A</v>
          </cell>
          <cell r="C337" t="str">
            <v>E</v>
          </cell>
          <cell r="D337" t="str">
            <v>1.6.4.12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</row>
        <row r="338">
          <cell r="A338" t="str">
            <v>E - 1.6.4.13</v>
          </cell>
          <cell r="B338" t="e">
            <v>#N/A</v>
          </cell>
          <cell r="C338" t="str">
            <v>E</v>
          </cell>
          <cell r="D338" t="str">
            <v>1.6.4.13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</row>
        <row r="339">
          <cell r="A339" t="str">
            <v>E - 1.6.5</v>
          </cell>
          <cell r="B339" t="e">
            <v>#N/A</v>
          </cell>
          <cell r="C339" t="str">
            <v>E</v>
          </cell>
          <cell r="D339" t="str">
            <v>1.6.5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</row>
        <row r="340">
          <cell r="A340" t="str">
            <v>E - 1.6.6</v>
          </cell>
          <cell r="B340" t="e">
            <v>#N/A</v>
          </cell>
          <cell r="C340" t="str">
            <v>E</v>
          </cell>
          <cell r="D340" t="str">
            <v>1.6.6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</row>
        <row r="341">
          <cell r="A341" t="str">
            <v>E - 1.6.7</v>
          </cell>
          <cell r="B341" t="e">
            <v>#N/A</v>
          </cell>
          <cell r="C341" t="str">
            <v>E</v>
          </cell>
          <cell r="D341" t="str">
            <v>1.6.7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</row>
        <row r="342">
          <cell r="A342" t="str">
            <v>E - 1.7</v>
          </cell>
          <cell r="B342" t="e">
            <v>#N/A</v>
          </cell>
          <cell r="C342" t="str">
            <v>E</v>
          </cell>
          <cell r="D342" t="str">
            <v>1.7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</row>
        <row r="343">
          <cell r="A343" t="str">
            <v>E - 1.8</v>
          </cell>
          <cell r="B343" t="e">
            <v>#N/A</v>
          </cell>
          <cell r="C343" t="str">
            <v>E</v>
          </cell>
          <cell r="D343" t="str">
            <v>1.8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A344" t="str">
            <v>E - 1.8.1</v>
          </cell>
          <cell r="B344" t="e">
            <v>#N/A</v>
          </cell>
          <cell r="C344" t="str">
            <v>E</v>
          </cell>
          <cell r="D344" t="str">
            <v>1.8.1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</row>
        <row r="345">
          <cell r="A345" t="str">
            <v>E - 1.8.2</v>
          </cell>
          <cell r="B345" t="e">
            <v>#N/A</v>
          </cell>
          <cell r="C345" t="str">
            <v>E</v>
          </cell>
          <cell r="D345" t="str">
            <v>1.8.2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</row>
        <row r="346">
          <cell r="A346" t="str">
            <v>E - 1.8.3</v>
          </cell>
          <cell r="B346" t="e">
            <v>#N/A</v>
          </cell>
          <cell r="C346" t="str">
            <v>E</v>
          </cell>
          <cell r="D346" t="str">
            <v>1.8.3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</row>
        <row r="347">
          <cell r="A347" t="str">
            <v>E - 1.8.4</v>
          </cell>
          <cell r="B347" t="e">
            <v>#N/A</v>
          </cell>
          <cell r="C347" t="str">
            <v>E</v>
          </cell>
          <cell r="D347" t="str">
            <v>1.8.4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</row>
        <row r="348">
          <cell r="A348" t="str">
            <v>E - 1.8.5</v>
          </cell>
          <cell r="B348" t="e">
            <v>#N/A</v>
          </cell>
          <cell r="C348" t="str">
            <v>E</v>
          </cell>
          <cell r="D348" t="str">
            <v>1.8.5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</row>
        <row r="349">
          <cell r="A349" t="str">
            <v>E - 1.8.6</v>
          </cell>
          <cell r="B349" t="e">
            <v>#N/A</v>
          </cell>
          <cell r="C349" t="str">
            <v>E</v>
          </cell>
          <cell r="D349" t="str">
            <v>1.8.6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</row>
        <row r="350">
          <cell r="A350" t="str">
            <v>E - 1.8.7</v>
          </cell>
          <cell r="B350" t="e">
            <v>#N/A</v>
          </cell>
          <cell r="C350" t="str">
            <v>E</v>
          </cell>
          <cell r="D350" t="str">
            <v>1.8.7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A351" t="str">
            <v>E - 1.9</v>
          </cell>
          <cell r="B351" t="e">
            <v>#N/A</v>
          </cell>
          <cell r="C351" t="str">
            <v>E</v>
          </cell>
          <cell r="D351" t="str">
            <v>1.9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2">
          <cell r="A352" t="str">
            <v>E - 1.9.1</v>
          </cell>
          <cell r="B352" t="e">
            <v>#N/A</v>
          </cell>
          <cell r="C352" t="str">
            <v>E</v>
          </cell>
          <cell r="D352" t="str">
            <v>1.9.1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</row>
        <row r="353">
          <cell r="A353" t="str">
            <v>E - 1.9.2</v>
          </cell>
          <cell r="B353" t="e">
            <v>#N/A</v>
          </cell>
          <cell r="C353" t="str">
            <v>E</v>
          </cell>
          <cell r="D353" t="str">
            <v>1.9.2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</row>
        <row r="354">
          <cell r="A354" t="str">
            <v>E - 1.9.3</v>
          </cell>
          <cell r="B354" t="e">
            <v>#N/A</v>
          </cell>
          <cell r="C354" t="str">
            <v>E</v>
          </cell>
          <cell r="D354" t="str">
            <v>1.9.3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</row>
        <row r="355">
          <cell r="A355" t="str">
            <v>E - 1.9.4</v>
          </cell>
          <cell r="B355" t="e">
            <v>#N/A</v>
          </cell>
          <cell r="C355" t="str">
            <v>E</v>
          </cell>
          <cell r="D355" t="str">
            <v>1.9.4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</row>
        <row r="356">
          <cell r="A356" t="str">
            <v>E - 1.9.5</v>
          </cell>
          <cell r="B356" t="e">
            <v>#N/A</v>
          </cell>
          <cell r="C356" t="str">
            <v>E</v>
          </cell>
          <cell r="D356" t="str">
            <v>1.9.5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</row>
        <row r="357">
          <cell r="A357" t="str">
            <v>E - 1.9.6</v>
          </cell>
          <cell r="B357" t="e">
            <v>#N/A</v>
          </cell>
          <cell r="C357" t="str">
            <v>E</v>
          </cell>
          <cell r="D357" t="str">
            <v>1.9.6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</row>
        <row r="358">
          <cell r="A358" t="str">
            <v>E - 1.9.7</v>
          </cell>
          <cell r="B358" t="e">
            <v>#N/A</v>
          </cell>
          <cell r="C358" t="str">
            <v>E</v>
          </cell>
          <cell r="D358" t="str">
            <v>1.9.7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</row>
        <row r="359">
          <cell r="A359" t="str">
            <v>E - 1.9.8</v>
          </cell>
          <cell r="B359" t="e">
            <v>#N/A</v>
          </cell>
          <cell r="C359" t="str">
            <v>E</v>
          </cell>
          <cell r="D359" t="str">
            <v>1.9.8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</row>
        <row r="360">
          <cell r="A360" t="str">
            <v>E - 1.10</v>
          </cell>
          <cell r="B360" t="e">
            <v>#N/A</v>
          </cell>
          <cell r="C360" t="str">
            <v>E</v>
          </cell>
          <cell r="D360" t="str">
            <v>1.10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</row>
        <row r="361">
          <cell r="A361" t="str">
            <v>E - 1.11</v>
          </cell>
          <cell r="B361" t="e">
            <v>#N/A</v>
          </cell>
          <cell r="C361" t="str">
            <v>E</v>
          </cell>
          <cell r="D361" t="str">
            <v>1.11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</row>
        <row r="362">
          <cell r="A362" t="str">
            <v>E - 1.12</v>
          </cell>
          <cell r="B362" t="e">
            <v>#N/A</v>
          </cell>
          <cell r="C362" t="str">
            <v>E</v>
          </cell>
          <cell r="D362" t="str">
            <v>1.12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</row>
        <row r="363">
          <cell r="A363" t="str">
            <v>S - 1</v>
          </cell>
          <cell r="B363" t="str">
            <v>Dextrous Deployable Vision System (DDVS)</v>
          </cell>
          <cell r="C363" t="str">
            <v>S</v>
          </cell>
          <cell r="D363" t="str">
            <v>1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A364" t="str">
            <v>S - 1.1</v>
          </cell>
          <cell r="B364" t="e">
            <v>#N/A</v>
          </cell>
          <cell r="C364" t="str">
            <v>S</v>
          </cell>
          <cell r="D364" t="str">
            <v>1.1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</row>
        <row r="365">
          <cell r="A365" t="str">
            <v>S - 1.0</v>
          </cell>
          <cell r="B365" t="e">
            <v>#N/A</v>
          </cell>
          <cell r="C365" t="str">
            <v>S</v>
          </cell>
          <cell r="D365" t="str">
            <v>1.0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</row>
        <row r="366">
          <cell r="A366" t="str">
            <v>S - 1.0.1</v>
          </cell>
          <cell r="B366" t="e">
            <v>#N/A</v>
          </cell>
          <cell r="C366" t="str">
            <v>S</v>
          </cell>
          <cell r="D366" t="str">
            <v>1.0.1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A367" t="str">
            <v>S - 1.0.2</v>
          </cell>
          <cell r="B367" t="e">
            <v>#N/A</v>
          </cell>
          <cell r="C367" t="str">
            <v>S</v>
          </cell>
          <cell r="D367" t="str">
            <v>1.0.2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A368" t="str">
            <v>S - 1.0.3</v>
          </cell>
          <cell r="B368" t="e">
            <v>#N/A</v>
          </cell>
          <cell r="C368" t="str">
            <v>S</v>
          </cell>
          <cell r="D368" t="str">
            <v>1.0.3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A369" t="str">
            <v>S - 1.0.4</v>
          </cell>
          <cell r="B369" t="e">
            <v>#N/A</v>
          </cell>
          <cell r="C369" t="str">
            <v>S</v>
          </cell>
          <cell r="D369" t="str">
            <v>1.0.4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A370" t="str">
            <v>S - 1.2</v>
          </cell>
          <cell r="B370" t="e">
            <v>#N/A</v>
          </cell>
          <cell r="C370" t="str">
            <v>S</v>
          </cell>
          <cell r="D370" t="str">
            <v>1.2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A371" t="str">
            <v>S - 1.3</v>
          </cell>
          <cell r="B371" t="e">
            <v>#N/A</v>
          </cell>
          <cell r="C371" t="str">
            <v>S</v>
          </cell>
          <cell r="D371" t="str">
            <v>1.3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2">
          <cell r="A372" t="str">
            <v>S - 1.4</v>
          </cell>
          <cell r="B372" t="e">
            <v>#N/A</v>
          </cell>
          <cell r="C372" t="str">
            <v>S</v>
          </cell>
          <cell r="D372" t="str">
            <v>1.4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</row>
        <row r="373">
          <cell r="A373" t="str">
            <v>S - 1.5</v>
          </cell>
          <cell r="B373" t="e">
            <v>#N/A</v>
          </cell>
          <cell r="C373" t="str">
            <v>S</v>
          </cell>
          <cell r="D373" t="str">
            <v>1.5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</row>
        <row r="374">
          <cell r="A374" t="str">
            <v>S - 1.5.1</v>
          </cell>
          <cell r="B374" t="e">
            <v>#N/A</v>
          </cell>
          <cell r="C374" t="str">
            <v>S</v>
          </cell>
          <cell r="D374" t="str">
            <v>1.5.1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</row>
        <row r="375">
          <cell r="A375" t="str">
            <v>S - 1.5.2</v>
          </cell>
          <cell r="B375" t="e">
            <v>#N/A</v>
          </cell>
          <cell r="C375" t="str">
            <v>S</v>
          </cell>
          <cell r="D375" t="str">
            <v>1.5.2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</row>
        <row r="376">
          <cell r="A376" t="str">
            <v>S - 1.5.3</v>
          </cell>
          <cell r="B376" t="e">
            <v>#N/A</v>
          </cell>
          <cell r="C376" t="str">
            <v>S</v>
          </cell>
          <cell r="D376" t="str">
            <v>1.5.3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</row>
        <row r="377">
          <cell r="A377" t="str">
            <v>S - 1.5.4</v>
          </cell>
          <cell r="B377" t="e">
            <v>#N/A</v>
          </cell>
          <cell r="C377" t="str">
            <v>S</v>
          </cell>
          <cell r="D377" t="str">
            <v>1.5.4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</row>
        <row r="378">
          <cell r="A378" t="str">
            <v>S - 1.5.4.1</v>
          </cell>
          <cell r="B378" t="e">
            <v>#N/A</v>
          </cell>
          <cell r="C378" t="str">
            <v>S</v>
          </cell>
          <cell r="D378" t="str">
            <v>1.5.4.1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</row>
        <row r="379">
          <cell r="A379" t="str">
            <v>S - 1.5.4.2</v>
          </cell>
          <cell r="B379" t="e">
            <v>#N/A</v>
          </cell>
          <cell r="C379" t="str">
            <v>S</v>
          </cell>
          <cell r="D379" t="str">
            <v>1.5.4.2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</row>
        <row r="380">
          <cell r="A380" t="str">
            <v>S - 1.5.4.3</v>
          </cell>
          <cell r="B380" t="e">
            <v>#N/A</v>
          </cell>
          <cell r="C380" t="str">
            <v>S</v>
          </cell>
          <cell r="D380" t="str">
            <v>1.5.4.3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</row>
        <row r="381">
          <cell r="A381" t="str">
            <v>S - 1.5.4.4</v>
          </cell>
          <cell r="B381" t="e">
            <v>#N/A</v>
          </cell>
          <cell r="C381" t="str">
            <v>S</v>
          </cell>
          <cell r="D381" t="str">
            <v>1.5.4.4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</row>
        <row r="382">
          <cell r="A382" t="str">
            <v>S - 1.5.4.5</v>
          </cell>
          <cell r="B382" t="e">
            <v>#N/A</v>
          </cell>
          <cell r="C382" t="str">
            <v>S</v>
          </cell>
          <cell r="D382" t="str">
            <v>1.5.4.5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</row>
        <row r="383">
          <cell r="A383" t="str">
            <v>S - 1.5.4.6</v>
          </cell>
          <cell r="B383" t="e">
            <v>#N/A</v>
          </cell>
          <cell r="C383" t="str">
            <v>S</v>
          </cell>
          <cell r="D383" t="str">
            <v>1.5.4.6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A384" t="str">
            <v>S - 1.5.4.7</v>
          </cell>
          <cell r="B384" t="e">
            <v>#N/A</v>
          </cell>
          <cell r="C384" t="str">
            <v>S</v>
          </cell>
          <cell r="D384" t="str">
            <v>1.5.4.7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</row>
        <row r="385">
          <cell r="A385" t="str">
            <v>S - 1.5.4.8</v>
          </cell>
          <cell r="B385" t="e">
            <v>#N/A</v>
          </cell>
          <cell r="C385" t="str">
            <v>S</v>
          </cell>
          <cell r="D385" t="str">
            <v>1.5.4.8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</row>
        <row r="386">
          <cell r="A386" t="str">
            <v>S - 1.5.4.9</v>
          </cell>
          <cell r="B386" t="e">
            <v>#N/A</v>
          </cell>
          <cell r="C386" t="str">
            <v>S</v>
          </cell>
          <cell r="D386" t="str">
            <v>1.5.4.9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A387" t="str">
            <v>S - 1.5.4.10</v>
          </cell>
          <cell r="B387" t="e">
            <v>#N/A</v>
          </cell>
          <cell r="C387" t="str">
            <v>S</v>
          </cell>
          <cell r="D387" t="str">
            <v>1.5.4.10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A388" t="str">
            <v>S - 1.5.4.11</v>
          </cell>
          <cell r="B388" t="e">
            <v>#N/A</v>
          </cell>
          <cell r="C388" t="str">
            <v>S</v>
          </cell>
          <cell r="D388" t="str">
            <v>1.5.4.11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A389" t="str">
            <v>S - 1.5.4.12</v>
          </cell>
          <cell r="B389" t="e">
            <v>#N/A</v>
          </cell>
          <cell r="C389" t="str">
            <v>S</v>
          </cell>
          <cell r="D389" t="str">
            <v>1.5.4.12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A390" t="str">
            <v>S - 1.5.4.13</v>
          </cell>
          <cell r="B390" t="e">
            <v>#N/A</v>
          </cell>
          <cell r="C390" t="str">
            <v>S</v>
          </cell>
          <cell r="D390" t="str">
            <v>1.5.4.13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A391" t="str">
            <v>S - 1.5.4.14</v>
          </cell>
          <cell r="B391" t="e">
            <v>#N/A</v>
          </cell>
          <cell r="C391" t="str">
            <v>S</v>
          </cell>
          <cell r="D391" t="str">
            <v>1.5.4.14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2">
          <cell r="A392" t="str">
            <v>S - 1.5.5</v>
          </cell>
          <cell r="B392" t="e">
            <v>#N/A</v>
          </cell>
          <cell r="C392" t="str">
            <v>S</v>
          </cell>
          <cell r="D392" t="str">
            <v>1.5.5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</row>
        <row r="393">
          <cell r="A393" t="str">
            <v>S - 1.6</v>
          </cell>
          <cell r="B393" t="e">
            <v>#N/A</v>
          </cell>
          <cell r="C393" t="str">
            <v>S</v>
          </cell>
          <cell r="D393" t="str">
            <v>1.6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</row>
        <row r="394">
          <cell r="A394" t="str">
            <v>S - 1.6.1</v>
          </cell>
          <cell r="B394" t="e">
            <v>#N/A</v>
          </cell>
          <cell r="C394" t="str">
            <v>S</v>
          </cell>
          <cell r="D394" t="str">
            <v>1.6.1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</row>
        <row r="395">
          <cell r="A395" t="str">
            <v>S - 1.6.2</v>
          </cell>
          <cell r="B395" t="e">
            <v>#N/A</v>
          </cell>
          <cell r="C395" t="str">
            <v>S</v>
          </cell>
          <cell r="D395" t="str">
            <v>1.6.2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</row>
        <row r="396">
          <cell r="A396" t="str">
            <v>S - 1.6.3</v>
          </cell>
          <cell r="B396" t="e">
            <v>#N/A</v>
          </cell>
          <cell r="C396" t="str">
            <v>S</v>
          </cell>
          <cell r="D396" t="str">
            <v>1.6.3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</row>
        <row r="397">
          <cell r="A397" t="str">
            <v>S - 1.6.4</v>
          </cell>
          <cell r="B397" t="e">
            <v>#N/A</v>
          </cell>
          <cell r="C397" t="str">
            <v>S</v>
          </cell>
          <cell r="D397" t="str">
            <v>1.6.4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</row>
        <row r="398">
          <cell r="A398" t="str">
            <v>S - 1.6.4.1</v>
          </cell>
          <cell r="B398" t="e">
            <v>#N/A</v>
          </cell>
          <cell r="C398" t="str">
            <v>S</v>
          </cell>
          <cell r="D398" t="str">
            <v>1.6.4.1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</row>
        <row r="399">
          <cell r="A399" t="str">
            <v>S - 1.6.4.2</v>
          </cell>
          <cell r="B399" t="e">
            <v>#N/A</v>
          </cell>
          <cell r="C399" t="str">
            <v>S</v>
          </cell>
          <cell r="D399" t="str">
            <v>1.6.4.2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</row>
        <row r="400">
          <cell r="A400" t="str">
            <v>S - 1.6.4.3</v>
          </cell>
          <cell r="B400" t="e">
            <v>#N/A</v>
          </cell>
          <cell r="C400" t="str">
            <v>S</v>
          </cell>
          <cell r="D400" t="str">
            <v>1.6.4.3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</row>
        <row r="401">
          <cell r="A401" t="str">
            <v>S - 1.6.4.4</v>
          </cell>
          <cell r="B401" t="e">
            <v>#N/A</v>
          </cell>
          <cell r="C401" t="str">
            <v>S</v>
          </cell>
          <cell r="D401" t="str">
            <v>1.6.4.4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</row>
        <row r="402">
          <cell r="A402" t="str">
            <v>S - 1.6.4.5</v>
          </cell>
          <cell r="B402" t="e">
            <v>#N/A</v>
          </cell>
          <cell r="C402" t="str">
            <v>S</v>
          </cell>
          <cell r="D402" t="str">
            <v>1.6.4.5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</row>
        <row r="403">
          <cell r="A403" t="str">
            <v>S - 1.6.4.6</v>
          </cell>
          <cell r="B403" t="e">
            <v>#N/A</v>
          </cell>
          <cell r="C403" t="str">
            <v>S</v>
          </cell>
          <cell r="D403" t="str">
            <v>1.6.4.6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A404" t="str">
            <v>S - 1.6.4.7</v>
          </cell>
          <cell r="B404" t="e">
            <v>#N/A</v>
          </cell>
          <cell r="C404" t="str">
            <v>S</v>
          </cell>
          <cell r="D404" t="str">
            <v>1.6.4.7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A405" t="str">
            <v>S - 1.6.4.8</v>
          </cell>
          <cell r="B405" t="e">
            <v>#N/A</v>
          </cell>
          <cell r="C405" t="str">
            <v>S</v>
          </cell>
          <cell r="D405" t="str">
            <v>1.6.4.8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</row>
        <row r="406">
          <cell r="A406" t="str">
            <v>S - 1.6.4.9</v>
          </cell>
          <cell r="B406" t="e">
            <v>#N/A</v>
          </cell>
          <cell r="C406" t="str">
            <v>S</v>
          </cell>
          <cell r="D406" t="str">
            <v>1.6.4.9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A407" t="str">
            <v>S - 1.6.4.10</v>
          </cell>
          <cell r="B407" t="e">
            <v>#N/A</v>
          </cell>
          <cell r="C407" t="str">
            <v>S</v>
          </cell>
          <cell r="D407" t="str">
            <v>1.6.4.10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A408" t="str">
            <v>S - 1.6.4.11</v>
          </cell>
          <cell r="B408" t="e">
            <v>#N/A</v>
          </cell>
          <cell r="C408" t="str">
            <v>S</v>
          </cell>
          <cell r="D408" t="str">
            <v>1.6.4.11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A409" t="str">
            <v>S - 1.6.4.12</v>
          </cell>
          <cell r="B409" t="e">
            <v>#N/A</v>
          </cell>
          <cell r="C409" t="str">
            <v>S</v>
          </cell>
          <cell r="D409" t="str">
            <v>1.6.4.12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A410" t="str">
            <v>S - 1.6.4.13</v>
          </cell>
          <cell r="B410" t="e">
            <v>#N/A</v>
          </cell>
          <cell r="C410" t="str">
            <v>S</v>
          </cell>
          <cell r="D410" t="str">
            <v>1.6.4.13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A411" t="str">
            <v>S - 1.6.5</v>
          </cell>
          <cell r="B411" t="e">
            <v>#N/A</v>
          </cell>
          <cell r="C411" t="str">
            <v>S</v>
          </cell>
          <cell r="D411" t="str">
            <v>1.6.5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A412" t="str">
            <v>S - 1.6.6</v>
          </cell>
          <cell r="B412" t="e">
            <v>#N/A</v>
          </cell>
          <cell r="C412" t="str">
            <v>S</v>
          </cell>
          <cell r="D412" t="str">
            <v>1.6.6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A413" t="str">
            <v>S - 1.6.7</v>
          </cell>
          <cell r="B413" t="e">
            <v>#N/A</v>
          </cell>
          <cell r="C413" t="str">
            <v>S</v>
          </cell>
          <cell r="D413" t="str">
            <v>1.6.7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A414" t="str">
            <v>S - 1.7</v>
          </cell>
          <cell r="B414" t="e">
            <v>#N/A</v>
          </cell>
          <cell r="C414" t="str">
            <v>S</v>
          </cell>
          <cell r="D414" t="str">
            <v>1.7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A415" t="str">
            <v>S - 1.8</v>
          </cell>
          <cell r="B415" t="e">
            <v>#N/A</v>
          </cell>
          <cell r="C415" t="str">
            <v>S</v>
          </cell>
          <cell r="D415" t="str">
            <v>1.8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A416" t="str">
            <v>S - 1.8.1</v>
          </cell>
          <cell r="B416" t="e">
            <v>#N/A</v>
          </cell>
          <cell r="C416" t="str">
            <v>S</v>
          </cell>
          <cell r="D416" t="str">
            <v>1.8.1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A417" t="str">
            <v>S - 1.8.2</v>
          </cell>
          <cell r="B417" t="e">
            <v>#N/A</v>
          </cell>
          <cell r="C417" t="str">
            <v>S</v>
          </cell>
          <cell r="D417" t="str">
            <v>1.8.2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</row>
        <row r="418">
          <cell r="A418" t="str">
            <v>S - 1.8.3</v>
          </cell>
          <cell r="B418" t="e">
            <v>#N/A</v>
          </cell>
          <cell r="C418" t="str">
            <v>S</v>
          </cell>
          <cell r="D418" t="str">
            <v>1.8.3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A419" t="str">
            <v>S - 1.8.4</v>
          </cell>
          <cell r="B419" t="e">
            <v>#N/A</v>
          </cell>
          <cell r="C419" t="str">
            <v>S</v>
          </cell>
          <cell r="D419" t="str">
            <v>1.8.4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A420" t="str">
            <v>S - 1.8.5</v>
          </cell>
          <cell r="B420" t="e">
            <v>#N/A</v>
          </cell>
          <cell r="C420" t="str">
            <v>S</v>
          </cell>
          <cell r="D420" t="str">
            <v>1.8.5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A421" t="str">
            <v>S - 1.8.6</v>
          </cell>
          <cell r="B421" t="e">
            <v>#N/A</v>
          </cell>
          <cell r="C421" t="str">
            <v>S</v>
          </cell>
          <cell r="D421" t="str">
            <v>1.8.6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A422" t="str">
            <v>S - 1.8.7</v>
          </cell>
          <cell r="B422" t="e">
            <v>#N/A</v>
          </cell>
          <cell r="C422" t="str">
            <v>S</v>
          </cell>
          <cell r="D422" t="str">
            <v>1.8.7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A423" t="str">
            <v>S - 1.9</v>
          </cell>
          <cell r="B423" t="e">
            <v>#N/A</v>
          </cell>
          <cell r="C423" t="str">
            <v>S</v>
          </cell>
          <cell r="D423" t="str">
            <v>1.9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A424" t="str">
            <v>S - 1.9.1</v>
          </cell>
          <cell r="B424" t="e">
            <v>#N/A</v>
          </cell>
          <cell r="C424" t="str">
            <v>S</v>
          </cell>
          <cell r="D424" t="str">
            <v>1.9.1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A425" t="str">
            <v>S - 1.9.2</v>
          </cell>
          <cell r="B425" t="e">
            <v>#N/A</v>
          </cell>
          <cell r="C425" t="str">
            <v>S</v>
          </cell>
          <cell r="D425" t="str">
            <v>1.9.2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A426" t="str">
            <v>S - 1.9.3</v>
          </cell>
          <cell r="B426" t="e">
            <v>#N/A</v>
          </cell>
          <cell r="C426" t="str">
            <v>S</v>
          </cell>
          <cell r="D426" t="str">
            <v>1.9.3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A427" t="str">
            <v>S - 1.9.4</v>
          </cell>
          <cell r="B427" t="e">
            <v>#N/A</v>
          </cell>
          <cell r="C427" t="str">
            <v>S</v>
          </cell>
          <cell r="D427" t="str">
            <v>1.9.4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A428" t="str">
            <v>S - 1.9.5</v>
          </cell>
          <cell r="B428" t="e">
            <v>#N/A</v>
          </cell>
          <cell r="C428" t="str">
            <v>S</v>
          </cell>
          <cell r="D428" t="str">
            <v>1.9.5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A429" t="str">
            <v>S - 1.9.6</v>
          </cell>
          <cell r="B429" t="e">
            <v>#N/A</v>
          </cell>
          <cell r="C429" t="str">
            <v>S</v>
          </cell>
          <cell r="D429" t="str">
            <v>1.9.6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</row>
        <row r="430">
          <cell r="A430" t="str">
            <v>S - 1.9.7</v>
          </cell>
          <cell r="B430" t="e">
            <v>#N/A</v>
          </cell>
          <cell r="C430" t="str">
            <v>S</v>
          </cell>
          <cell r="D430" t="str">
            <v>1.9.7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A431" t="str">
            <v>S - 1.9.8</v>
          </cell>
          <cell r="B431" t="e">
            <v>#N/A</v>
          </cell>
          <cell r="C431" t="str">
            <v>S</v>
          </cell>
          <cell r="D431" t="str">
            <v>1.9.8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A432" t="str">
            <v>S - 1.10</v>
          </cell>
          <cell r="B432" t="e">
            <v>#N/A</v>
          </cell>
          <cell r="C432" t="str">
            <v>S</v>
          </cell>
          <cell r="D432" t="str">
            <v>1.10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A433" t="str">
            <v>S - 1.11</v>
          </cell>
          <cell r="B433" t="e">
            <v>#N/A</v>
          </cell>
          <cell r="C433" t="str">
            <v>S</v>
          </cell>
          <cell r="D433" t="str">
            <v>1.11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A434" t="str">
            <v>S - 1.12</v>
          </cell>
          <cell r="B434" t="e">
            <v>#N/A</v>
          </cell>
          <cell r="C434" t="str">
            <v>S</v>
          </cell>
          <cell r="D434" t="str">
            <v>1.12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e">
            <v>#REF!</v>
          </cell>
          <cell r="U1" t="str">
            <v>Select Phase</v>
          </cell>
          <cell r="AA1" t="str">
            <v>WBSE Description</v>
          </cell>
          <cell r="AB1" t="str">
            <v>WBSE_ID</v>
          </cell>
        </row>
        <row r="2">
          <cell r="A2" t="str">
            <v>Earth (Orbiting)</v>
          </cell>
          <cell r="O2" t="str">
            <v>F</v>
          </cell>
          <cell r="P2" t="str">
            <v>Whole WBSE</v>
          </cell>
          <cell r="T2" t="str">
            <v>X</v>
          </cell>
          <cell r="U2" t="str">
            <v>A</v>
          </cell>
          <cell r="V2" t="str">
            <v>Bureau du Président,</v>
          </cell>
          <cell r="W2" t="str">
            <v>1</v>
          </cell>
          <cell r="X2" t="str">
            <v>Dextrous Deployable Vision System (DDVS)</v>
          </cell>
          <cell r="AA2" t="str">
            <v>Dextrous Deployable Vision System (DDVS)</v>
          </cell>
          <cell r="AB2" t="str">
            <v>A - 1</v>
          </cell>
        </row>
        <row r="3">
          <cell r="A3" t="str">
            <v>Earth (Observing)</v>
          </cell>
          <cell r="O3" t="str">
            <v>I</v>
          </cell>
          <cell r="P3" t="str">
            <v>Portion related to Industry</v>
          </cell>
          <cell r="T3" t="str">
            <v>O</v>
          </cell>
          <cell r="U3" t="str">
            <v>B</v>
          </cell>
          <cell r="V3" t="str">
            <v>Vérification et Évaluation</v>
          </cell>
          <cell r="W3" t="str">
            <v>4.0</v>
          </cell>
          <cell r="X3" t="str">
            <v>Phase 0  Mission Analysis, Planning and Development</v>
          </cell>
          <cell r="AA3" t="e">
            <v>#N/A</v>
          </cell>
          <cell r="AB3" t="str">
            <v>A - 1.0</v>
          </cell>
        </row>
        <row r="4">
          <cell r="A4" t="str">
            <v>ISS</v>
          </cell>
          <cell r="O4" t="str">
            <v>A</v>
          </cell>
          <cell r="P4" t="str">
            <v>Portion related to Academia</v>
          </cell>
          <cell r="U4" t="str">
            <v>C</v>
          </cell>
          <cell r="V4" t="str">
            <v>Services de soutien exécutif</v>
          </cell>
          <cell r="W4">
            <v>4.0999999999999996</v>
          </cell>
          <cell r="X4" t="str">
            <v>Requirements Development</v>
          </cell>
          <cell r="AA4" t="e">
            <v>#N/A</v>
          </cell>
          <cell r="AB4" t="str">
            <v>A - 1.0.1</v>
          </cell>
        </row>
        <row r="5">
          <cell r="A5" t="str">
            <v>Mars</v>
          </cell>
          <cell r="O5" t="str">
            <v>O</v>
          </cell>
          <cell r="P5" t="str">
            <v>Portion related to OGDs</v>
          </cell>
          <cell r="U5" t="str">
            <v>D</v>
          </cell>
          <cell r="V5" t="str">
            <v>Services juridiques</v>
          </cell>
          <cell r="W5" t="e">
            <v>#REF!</v>
          </cell>
          <cell r="X5" t="e">
            <v>#REF!</v>
          </cell>
          <cell r="AA5" t="e">
            <v>#N/A</v>
          </cell>
          <cell r="AB5" t="str">
            <v>A - 1.0.2</v>
          </cell>
        </row>
        <row r="6">
          <cell r="A6" t="str">
            <v>Moon</v>
          </cell>
          <cell r="O6" t="str">
            <v>C</v>
          </cell>
          <cell r="P6" t="str">
            <v>Portion related to CSA</v>
          </cell>
          <cell r="U6" t="str">
            <v>E</v>
          </cell>
          <cell r="V6" t="str">
            <v>Bureau du Vice-Président</v>
          </cell>
          <cell r="W6" t="e">
            <v>#REF!</v>
          </cell>
          <cell r="X6" t="e">
            <v>#REF!</v>
          </cell>
          <cell r="AA6" t="e">
            <v>#N/A</v>
          </cell>
          <cell r="AB6" t="str">
            <v>A - 1.0.3</v>
          </cell>
        </row>
        <row r="7">
          <cell r="A7" t="str">
            <v>Asteroid</v>
          </cell>
          <cell r="O7" t="str">
            <v>I, A, O</v>
          </cell>
          <cell r="P7" t="str">
            <v xml:space="preserve">Portion related to External Stakeholders </v>
          </cell>
          <cell r="U7" t="str">
            <v>Sci-Sup</v>
          </cell>
          <cell r="V7" t="str">
            <v>Gestion des ressources humaines</v>
          </cell>
          <cell r="W7" t="e">
            <v>#REF!</v>
          </cell>
          <cell r="X7" t="e">
            <v>#REF!</v>
          </cell>
          <cell r="AA7" t="e">
            <v>#N/A</v>
          </cell>
          <cell r="AB7" t="str">
            <v>A - 1.0.4</v>
          </cell>
        </row>
        <row r="8">
          <cell r="A8" t="str">
            <v>Other</v>
          </cell>
          <cell r="O8" t="str">
            <v>I, A</v>
          </cell>
          <cell r="P8" t="str">
            <v>Portion Outside GoC Perimeter only</v>
          </cell>
          <cell r="V8" t="str">
            <v>Planification intégrée</v>
          </cell>
          <cell r="W8" t="str">
            <v>4.1.1</v>
          </cell>
          <cell r="X8" t="str">
            <v>Mission Requirements Development</v>
          </cell>
          <cell r="AA8" t="e">
            <v>#N/A</v>
          </cell>
          <cell r="AB8" t="str">
            <v>A - 1.1</v>
          </cell>
        </row>
        <row r="9">
          <cell r="O9" t="str">
            <v>O, C</v>
          </cell>
          <cell r="P9" t="str">
            <v>Portion Inside GoC Perimeter only</v>
          </cell>
          <cell r="V9" t="str">
            <v>Services corporatifs</v>
          </cell>
          <cell r="W9" t="str">
            <v>4.1.2</v>
          </cell>
          <cell r="X9" t="str">
            <v>Operational Requirements Development</v>
          </cell>
          <cell r="AA9" t="e">
            <v>#N/A</v>
          </cell>
          <cell r="AB9" t="str">
            <v>A - 1.10</v>
          </cell>
        </row>
        <row r="10">
          <cell r="V10" t="str">
            <v>Gestion de l'information</v>
          </cell>
          <cell r="W10" t="str">
            <v>4.1.3</v>
          </cell>
          <cell r="X10" t="str">
            <v>System Requirements Development</v>
          </cell>
          <cell r="AA10" t="e">
            <v>#N/A</v>
          </cell>
          <cell r="AB10" t="str">
            <v>A - 1.11</v>
          </cell>
        </row>
        <row r="11">
          <cell r="V11" t="str">
            <v xml:space="preserve">Technologie de l'information </v>
          </cell>
          <cell r="W11" t="str">
            <v>4.1.4</v>
          </cell>
          <cell r="X11" t="str">
            <v>S&amp;MA Requirements Development</v>
          </cell>
          <cell r="AA11" t="e">
            <v>#N/A</v>
          </cell>
          <cell r="AB11" t="str">
            <v>A - 1.12</v>
          </cell>
        </row>
        <row r="12">
          <cell r="A12">
            <v>0</v>
          </cell>
          <cell r="B12" t="str">
            <v>Select</v>
          </cell>
          <cell r="D12" t="str">
            <v>1999-2000</v>
          </cell>
          <cell r="E12" t="str">
            <v>1999-03-31</v>
          </cell>
          <cell r="F12" t="str">
            <v>1999-04-01</v>
          </cell>
          <cell r="G12" t="str">
            <v>2000-03-31</v>
          </cell>
          <cell r="H12" t="str">
            <v>2000-04-01</v>
          </cell>
          <cell r="V12" t="str">
            <v xml:space="preserve">Gestion des biens immobiliers </v>
          </cell>
          <cell r="W12" t="e">
            <v>#REF!</v>
          </cell>
          <cell r="X12" t="e">
            <v>#REF!</v>
          </cell>
          <cell r="AA12" t="e">
            <v>#N/A</v>
          </cell>
          <cell r="AB12" t="str">
            <v>A - 1.2</v>
          </cell>
        </row>
        <row r="13">
          <cell r="A13">
            <v>0</v>
          </cell>
          <cell r="B13" t="str">
            <v>ENG-01</v>
          </cell>
          <cell r="C13">
            <v>57836</v>
          </cell>
          <cell r="D13" t="str">
            <v>2000-2001</v>
          </cell>
          <cell r="E13" t="str">
            <v>2000-03-31</v>
          </cell>
          <cell r="F13" t="str">
            <v>2000-04-01</v>
          </cell>
          <cell r="G13" t="str">
            <v>2001-03-31</v>
          </cell>
          <cell r="H13" t="str">
            <v>2001-04-01</v>
          </cell>
          <cell r="V13" t="str">
            <v>Communications et affaires publiques</v>
          </cell>
          <cell r="W13" t="e">
            <v>#REF!</v>
          </cell>
          <cell r="X13" t="e">
            <v>#REF!</v>
          </cell>
          <cell r="AA13" t="e">
            <v>#N/A</v>
          </cell>
          <cell r="AB13" t="str">
            <v>A - 1.3</v>
          </cell>
        </row>
        <row r="14">
          <cell r="A14">
            <v>0</v>
          </cell>
          <cell r="B14" t="str">
            <v>ENG-02</v>
          </cell>
          <cell r="C14">
            <v>72050</v>
          </cell>
          <cell r="D14" t="str">
            <v>2001-2002</v>
          </cell>
          <cell r="E14" t="str">
            <v>2001-03-31</v>
          </cell>
          <cell r="F14" t="str">
            <v>2001-04-01</v>
          </cell>
          <cell r="G14" t="str">
            <v>2002-03-31</v>
          </cell>
          <cell r="H14" t="str">
            <v>2002-04-01</v>
          </cell>
          <cell r="V14" t="str">
            <v>Gestion financière</v>
          </cell>
          <cell r="W14" t="e">
            <v>#REF!</v>
          </cell>
          <cell r="X14" t="e">
            <v>#REF!</v>
          </cell>
          <cell r="AA14" t="e">
            <v>#N/A</v>
          </cell>
          <cell r="AB14" t="str">
            <v>A - 1.4</v>
          </cell>
        </row>
        <row r="15">
          <cell r="A15">
            <v>0</v>
          </cell>
          <cell r="B15" t="str">
            <v>ENG-03</v>
          </cell>
          <cell r="C15">
            <v>93862</v>
          </cell>
          <cell r="D15" t="str">
            <v>2002-2003</v>
          </cell>
          <cell r="E15" t="str">
            <v>2002-03-31</v>
          </cell>
          <cell r="F15" t="str">
            <v>2002-04-01</v>
          </cell>
          <cell r="G15" t="str">
            <v>2003-03-31</v>
          </cell>
          <cell r="H15" t="str">
            <v>2003-04-01</v>
          </cell>
          <cell r="V15" t="str">
            <v>Acquisitions</v>
          </cell>
          <cell r="W15" t="e">
            <v>#REF!</v>
          </cell>
          <cell r="X15" t="e">
            <v>#REF!</v>
          </cell>
          <cell r="AA15" t="e">
            <v>#N/A</v>
          </cell>
          <cell r="AB15" t="str">
            <v>A - 1.5</v>
          </cell>
        </row>
        <row r="16">
          <cell r="A16">
            <v>0</v>
          </cell>
          <cell r="B16" t="str">
            <v>ENG-04</v>
          </cell>
          <cell r="C16">
            <v>105427</v>
          </cell>
          <cell r="D16" t="str">
            <v>2003-2004</v>
          </cell>
          <cell r="E16" t="str">
            <v>2003-03-31</v>
          </cell>
          <cell r="F16" t="str">
            <v>2003-04-01</v>
          </cell>
          <cell r="G16" t="str">
            <v>2004-03-31</v>
          </cell>
          <cell r="H16" t="str">
            <v>2004-04-01</v>
          </cell>
          <cell r="V16" t="str">
            <v>Bureau des politiques</v>
          </cell>
          <cell r="W16" t="str">
            <v>4.0.1</v>
          </cell>
          <cell r="X16" t="str">
            <v>Mission Objectives</v>
          </cell>
          <cell r="AA16" t="e">
            <v>#N/A</v>
          </cell>
          <cell r="AB16" t="str">
            <v>A - 1.5.1</v>
          </cell>
        </row>
        <row r="17">
          <cell r="A17">
            <v>0</v>
          </cell>
          <cell r="B17" t="str">
            <v>ENG-05</v>
          </cell>
          <cell r="C17">
            <v>121348</v>
          </cell>
          <cell r="D17" t="str">
            <v>2004-2005</v>
          </cell>
          <cell r="E17" t="str">
            <v>2004-03-31</v>
          </cell>
          <cell r="F17" t="str">
            <v>2004-04-01</v>
          </cell>
          <cell r="G17" t="str">
            <v>2005-03-31</v>
          </cell>
          <cell r="H17" t="str">
            <v>2005-04-01</v>
          </cell>
          <cell r="V17" t="str">
            <v>Politiques et Relations Extérieures</v>
          </cell>
          <cell r="W17" t="str">
            <v>4.0.2</v>
          </cell>
          <cell r="X17" t="str">
            <v>Mission Feasibility Study</v>
          </cell>
          <cell r="AA17" t="e">
            <v>#N/A</v>
          </cell>
          <cell r="AB17" t="str">
            <v>A - 1.5.2</v>
          </cell>
        </row>
        <row r="18">
          <cell r="A18">
            <v>0</v>
          </cell>
          <cell r="B18" t="str">
            <v>ENG-06</v>
          </cell>
          <cell r="C18">
            <v>134429</v>
          </cell>
          <cell r="D18" t="str">
            <v>2005-2006</v>
          </cell>
          <cell r="E18" t="str">
            <v>2005-03-31</v>
          </cell>
          <cell r="F18" t="str">
            <v>2005-04-01</v>
          </cell>
          <cell r="G18" t="str">
            <v>2006-03-31</v>
          </cell>
          <cell r="H18" t="str">
            <v>2006-04-01</v>
          </cell>
          <cell r="V18" t="str">
            <v>Bureau de liaison gouvernementale</v>
          </cell>
          <cell r="W18" t="str">
            <v>4.0.3</v>
          </cell>
          <cell r="X18" t="str">
            <v>Mission Conceptual Design</v>
          </cell>
          <cell r="AA18" t="e">
            <v>#N/A</v>
          </cell>
          <cell r="AB18" t="str">
            <v>A - 1.5.3</v>
          </cell>
        </row>
        <row r="19">
          <cell r="A19">
            <v>0</v>
          </cell>
          <cell r="B19" t="str">
            <v>PC-01</v>
          </cell>
          <cell r="C19">
            <v>66901</v>
          </cell>
          <cell r="D19" t="str">
            <v>2006-2007</v>
          </cell>
          <cell r="E19" t="str">
            <v>2006-03-31</v>
          </cell>
          <cell r="F19" t="str">
            <v>2006-04-01</v>
          </cell>
          <cell r="G19" t="str">
            <v>2007-03-31</v>
          </cell>
          <cell r="H19" t="str">
            <v>2007-04-01</v>
          </cell>
          <cell r="W19" t="str">
            <v>4.0.4</v>
          </cell>
          <cell r="X19" t="str">
            <v>Mission Planning and Development</v>
          </cell>
          <cell r="AA19" t="e">
            <v>#N/A</v>
          </cell>
          <cell r="AB19" t="str">
            <v>A - 1.5.4</v>
          </cell>
        </row>
        <row r="20">
          <cell r="A20">
            <v>0</v>
          </cell>
          <cell r="B20" t="str">
            <v>PC-02</v>
          </cell>
          <cell r="C20">
            <v>78522</v>
          </cell>
          <cell r="D20" t="str">
            <v>2007-2008</v>
          </cell>
          <cell r="E20" t="str">
            <v>2007-03-31</v>
          </cell>
          <cell r="F20" t="str">
            <v>2007-04-01</v>
          </cell>
          <cell r="G20" t="str">
            <v>2008-03-31</v>
          </cell>
          <cell r="H20" t="str">
            <v>2008-04-01</v>
          </cell>
          <cell r="W20" t="str">
            <v>4.1.6</v>
          </cell>
          <cell r="X20" t="str">
            <v>Test Requirements Development</v>
          </cell>
          <cell r="AA20" t="e">
            <v>#N/A</v>
          </cell>
          <cell r="AB20" t="str">
            <v>A - 1.5.4.1</v>
          </cell>
        </row>
        <row r="21">
          <cell r="A21">
            <v>0</v>
          </cell>
          <cell r="B21" t="str">
            <v>PC-03</v>
          </cell>
          <cell r="C21">
            <v>93989</v>
          </cell>
          <cell r="D21" t="str">
            <v>2008-2009</v>
          </cell>
          <cell r="E21" t="str">
            <v>2008-03-31</v>
          </cell>
          <cell r="F21" t="str">
            <v>2008-04-01</v>
          </cell>
          <cell r="G21" t="str">
            <v>2009-03-31</v>
          </cell>
          <cell r="H21" t="str">
            <v>2009-04-01</v>
          </cell>
          <cell r="W21">
            <v>4.2</v>
          </cell>
          <cell r="X21" t="str">
            <v>Project Management</v>
          </cell>
          <cell r="AA21" t="e">
            <v>#N/A</v>
          </cell>
          <cell r="AB21" t="str">
            <v>A - 1.5.4.10</v>
          </cell>
        </row>
        <row r="22">
          <cell r="A22">
            <v>0</v>
          </cell>
          <cell r="B22" t="str">
            <v>PC-04</v>
          </cell>
          <cell r="C22">
            <v>107519</v>
          </cell>
          <cell r="D22" t="str">
            <v>2009-2010</v>
          </cell>
          <cell r="E22" t="str">
            <v>2009-03-31</v>
          </cell>
          <cell r="F22" t="str">
            <v>2009-04-01</v>
          </cell>
          <cell r="G22" t="str">
            <v>2010-03-31</v>
          </cell>
          <cell r="H22" t="str">
            <v>2010-04-01</v>
          </cell>
          <cell r="W22" t="str">
            <v>4.2.1</v>
          </cell>
          <cell r="X22" t="str">
            <v>Team Organization</v>
          </cell>
          <cell r="AA22" t="e">
            <v>#N/A</v>
          </cell>
          <cell r="AB22" t="str">
            <v>A - 1.5.4.11</v>
          </cell>
        </row>
        <row r="23">
          <cell r="A23">
            <v>0</v>
          </cell>
          <cell r="B23" t="str">
            <v>PC-05</v>
          </cell>
          <cell r="C23">
            <v>117295</v>
          </cell>
          <cell r="D23" t="str">
            <v>2010-2011</v>
          </cell>
          <cell r="E23" t="str">
            <v>2010-03-31</v>
          </cell>
          <cell r="F23" t="str">
            <v>2010-04-01</v>
          </cell>
          <cell r="G23" t="str">
            <v>2011-03-31</v>
          </cell>
          <cell r="H23" t="str">
            <v>2011-04-01</v>
          </cell>
          <cell r="W23" t="str">
            <v>4.2.2</v>
          </cell>
          <cell r="X23" t="str">
            <v>Schedule and Critical Path</v>
          </cell>
          <cell r="AA23" t="e">
            <v>#N/A</v>
          </cell>
          <cell r="AB23" t="str">
            <v>A - 1.5.4.12</v>
          </cell>
        </row>
        <row r="24">
          <cell r="A24">
            <v>0</v>
          </cell>
          <cell r="B24" t="str">
            <v>RES-01</v>
          </cell>
          <cell r="C24">
            <v>69942</v>
          </cell>
          <cell r="D24" t="str">
            <v>2011-2012</v>
          </cell>
          <cell r="E24" t="str">
            <v>2011-03-31</v>
          </cell>
          <cell r="F24" t="str">
            <v>2011-04-01</v>
          </cell>
          <cell r="G24" t="str">
            <v>2012-03-31</v>
          </cell>
          <cell r="H24" t="str">
            <v>2012-04-01</v>
          </cell>
          <cell r="W24" t="str">
            <v>4.2.3</v>
          </cell>
          <cell r="X24" t="str">
            <v>Communications Plan</v>
          </cell>
          <cell r="AA24" t="e">
            <v>#N/A</v>
          </cell>
          <cell r="AB24" t="str">
            <v>A - 1.5.4.13</v>
          </cell>
        </row>
        <row r="25">
          <cell r="A25">
            <v>0</v>
          </cell>
          <cell r="B25" t="str">
            <v>RES-02</v>
          </cell>
          <cell r="C25">
            <v>98880</v>
          </cell>
          <cell r="D25" t="str">
            <v>2012-2013</v>
          </cell>
          <cell r="E25" t="str">
            <v>2012-03-31</v>
          </cell>
          <cell r="F25" t="str">
            <v>2012-04-01</v>
          </cell>
          <cell r="G25" t="str">
            <v>2013-03-31</v>
          </cell>
          <cell r="H25" t="str">
            <v>2013-04-01</v>
          </cell>
          <cell r="W25" t="e">
            <v>#REF!</v>
          </cell>
          <cell r="X25" t="e">
            <v>#REF!</v>
          </cell>
          <cell r="AA25" t="e">
            <v>#N/A</v>
          </cell>
          <cell r="AB25" t="str">
            <v>A - 1.5.4.14</v>
          </cell>
        </row>
        <row r="26">
          <cell r="A26">
            <v>0</v>
          </cell>
          <cell r="B26" t="str">
            <v>RES-03</v>
          </cell>
          <cell r="C26">
            <v>109760</v>
          </cell>
          <cell r="D26" t="str">
            <v>2013-2014</v>
          </cell>
          <cell r="E26" t="str">
            <v>2013-03-31</v>
          </cell>
          <cell r="F26" t="str">
            <v>2013-04-01</v>
          </cell>
          <cell r="G26" t="str">
            <v>2014-03-31</v>
          </cell>
          <cell r="H26" t="str">
            <v>2014-04-01</v>
          </cell>
          <cell r="W26" t="e">
            <v>#REF!</v>
          </cell>
          <cell r="X26" t="e">
            <v>#REF!</v>
          </cell>
          <cell r="AA26" t="e">
            <v>#N/A</v>
          </cell>
          <cell r="AB26" t="str">
            <v>A - 1.5.4.2</v>
          </cell>
        </row>
        <row r="27">
          <cell r="A27">
            <v>0</v>
          </cell>
          <cell r="B27" t="str">
            <v>RES-04</v>
          </cell>
          <cell r="C27">
            <v>121834</v>
          </cell>
          <cell r="D27" t="str">
            <v>2014-2015</v>
          </cell>
          <cell r="E27" t="str">
            <v>2014-03-31</v>
          </cell>
          <cell r="F27" t="str">
            <v>2014-04-01</v>
          </cell>
          <cell r="G27" t="str">
            <v>2015-03-31</v>
          </cell>
          <cell r="H27" t="str">
            <v>2015-04-01</v>
          </cell>
          <cell r="W27" t="e">
            <v>#REF!</v>
          </cell>
          <cell r="X27" t="e">
            <v>#REF!</v>
          </cell>
          <cell r="AA27" t="e">
            <v>#N/A</v>
          </cell>
          <cell r="AB27" t="str">
            <v>A - 1.5.4.3</v>
          </cell>
        </row>
        <row r="28">
          <cell r="A28">
            <v>0</v>
          </cell>
          <cell r="B28" t="str">
            <v>RES-05</v>
          </cell>
          <cell r="C28">
            <v>133410</v>
          </cell>
          <cell r="D28" t="str">
            <v>2015-2016</v>
          </cell>
          <cell r="E28" t="str">
            <v>2015-03-31</v>
          </cell>
          <cell r="F28" t="str">
            <v>2015-04-01</v>
          </cell>
          <cell r="G28" t="str">
            <v>2016-03-31</v>
          </cell>
          <cell r="H28" t="str">
            <v>2016-04-01</v>
          </cell>
          <cell r="W28" t="e">
            <v>#REF!</v>
          </cell>
          <cell r="X28" t="e">
            <v>#REF!</v>
          </cell>
          <cell r="AA28" t="e">
            <v>#N/A</v>
          </cell>
          <cell r="AB28" t="str">
            <v>A - 1.5.4.4</v>
          </cell>
        </row>
        <row r="29">
          <cell r="A29">
            <v>0</v>
          </cell>
          <cell r="B29" t="str">
            <v>REM-01</v>
          </cell>
          <cell r="C29">
            <v>111454</v>
          </cell>
          <cell r="D29" t="str">
            <v>2016-2017</v>
          </cell>
          <cell r="E29" t="str">
            <v>2016-03-31</v>
          </cell>
          <cell r="F29" t="str">
            <v>2016-04-01</v>
          </cell>
          <cell r="G29" t="str">
            <v>2017-03-31</v>
          </cell>
          <cell r="H29" t="str">
            <v>2017-04-01</v>
          </cell>
          <cell r="W29" t="e">
            <v>#REF!</v>
          </cell>
          <cell r="X29" t="e">
            <v>#REF!</v>
          </cell>
          <cell r="AA29" t="e">
            <v>#N/A</v>
          </cell>
          <cell r="AB29" t="str">
            <v>A - 1.5.4.5</v>
          </cell>
        </row>
        <row r="30">
          <cell r="A30">
            <v>0</v>
          </cell>
          <cell r="B30" t="str">
            <v>REM-02</v>
          </cell>
          <cell r="C30">
            <v>124763</v>
          </cell>
          <cell r="D30" t="str">
            <v>2017-2018</v>
          </cell>
          <cell r="E30" t="str">
            <v>2017-03-31</v>
          </cell>
          <cell r="F30" t="str">
            <v>2017-04-01</v>
          </cell>
          <cell r="G30" t="str">
            <v>2018-03-31</v>
          </cell>
          <cell r="H30" t="str">
            <v>2018-04-01</v>
          </cell>
          <cell r="W30" t="str">
            <v>4.2.4</v>
          </cell>
          <cell r="X30" t="str">
            <v>Project Meetings</v>
          </cell>
          <cell r="AA30" t="e">
            <v>#N/A</v>
          </cell>
          <cell r="AB30" t="str">
            <v>A - 1.5.4.6</v>
          </cell>
        </row>
        <row r="31">
          <cell r="A31">
            <v>0</v>
          </cell>
          <cell r="B31" t="str">
            <v>CR-01</v>
          </cell>
          <cell r="C31">
            <v>36601</v>
          </cell>
          <cell r="D31" t="str">
            <v>2018-2019</v>
          </cell>
          <cell r="E31" t="str">
            <v>2018-03-31</v>
          </cell>
          <cell r="F31" t="str">
            <v>2018-04-01</v>
          </cell>
          <cell r="G31" t="str">
            <v>2019-03-31</v>
          </cell>
          <cell r="H31" t="str">
            <v>2019-04-01</v>
          </cell>
          <cell r="W31" t="str">
            <v>4.2.5</v>
          </cell>
          <cell r="X31" t="str">
            <v>Project Reporting</v>
          </cell>
          <cell r="AA31" t="e">
            <v>#N/A</v>
          </cell>
          <cell r="AB31" t="str">
            <v>A - 1.5.4.7</v>
          </cell>
        </row>
        <row r="32">
          <cell r="A32">
            <v>0</v>
          </cell>
          <cell r="B32" t="str">
            <v>CR-02</v>
          </cell>
          <cell r="C32">
            <v>38426</v>
          </cell>
          <cell r="D32" t="str">
            <v>2019-2020</v>
          </cell>
          <cell r="E32" t="str">
            <v>2019-03-31</v>
          </cell>
          <cell r="F32" t="str">
            <v>2019-04-01</v>
          </cell>
          <cell r="G32" t="str">
            <v>2020-03-31</v>
          </cell>
          <cell r="H32" t="str">
            <v>2020-04-01</v>
          </cell>
          <cell r="W32" t="str">
            <v>4.2.6</v>
          </cell>
          <cell r="X32" t="str">
            <v>Document Deliverables</v>
          </cell>
          <cell r="AA32" t="e">
            <v>#N/A</v>
          </cell>
          <cell r="AB32" t="str">
            <v>A - 1.5.4.8</v>
          </cell>
        </row>
        <row r="33">
          <cell r="A33">
            <v>0</v>
          </cell>
          <cell r="B33" t="str">
            <v>CR-03</v>
          </cell>
          <cell r="C33">
            <v>43993</v>
          </cell>
          <cell r="D33" t="str">
            <v>2020-2021</v>
          </cell>
          <cell r="E33" t="str">
            <v>2020-03-31</v>
          </cell>
          <cell r="F33" t="str">
            <v>2020-04-01</v>
          </cell>
          <cell r="G33" t="str">
            <v>2021-03-31</v>
          </cell>
          <cell r="H33" t="str">
            <v>2021-04-01</v>
          </cell>
          <cell r="W33" t="str">
            <v>4.2.7</v>
          </cell>
          <cell r="X33" t="str">
            <v>Contract management</v>
          </cell>
          <cell r="AA33" t="e">
            <v>#N/A</v>
          </cell>
          <cell r="AB33" t="str">
            <v>A - 1.5.4.9</v>
          </cell>
        </row>
        <row r="34">
          <cell r="A34">
            <v>0</v>
          </cell>
          <cell r="B34" t="str">
            <v>CR-04</v>
          </cell>
          <cell r="C34">
            <v>48777</v>
          </cell>
          <cell r="D34" t="str">
            <v>2021-2022</v>
          </cell>
          <cell r="E34" t="str">
            <v>2021-03-31</v>
          </cell>
          <cell r="F34" t="str">
            <v>2021-04-01</v>
          </cell>
          <cell r="G34" t="str">
            <v>2022-03-31</v>
          </cell>
          <cell r="H34" t="str">
            <v>2022-04-01</v>
          </cell>
          <cell r="W34">
            <v>1</v>
          </cell>
          <cell r="X34" t="str">
            <v>Dextrous Deployable Vision System (DDVS) PhE</v>
          </cell>
          <cell r="AA34" t="e">
            <v>#N/A</v>
          </cell>
          <cell r="AB34" t="str">
            <v>A - 1.5.5</v>
          </cell>
        </row>
        <row r="35">
          <cell r="A35">
            <v>0</v>
          </cell>
          <cell r="B35" t="str">
            <v>CR-05</v>
          </cell>
          <cell r="C35">
            <v>53466</v>
          </cell>
          <cell r="D35" t="str">
            <v>2022-2023</v>
          </cell>
          <cell r="E35" t="str">
            <v>2022-03-31</v>
          </cell>
          <cell r="F35" t="str">
            <v>2022-04-01</v>
          </cell>
          <cell r="G35" t="str">
            <v>2023-03-31</v>
          </cell>
          <cell r="H35" t="str">
            <v>2023-04-01</v>
          </cell>
          <cell r="W35" t="e">
            <v>#REF!</v>
          </cell>
          <cell r="X35" t="e">
            <v>#REF!</v>
          </cell>
          <cell r="AA35" t="e">
            <v>#N/A</v>
          </cell>
          <cell r="AB35" t="str">
            <v>A - 1.6</v>
          </cell>
        </row>
        <row r="36">
          <cell r="A36">
            <v>0</v>
          </cell>
          <cell r="B36" t="str">
            <v>CR-06</v>
          </cell>
          <cell r="C36">
            <v>60637</v>
          </cell>
          <cell r="D36" t="str">
            <v>2023-2024</v>
          </cell>
          <cell r="E36" t="str">
            <v>2023-03-31</v>
          </cell>
          <cell r="F36" t="str">
            <v>2023-04-01</v>
          </cell>
          <cell r="G36" t="str">
            <v>2024-03-31</v>
          </cell>
          <cell r="H36" t="str">
            <v>2024-04-01</v>
          </cell>
          <cell r="W36" t="e">
            <v>#REF!</v>
          </cell>
          <cell r="X36" t="e">
            <v>#REF!</v>
          </cell>
          <cell r="AA36" t="e">
            <v>#N/A</v>
          </cell>
          <cell r="AB36" t="str">
            <v>A - 1.6.1</v>
          </cell>
        </row>
        <row r="37">
          <cell r="A37">
            <v>0</v>
          </cell>
          <cell r="B37" t="str">
            <v>CR-07</v>
          </cell>
          <cell r="C37">
            <v>67550</v>
          </cell>
          <cell r="D37" t="str">
            <v>2024-2025</v>
          </cell>
          <cell r="E37" t="str">
            <v>2024-03-31</v>
          </cell>
          <cell r="F37" t="str">
            <v>2024-04-01</v>
          </cell>
          <cell r="G37" t="str">
            <v>2025-03-31</v>
          </cell>
          <cell r="H37" t="str">
            <v>2025-04-01</v>
          </cell>
          <cell r="W37" t="e">
            <v>#REF!</v>
          </cell>
          <cell r="X37" t="e">
            <v>#REF!</v>
          </cell>
          <cell r="AA37" t="e">
            <v>#N/A</v>
          </cell>
          <cell r="AB37" t="str">
            <v>A - 1.6.2</v>
          </cell>
        </row>
        <row r="38">
          <cell r="A38">
            <v>0</v>
          </cell>
          <cell r="D38" t="str">
            <v>2025-2026</v>
          </cell>
          <cell r="E38" t="str">
            <v>2025-03-31</v>
          </cell>
          <cell r="F38" t="str">
            <v>2025-04-01</v>
          </cell>
          <cell r="G38" t="str">
            <v>2026-03-31</v>
          </cell>
          <cell r="H38" t="str">
            <v>2026-04-01</v>
          </cell>
          <cell r="W38" t="e">
            <v>#REF!</v>
          </cell>
          <cell r="X38" t="e">
            <v>#REF!</v>
          </cell>
          <cell r="AA38" t="e">
            <v>#N/A</v>
          </cell>
          <cell r="AB38" t="str">
            <v>A - 1.6.3</v>
          </cell>
        </row>
        <row r="39">
          <cell r="A39">
            <v>0</v>
          </cell>
          <cell r="D39" t="str">
            <v>2026-2027</v>
          </cell>
          <cell r="E39" t="str">
            <v>2026-03-31</v>
          </cell>
          <cell r="F39" t="str">
            <v>2026-04-01</v>
          </cell>
          <cell r="G39" t="str">
            <v>2027-03-31</v>
          </cell>
          <cell r="H39" t="str">
            <v>2027-04-01</v>
          </cell>
          <cell r="W39" t="e">
            <v>#REF!</v>
          </cell>
          <cell r="X39" t="e">
            <v>#REF!</v>
          </cell>
          <cell r="AA39" t="e">
            <v>#N/A</v>
          </cell>
          <cell r="AB39" t="str">
            <v>A - 1.6.4</v>
          </cell>
        </row>
        <row r="40">
          <cell r="A40">
            <v>0</v>
          </cell>
          <cell r="D40" t="str">
            <v>2027-2028</v>
          </cell>
          <cell r="E40" t="str">
            <v>2027-03-31</v>
          </cell>
          <cell r="F40" t="str">
            <v>2027-04-01</v>
          </cell>
          <cell r="G40" t="str">
            <v>2028-03-31</v>
          </cell>
          <cell r="H40" t="str">
            <v>2028-04-01</v>
          </cell>
          <cell r="W40" t="e">
            <v>#REF!</v>
          </cell>
          <cell r="X40" t="e">
            <v>#REF!</v>
          </cell>
          <cell r="AA40" t="e">
            <v>#N/A</v>
          </cell>
          <cell r="AB40" t="str">
            <v>A - 1.6.4.1</v>
          </cell>
        </row>
        <row r="41">
          <cell r="A41">
            <v>0</v>
          </cell>
          <cell r="D41" t="str">
            <v>2028-2029</v>
          </cell>
          <cell r="E41" t="str">
            <v>2028-03-31</v>
          </cell>
          <cell r="F41" t="str">
            <v>2028-04-01</v>
          </cell>
          <cell r="G41" t="str">
            <v>2029-03-31</v>
          </cell>
          <cell r="H41" t="str">
            <v>2029-04-01</v>
          </cell>
          <cell r="W41" t="e">
            <v>#REF!</v>
          </cell>
          <cell r="X41" t="e">
            <v>#REF!</v>
          </cell>
          <cell r="AA41" t="e">
            <v>#N/A</v>
          </cell>
          <cell r="AB41" t="str">
            <v>A - 1.6.4.10</v>
          </cell>
        </row>
        <row r="42">
          <cell r="A42">
            <v>0</v>
          </cell>
          <cell r="D42" t="str">
            <v>2029-2030</v>
          </cell>
          <cell r="E42" t="str">
            <v>2029-03-31</v>
          </cell>
          <cell r="F42" t="str">
            <v>2029-04-01</v>
          </cell>
          <cell r="G42" t="str">
            <v>2030-03-31</v>
          </cell>
          <cell r="H42" t="str">
            <v>2030-04-01</v>
          </cell>
          <cell r="W42" t="e">
            <v>#REF!</v>
          </cell>
          <cell r="X42" t="e">
            <v>#REF!</v>
          </cell>
          <cell r="AA42" t="e">
            <v>#N/A</v>
          </cell>
          <cell r="AB42" t="str">
            <v>A - 1.6.4.11</v>
          </cell>
        </row>
        <row r="43">
          <cell r="A43">
            <v>0</v>
          </cell>
          <cell r="D43" t="str">
            <v>2030-2031</v>
          </cell>
          <cell r="E43" t="str">
            <v>2030-03-31</v>
          </cell>
          <cell r="F43" t="str">
            <v>2030-04-01</v>
          </cell>
          <cell r="G43" t="str">
            <v>2031-03-31</v>
          </cell>
          <cell r="H43" t="str">
            <v>2031-04-01</v>
          </cell>
          <cell r="W43" t="e">
            <v>#REF!</v>
          </cell>
          <cell r="X43" t="e">
            <v>#REF!</v>
          </cell>
          <cell r="AA43" t="e">
            <v>#N/A</v>
          </cell>
          <cell r="AB43" t="str">
            <v>A - 1.6.4.12</v>
          </cell>
        </row>
        <row r="44">
          <cell r="A44">
            <v>0</v>
          </cell>
          <cell r="D44" t="str">
            <v>2031-2032</v>
          </cell>
          <cell r="E44" t="str">
            <v>2031-03-31</v>
          </cell>
          <cell r="F44" t="str">
            <v>2031-04-01</v>
          </cell>
          <cell r="G44" t="str">
            <v>2032-03-31</v>
          </cell>
          <cell r="H44" t="str">
            <v>2032-04-01</v>
          </cell>
          <cell r="W44" t="e">
            <v>#REF!</v>
          </cell>
          <cell r="X44" t="e">
            <v>#REF!</v>
          </cell>
          <cell r="AA44" t="e">
            <v>#N/A</v>
          </cell>
          <cell r="AB44" t="str">
            <v>A - 1.6.4.13</v>
          </cell>
        </row>
        <row r="45">
          <cell r="D45" t="str">
            <v>2032-2033</v>
          </cell>
          <cell r="E45" t="str">
            <v>2032-03-31</v>
          </cell>
          <cell r="F45" t="str">
            <v>2032-04-01</v>
          </cell>
          <cell r="G45" t="str">
            <v>2033-03-31</v>
          </cell>
          <cell r="H45" t="str">
            <v>2033-04-01</v>
          </cell>
          <cell r="W45" t="e">
            <v>#REF!</v>
          </cell>
          <cell r="X45" t="e">
            <v>#REF!</v>
          </cell>
          <cell r="AA45" t="e">
            <v>#N/A</v>
          </cell>
          <cell r="AB45" t="str">
            <v>A - 1.6.4.2</v>
          </cell>
        </row>
        <row r="46">
          <cell r="D46" t="str">
            <v>2033-2034</v>
          </cell>
          <cell r="E46" t="str">
            <v>2033-03-31</v>
          </cell>
          <cell r="F46" t="str">
            <v>2033-04-01</v>
          </cell>
          <cell r="G46" t="str">
            <v>2034-03-31</v>
          </cell>
          <cell r="H46" t="str">
            <v>2034-04-01</v>
          </cell>
          <cell r="W46" t="e">
            <v>#REF!</v>
          </cell>
          <cell r="X46" t="e">
            <v>#REF!</v>
          </cell>
          <cell r="AA46" t="e">
            <v>#N/A</v>
          </cell>
          <cell r="AB46" t="str">
            <v>A - 1.6.4.3</v>
          </cell>
        </row>
        <row r="47">
          <cell r="D47" t="str">
            <v>2034-2035</v>
          </cell>
          <cell r="E47" t="str">
            <v>2034-03-31</v>
          </cell>
          <cell r="F47" t="str">
            <v>2034-04-01</v>
          </cell>
          <cell r="G47" t="str">
            <v>2035-03-31</v>
          </cell>
          <cell r="H47" t="str">
            <v>2035-04-01</v>
          </cell>
          <cell r="W47" t="e">
            <v>#REF!</v>
          </cell>
          <cell r="X47" t="e">
            <v>#REF!</v>
          </cell>
          <cell r="AA47" t="e">
            <v>#N/A</v>
          </cell>
          <cell r="AB47" t="str">
            <v>A - 1.6.4.4</v>
          </cell>
        </row>
        <row r="48">
          <cell r="W48" t="e">
            <v>#REF!</v>
          </cell>
          <cell r="X48" t="e">
            <v>#REF!</v>
          </cell>
          <cell r="AA48" t="e">
            <v>#N/A</v>
          </cell>
          <cell r="AB48" t="str">
            <v>A - 1.6.4.5</v>
          </cell>
        </row>
        <row r="49">
          <cell r="W49" t="e">
            <v>#REF!</v>
          </cell>
          <cell r="X49" t="e">
            <v>#REF!</v>
          </cell>
          <cell r="AA49" t="e">
            <v>#N/A</v>
          </cell>
          <cell r="AB49" t="str">
            <v>A - 1.6.4.6</v>
          </cell>
        </row>
        <row r="50">
          <cell r="W50" t="e">
            <v>#REF!</v>
          </cell>
          <cell r="X50" t="e">
            <v>#REF!</v>
          </cell>
          <cell r="AA50" t="e">
            <v>#N/A</v>
          </cell>
          <cell r="AB50" t="str">
            <v>A - 1.6.4.7</v>
          </cell>
        </row>
        <row r="51">
          <cell r="W51" t="e">
            <v>#REF!</v>
          </cell>
          <cell r="X51" t="e">
            <v>#REF!</v>
          </cell>
          <cell r="AA51" t="e">
            <v>#N/A</v>
          </cell>
          <cell r="AB51" t="str">
            <v>A - 1.6.4.8</v>
          </cell>
        </row>
        <row r="52">
          <cell r="W52" t="e">
            <v>#REF!</v>
          </cell>
          <cell r="X52" t="e">
            <v>#REF!</v>
          </cell>
          <cell r="AA52" t="e">
            <v>#N/A</v>
          </cell>
          <cell r="AB52" t="str">
            <v>A - 1.6.4.9</v>
          </cell>
        </row>
        <row r="53">
          <cell r="W53" t="e">
            <v>#REF!</v>
          </cell>
          <cell r="X53" t="e">
            <v>#REF!</v>
          </cell>
          <cell r="AA53" t="e">
            <v>#N/A</v>
          </cell>
          <cell r="AB53" t="str">
            <v>A - 1.6.5</v>
          </cell>
        </row>
        <row r="54">
          <cell r="W54" t="e">
            <v>#REF!</v>
          </cell>
          <cell r="X54" t="e">
            <v>#REF!</v>
          </cell>
          <cell r="AA54" t="e">
            <v>#N/A</v>
          </cell>
          <cell r="AB54" t="str">
            <v>A - 1.6.6</v>
          </cell>
        </row>
        <row r="55">
          <cell r="W55" t="e">
            <v>#REF!</v>
          </cell>
          <cell r="X55" t="e">
            <v>#REF!</v>
          </cell>
          <cell r="AA55" t="e">
            <v>#N/A</v>
          </cell>
          <cell r="AB55" t="str">
            <v>A - 1.6.7</v>
          </cell>
        </row>
        <row r="56">
          <cell r="W56" t="e">
            <v>#REF!</v>
          </cell>
          <cell r="X56" t="e">
            <v>#REF!</v>
          </cell>
          <cell r="AA56" t="e">
            <v>#N/A</v>
          </cell>
          <cell r="AB56" t="str">
            <v>A - 1.7</v>
          </cell>
        </row>
        <row r="57">
          <cell r="W57" t="e">
            <v>#REF!</v>
          </cell>
          <cell r="X57" t="e">
            <v>#REF!</v>
          </cell>
          <cell r="AA57" t="e">
            <v>#N/A</v>
          </cell>
          <cell r="AB57" t="str">
            <v>A - 1.8</v>
          </cell>
        </row>
        <row r="58">
          <cell r="W58" t="e">
            <v>#REF!</v>
          </cell>
          <cell r="X58" t="e">
            <v>#REF!</v>
          </cell>
          <cell r="AA58" t="e">
            <v>#N/A</v>
          </cell>
          <cell r="AB58" t="str">
            <v>A - 1.8.1</v>
          </cell>
        </row>
        <row r="59">
          <cell r="W59" t="e">
            <v>#REF!</v>
          </cell>
          <cell r="X59" t="e">
            <v>#REF!</v>
          </cell>
          <cell r="AA59" t="e">
            <v>#N/A</v>
          </cell>
          <cell r="AB59" t="str">
            <v>A - 1.8.2</v>
          </cell>
        </row>
        <row r="60">
          <cell r="W60" t="e">
            <v>#REF!</v>
          </cell>
          <cell r="X60" t="e">
            <v>#REF!</v>
          </cell>
          <cell r="AA60" t="e">
            <v>#N/A</v>
          </cell>
          <cell r="AB60" t="str">
            <v>A - 1.8.3</v>
          </cell>
        </row>
        <row r="61">
          <cell r="W61" t="e">
            <v>#REF!</v>
          </cell>
          <cell r="X61" t="e">
            <v>#REF!</v>
          </cell>
          <cell r="AA61" t="e">
            <v>#N/A</v>
          </cell>
          <cell r="AB61" t="str">
            <v>A - 1.8.4</v>
          </cell>
        </row>
        <row r="62">
          <cell r="W62" t="e">
            <v>#REF!</v>
          </cell>
          <cell r="X62" t="e">
            <v>#REF!</v>
          </cell>
          <cell r="AA62" t="e">
            <v>#N/A</v>
          </cell>
          <cell r="AB62" t="str">
            <v>A - 1.8.5</v>
          </cell>
        </row>
        <row r="63">
          <cell r="W63" t="e">
            <v>#REF!</v>
          </cell>
          <cell r="X63" t="e">
            <v>#REF!</v>
          </cell>
          <cell r="AA63" t="e">
            <v>#N/A</v>
          </cell>
          <cell r="AB63" t="str">
            <v>A - 1.8.6</v>
          </cell>
        </row>
        <row r="64">
          <cell r="W64" t="e">
            <v>#REF!</v>
          </cell>
          <cell r="X64" t="e">
            <v>#REF!</v>
          </cell>
          <cell r="AA64" t="e">
            <v>#N/A</v>
          </cell>
          <cell r="AB64" t="str">
            <v>A - 1.8.7</v>
          </cell>
        </row>
        <row r="65">
          <cell r="W65" t="e">
            <v>#REF!</v>
          </cell>
          <cell r="X65" t="e">
            <v>#REF!</v>
          </cell>
          <cell r="AA65" t="e">
            <v>#N/A</v>
          </cell>
          <cell r="AB65" t="str">
            <v>A - 1.9</v>
          </cell>
        </row>
        <row r="66">
          <cell r="W66" t="e">
            <v>#REF!</v>
          </cell>
          <cell r="X66" t="e">
            <v>#REF!</v>
          </cell>
          <cell r="AA66" t="e">
            <v>#N/A</v>
          </cell>
          <cell r="AB66" t="str">
            <v>A - 1.9.1</v>
          </cell>
        </row>
        <row r="67">
          <cell r="W67" t="e">
            <v>#REF!</v>
          </cell>
          <cell r="X67" t="e">
            <v>#REF!</v>
          </cell>
          <cell r="AA67" t="e">
            <v>#N/A</v>
          </cell>
          <cell r="AB67" t="str">
            <v>A - 1.9.2</v>
          </cell>
        </row>
        <row r="68">
          <cell r="W68" t="e">
            <v>#REF!</v>
          </cell>
          <cell r="X68" t="e">
            <v>#REF!</v>
          </cell>
          <cell r="AA68" t="e">
            <v>#N/A</v>
          </cell>
          <cell r="AB68" t="str">
            <v>A - 1.9.3</v>
          </cell>
        </row>
        <row r="69">
          <cell r="W69" t="e">
            <v>#REF!</v>
          </cell>
          <cell r="X69" t="e">
            <v>#REF!</v>
          </cell>
          <cell r="AA69" t="e">
            <v>#N/A</v>
          </cell>
          <cell r="AB69" t="str">
            <v>A - 1.9.4</v>
          </cell>
        </row>
        <row r="70">
          <cell r="W70" t="e">
            <v>#REF!</v>
          </cell>
          <cell r="X70" t="e">
            <v>#REF!</v>
          </cell>
          <cell r="AA70" t="e">
            <v>#N/A</v>
          </cell>
          <cell r="AB70" t="str">
            <v>A - 1.9.5</v>
          </cell>
        </row>
        <row r="71">
          <cell r="W71" t="e">
            <v>#REF!</v>
          </cell>
          <cell r="X71" t="e">
            <v>#REF!</v>
          </cell>
          <cell r="AA71" t="e">
            <v>#N/A</v>
          </cell>
          <cell r="AB71" t="str">
            <v>A - 1.9.6</v>
          </cell>
        </row>
        <row r="72">
          <cell r="W72" t="e">
            <v>#REF!</v>
          </cell>
          <cell r="X72" t="e">
            <v>#REF!</v>
          </cell>
          <cell r="AA72" t="e">
            <v>#N/A</v>
          </cell>
          <cell r="AB72" t="str">
            <v>A - 1.9.7</v>
          </cell>
        </row>
        <row r="73">
          <cell r="W73" t="e">
            <v>#REF!</v>
          </cell>
          <cell r="X73" t="e">
            <v>#REF!</v>
          </cell>
          <cell r="AA73" t="e">
            <v>#N/A</v>
          </cell>
          <cell r="AB73" t="str">
            <v>A - 1.9.8</v>
          </cell>
        </row>
        <row r="74">
          <cell r="AA74" t="str">
            <v>Dextrous Deployable Vision System (DDVS)</v>
          </cell>
          <cell r="AB74" t="str">
            <v>B - 1</v>
          </cell>
        </row>
        <row r="75">
          <cell r="AA75" t="e">
            <v>#N/A</v>
          </cell>
          <cell r="AB75" t="str">
            <v>B - 1.0</v>
          </cell>
        </row>
        <row r="76">
          <cell r="AA76" t="e">
            <v>#N/A</v>
          </cell>
          <cell r="AB76" t="str">
            <v>B - 1.0.1</v>
          </cell>
        </row>
        <row r="77">
          <cell r="AA77" t="e">
            <v>#N/A</v>
          </cell>
          <cell r="AB77" t="str">
            <v>B - 1.0.2</v>
          </cell>
        </row>
        <row r="78">
          <cell r="AA78" t="e">
            <v>#N/A</v>
          </cell>
          <cell r="AB78" t="str">
            <v>B - 1.0.3</v>
          </cell>
        </row>
        <row r="79">
          <cell r="AA79" t="e">
            <v>#N/A</v>
          </cell>
          <cell r="AB79" t="str">
            <v>B - 1.0.4</v>
          </cell>
        </row>
        <row r="80">
          <cell r="AA80" t="e">
            <v>#N/A</v>
          </cell>
          <cell r="AB80" t="str">
            <v>B - 1.1</v>
          </cell>
        </row>
        <row r="81">
          <cell r="AA81" t="e">
            <v>#N/A</v>
          </cell>
          <cell r="AB81" t="str">
            <v>B - 1.10</v>
          </cell>
        </row>
        <row r="82">
          <cell r="AA82" t="e">
            <v>#N/A</v>
          </cell>
          <cell r="AB82" t="str">
            <v>B - 1.11</v>
          </cell>
        </row>
        <row r="83">
          <cell r="AA83" t="e">
            <v>#N/A</v>
          </cell>
          <cell r="AB83" t="str">
            <v>B - 1.12</v>
          </cell>
        </row>
        <row r="84">
          <cell r="AA84" t="e">
            <v>#N/A</v>
          </cell>
          <cell r="AB84" t="str">
            <v>B - 1.2</v>
          </cell>
        </row>
        <row r="85">
          <cell r="AA85" t="e">
            <v>#N/A</v>
          </cell>
          <cell r="AB85" t="str">
            <v>B - 1.3</v>
          </cell>
        </row>
        <row r="86">
          <cell r="AA86" t="e">
            <v>#N/A</v>
          </cell>
          <cell r="AB86" t="str">
            <v>B - 1.4</v>
          </cell>
        </row>
        <row r="87">
          <cell r="AA87" t="e">
            <v>#N/A</v>
          </cell>
          <cell r="AB87" t="str">
            <v>B - 1.5</v>
          </cell>
        </row>
        <row r="88">
          <cell r="AA88" t="e">
            <v>#N/A</v>
          </cell>
          <cell r="AB88" t="str">
            <v>B - 1.5.1</v>
          </cell>
        </row>
        <row r="89">
          <cell r="AA89" t="e">
            <v>#N/A</v>
          </cell>
          <cell r="AB89" t="str">
            <v>B - 1.5.2</v>
          </cell>
        </row>
        <row r="90">
          <cell r="AA90" t="e">
            <v>#N/A</v>
          </cell>
          <cell r="AB90" t="str">
            <v>B - 1.5.3</v>
          </cell>
        </row>
        <row r="91">
          <cell r="AA91" t="e">
            <v>#N/A</v>
          </cell>
          <cell r="AB91" t="str">
            <v>B - 1.5.4</v>
          </cell>
        </row>
        <row r="92">
          <cell r="AA92" t="e">
            <v>#N/A</v>
          </cell>
          <cell r="AB92" t="str">
            <v>B - 1.5.4.1</v>
          </cell>
        </row>
        <row r="93">
          <cell r="AA93" t="e">
            <v>#N/A</v>
          </cell>
          <cell r="AB93" t="str">
            <v>B - 1.5.4.10</v>
          </cell>
        </row>
        <row r="94">
          <cell r="AA94" t="e">
            <v>#N/A</v>
          </cell>
          <cell r="AB94" t="str">
            <v>B - 1.5.4.11</v>
          </cell>
        </row>
        <row r="95">
          <cell r="AA95" t="e">
            <v>#N/A</v>
          </cell>
          <cell r="AB95" t="str">
            <v>B - 1.5.4.12</v>
          </cell>
        </row>
        <row r="96">
          <cell r="AA96" t="e">
            <v>#N/A</v>
          </cell>
          <cell r="AB96" t="str">
            <v>B - 1.5.4.13</v>
          </cell>
        </row>
        <row r="97">
          <cell r="AA97" t="e">
            <v>#N/A</v>
          </cell>
          <cell r="AB97" t="str">
            <v>B - 1.5.4.14</v>
          </cell>
        </row>
        <row r="98">
          <cell r="AA98" t="e">
            <v>#N/A</v>
          </cell>
          <cell r="AB98" t="str">
            <v>B - 1.5.4.2</v>
          </cell>
        </row>
        <row r="99">
          <cell r="AA99" t="e">
            <v>#N/A</v>
          </cell>
          <cell r="AB99" t="str">
            <v>B - 1.5.4.3</v>
          </cell>
        </row>
        <row r="100">
          <cell r="AA100" t="e">
            <v>#N/A</v>
          </cell>
          <cell r="AB100" t="str">
            <v>B - 1.5.4.4</v>
          </cell>
        </row>
        <row r="101">
          <cell r="AA101" t="e">
            <v>#N/A</v>
          </cell>
          <cell r="AB101" t="str">
            <v>B - 1.5.4.5</v>
          </cell>
        </row>
        <row r="102">
          <cell r="AA102" t="e">
            <v>#N/A</v>
          </cell>
          <cell r="AB102" t="str">
            <v>B - 1.5.4.6</v>
          </cell>
        </row>
        <row r="103">
          <cell r="AA103" t="e">
            <v>#N/A</v>
          </cell>
          <cell r="AB103" t="str">
            <v>B - 1.5.4.7</v>
          </cell>
        </row>
        <row r="104">
          <cell r="AA104" t="e">
            <v>#N/A</v>
          </cell>
          <cell r="AB104" t="str">
            <v>B - 1.5.4.8</v>
          </cell>
        </row>
        <row r="105">
          <cell r="AA105" t="e">
            <v>#N/A</v>
          </cell>
          <cell r="AB105" t="str">
            <v>B - 1.5.4.9</v>
          </cell>
        </row>
        <row r="106">
          <cell r="AA106" t="e">
            <v>#N/A</v>
          </cell>
          <cell r="AB106" t="str">
            <v>B - 1.5.5</v>
          </cell>
        </row>
        <row r="107">
          <cell r="AA107" t="e">
            <v>#N/A</v>
          </cell>
          <cell r="AB107" t="str">
            <v>B - 1.6</v>
          </cell>
        </row>
        <row r="108">
          <cell r="AA108" t="e">
            <v>#N/A</v>
          </cell>
          <cell r="AB108" t="str">
            <v>B - 1.6.1</v>
          </cell>
        </row>
        <row r="109">
          <cell r="AA109" t="e">
            <v>#N/A</v>
          </cell>
          <cell r="AB109" t="str">
            <v>B - 1.6.2</v>
          </cell>
        </row>
        <row r="110">
          <cell r="AA110" t="e">
            <v>#N/A</v>
          </cell>
          <cell r="AB110" t="str">
            <v>B - 1.6.3</v>
          </cell>
        </row>
        <row r="111">
          <cell r="AA111" t="e">
            <v>#N/A</v>
          </cell>
          <cell r="AB111" t="str">
            <v>B - 1.6.4</v>
          </cell>
        </row>
        <row r="112">
          <cell r="AA112" t="e">
            <v>#N/A</v>
          </cell>
          <cell r="AB112" t="str">
            <v>B - 1.6.4.1</v>
          </cell>
        </row>
        <row r="113">
          <cell r="AA113" t="e">
            <v>#N/A</v>
          </cell>
          <cell r="AB113" t="str">
            <v>B - 1.6.4.10</v>
          </cell>
        </row>
        <row r="114">
          <cell r="AA114" t="e">
            <v>#N/A</v>
          </cell>
          <cell r="AB114" t="str">
            <v>B - 1.6.4.11</v>
          </cell>
        </row>
        <row r="115">
          <cell r="AA115" t="e">
            <v>#N/A</v>
          </cell>
          <cell r="AB115" t="str">
            <v>B - 1.6.4.12</v>
          </cell>
        </row>
        <row r="116">
          <cell r="AA116" t="e">
            <v>#N/A</v>
          </cell>
          <cell r="AB116" t="str">
            <v>B - 1.6.4.13</v>
          </cell>
        </row>
        <row r="117">
          <cell r="AA117" t="e">
            <v>#N/A</v>
          </cell>
          <cell r="AB117" t="str">
            <v>B - 1.6.4.2</v>
          </cell>
        </row>
        <row r="118">
          <cell r="AA118" t="e">
            <v>#N/A</v>
          </cell>
          <cell r="AB118" t="str">
            <v>B - 1.6.4.3</v>
          </cell>
        </row>
        <row r="119">
          <cell r="AA119" t="e">
            <v>#N/A</v>
          </cell>
          <cell r="AB119" t="str">
            <v>B - 1.6.4.4</v>
          </cell>
        </row>
        <row r="120">
          <cell r="AA120" t="e">
            <v>#N/A</v>
          </cell>
          <cell r="AB120" t="str">
            <v>B - 1.6.4.5</v>
          </cell>
        </row>
        <row r="121">
          <cell r="AA121" t="e">
            <v>#N/A</v>
          </cell>
          <cell r="AB121" t="str">
            <v>B - 1.6.4.6</v>
          </cell>
        </row>
        <row r="122">
          <cell r="AA122" t="e">
            <v>#N/A</v>
          </cell>
          <cell r="AB122" t="str">
            <v>B - 1.6.4.7</v>
          </cell>
        </row>
        <row r="123">
          <cell r="AA123" t="e">
            <v>#N/A</v>
          </cell>
          <cell r="AB123" t="str">
            <v>B - 1.6.4.8</v>
          </cell>
        </row>
        <row r="124">
          <cell r="AA124" t="e">
            <v>#N/A</v>
          </cell>
          <cell r="AB124" t="str">
            <v>B - 1.6.4.9</v>
          </cell>
        </row>
        <row r="125">
          <cell r="AA125" t="e">
            <v>#N/A</v>
          </cell>
          <cell r="AB125" t="str">
            <v>B - 1.6.5</v>
          </cell>
        </row>
        <row r="126">
          <cell r="AA126" t="e">
            <v>#N/A</v>
          </cell>
          <cell r="AB126" t="str">
            <v>B - 1.6.6</v>
          </cell>
        </row>
        <row r="127">
          <cell r="AA127" t="e">
            <v>#N/A</v>
          </cell>
          <cell r="AB127" t="str">
            <v>B - 1.6.7</v>
          </cell>
        </row>
        <row r="128">
          <cell r="AA128" t="e">
            <v>#N/A</v>
          </cell>
          <cell r="AB128" t="str">
            <v>B - 1.7</v>
          </cell>
        </row>
        <row r="129">
          <cell r="AA129" t="e">
            <v>#N/A</v>
          </cell>
          <cell r="AB129" t="str">
            <v>B - 1.8</v>
          </cell>
        </row>
        <row r="130">
          <cell r="AA130" t="e">
            <v>#N/A</v>
          </cell>
          <cell r="AB130" t="str">
            <v>B - 1.8.1</v>
          </cell>
        </row>
        <row r="131">
          <cell r="AA131" t="e">
            <v>#N/A</v>
          </cell>
          <cell r="AB131" t="str">
            <v>B - 1.8.2</v>
          </cell>
        </row>
        <row r="132">
          <cell r="AA132" t="e">
            <v>#N/A</v>
          </cell>
          <cell r="AB132" t="str">
            <v>B - 1.8.3</v>
          </cell>
        </row>
        <row r="133">
          <cell r="AA133" t="e">
            <v>#N/A</v>
          </cell>
          <cell r="AB133" t="str">
            <v>B - 1.8.4</v>
          </cell>
        </row>
        <row r="134">
          <cell r="AA134" t="e">
            <v>#N/A</v>
          </cell>
          <cell r="AB134" t="str">
            <v>B - 1.8.5</v>
          </cell>
        </row>
        <row r="135">
          <cell r="AA135" t="e">
            <v>#N/A</v>
          </cell>
          <cell r="AB135" t="str">
            <v>B - 1.8.6</v>
          </cell>
        </row>
        <row r="136">
          <cell r="AA136" t="e">
            <v>#N/A</v>
          </cell>
          <cell r="AB136" t="str">
            <v>B - 1.8.7</v>
          </cell>
        </row>
        <row r="137">
          <cell r="AA137" t="e">
            <v>#N/A</v>
          </cell>
          <cell r="AB137" t="str">
            <v>B - 1.9</v>
          </cell>
        </row>
        <row r="138">
          <cell r="AA138" t="e">
            <v>#N/A</v>
          </cell>
          <cell r="AB138" t="str">
            <v>B - 1.9.1</v>
          </cell>
        </row>
        <row r="139">
          <cell r="AA139" t="e">
            <v>#N/A</v>
          </cell>
          <cell r="AB139" t="str">
            <v>B - 1.9.2</v>
          </cell>
        </row>
        <row r="140">
          <cell r="AA140" t="e">
            <v>#N/A</v>
          </cell>
          <cell r="AB140" t="str">
            <v>B - 1.9.3</v>
          </cell>
        </row>
        <row r="141">
          <cell r="AA141" t="e">
            <v>#N/A</v>
          </cell>
          <cell r="AB141" t="str">
            <v>B - 1.9.4</v>
          </cell>
        </row>
        <row r="142">
          <cell r="AA142" t="e">
            <v>#N/A</v>
          </cell>
          <cell r="AB142" t="str">
            <v>B - 1.9.5</v>
          </cell>
        </row>
        <row r="143">
          <cell r="AA143" t="e">
            <v>#N/A</v>
          </cell>
          <cell r="AB143" t="str">
            <v>B - 1.9.6</v>
          </cell>
        </row>
        <row r="144">
          <cell r="AA144" t="e">
            <v>#N/A</v>
          </cell>
          <cell r="AB144" t="str">
            <v>B - 1.9.7</v>
          </cell>
        </row>
        <row r="145">
          <cell r="AA145" t="e">
            <v>#N/A</v>
          </cell>
          <cell r="AB145" t="str">
            <v>B - 1.9.8</v>
          </cell>
        </row>
        <row r="146">
          <cell r="AA146" t="str">
            <v>Dextrous Deployable Vision System (DDVS)</v>
          </cell>
          <cell r="AB146" t="str">
            <v>C - 1</v>
          </cell>
        </row>
        <row r="147">
          <cell r="AA147" t="e">
            <v>#N/A</v>
          </cell>
          <cell r="AB147" t="str">
            <v>C - 1.0</v>
          </cell>
        </row>
        <row r="148">
          <cell r="AA148" t="e">
            <v>#N/A</v>
          </cell>
          <cell r="AB148" t="str">
            <v>C - 1.0.1</v>
          </cell>
        </row>
        <row r="149">
          <cell r="AA149" t="e">
            <v>#N/A</v>
          </cell>
          <cell r="AB149" t="str">
            <v>C - 1.0.2</v>
          </cell>
        </row>
        <row r="150">
          <cell r="AA150" t="e">
            <v>#N/A</v>
          </cell>
          <cell r="AB150" t="str">
            <v>C - 1.0.3</v>
          </cell>
        </row>
        <row r="151">
          <cell r="AA151" t="e">
            <v>#N/A</v>
          </cell>
          <cell r="AB151" t="str">
            <v>C - 1.0.4</v>
          </cell>
        </row>
        <row r="152">
          <cell r="AA152" t="e">
            <v>#N/A</v>
          </cell>
          <cell r="AB152" t="str">
            <v>C - 1.1</v>
          </cell>
        </row>
        <row r="153">
          <cell r="AA153" t="e">
            <v>#N/A</v>
          </cell>
          <cell r="AB153" t="str">
            <v>C - 1.10</v>
          </cell>
        </row>
        <row r="154">
          <cell r="AA154" t="e">
            <v>#N/A</v>
          </cell>
          <cell r="AB154" t="str">
            <v>C - 1.11</v>
          </cell>
        </row>
        <row r="155">
          <cell r="AA155" t="e">
            <v>#N/A</v>
          </cell>
          <cell r="AB155" t="str">
            <v>C - 1.12</v>
          </cell>
        </row>
        <row r="156">
          <cell r="AA156" t="e">
            <v>#N/A</v>
          </cell>
          <cell r="AB156" t="str">
            <v>C - 1.2</v>
          </cell>
        </row>
        <row r="157">
          <cell r="AA157" t="e">
            <v>#N/A</v>
          </cell>
          <cell r="AB157" t="str">
            <v>C - 1.3</v>
          </cell>
        </row>
        <row r="158">
          <cell r="AA158" t="e">
            <v>#N/A</v>
          </cell>
          <cell r="AB158" t="str">
            <v>C - 1.4</v>
          </cell>
        </row>
        <row r="159">
          <cell r="AA159" t="e">
            <v>#N/A</v>
          </cell>
          <cell r="AB159" t="str">
            <v>C - 1.5</v>
          </cell>
        </row>
        <row r="160">
          <cell r="AA160" t="e">
            <v>#N/A</v>
          </cell>
          <cell r="AB160" t="str">
            <v>C - 1.5.1</v>
          </cell>
        </row>
        <row r="161">
          <cell r="AA161" t="e">
            <v>#N/A</v>
          </cell>
          <cell r="AB161" t="str">
            <v>C - 1.5.2</v>
          </cell>
        </row>
        <row r="162">
          <cell r="AA162" t="e">
            <v>#N/A</v>
          </cell>
          <cell r="AB162" t="str">
            <v>C - 1.5.3</v>
          </cell>
        </row>
        <row r="163">
          <cell r="AA163" t="e">
            <v>#N/A</v>
          </cell>
          <cell r="AB163" t="str">
            <v>C - 1.5.4</v>
          </cell>
        </row>
        <row r="164">
          <cell r="AA164" t="e">
            <v>#N/A</v>
          </cell>
          <cell r="AB164" t="str">
            <v>C - 1.5.4.1</v>
          </cell>
        </row>
        <row r="165">
          <cell r="AA165" t="e">
            <v>#N/A</v>
          </cell>
          <cell r="AB165" t="str">
            <v>C - 1.5.4.10</v>
          </cell>
        </row>
        <row r="166">
          <cell r="AA166" t="e">
            <v>#N/A</v>
          </cell>
          <cell r="AB166" t="str">
            <v>C - 1.5.4.11</v>
          </cell>
        </row>
        <row r="167">
          <cell r="AA167" t="e">
            <v>#N/A</v>
          </cell>
          <cell r="AB167" t="str">
            <v>C - 1.5.4.12</v>
          </cell>
        </row>
        <row r="168">
          <cell r="AA168" t="e">
            <v>#N/A</v>
          </cell>
          <cell r="AB168" t="str">
            <v>C - 1.5.4.13</v>
          </cell>
        </row>
        <row r="169">
          <cell r="AA169" t="e">
            <v>#N/A</v>
          </cell>
          <cell r="AB169" t="str">
            <v>C - 1.5.4.14</v>
          </cell>
        </row>
        <row r="170">
          <cell r="AA170" t="e">
            <v>#N/A</v>
          </cell>
          <cell r="AB170" t="str">
            <v>C - 1.5.4.2</v>
          </cell>
        </row>
        <row r="171">
          <cell r="AA171" t="e">
            <v>#N/A</v>
          </cell>
          <cell r="AB171" t="str">
            <v>C - 1.5.4.3</v>
          </cell>
        </row>
        <row r="172">
          <cell r="AA172" t="e">
            <v>#N/A</v>
          </cell>
          <cell r="AB172" t="str">
            <v>C - 1.5.4.4</v>
          </cell>
        </row>
        <row r="173">
          <cell r="AA173" t="e">
            <v>#N/A</v>
          </cell>
          <cell r="AB173" t="str">
            <v>C - 1.5.4.5</v>
          </cell>
        </row>
        <row r="174">
          <cell r="AA174" t="e">
            <v>#N/A</v>
          </cell>
          <cell r="AB174" t="str">
            <v>C - 1.5.4.6</v>
          </cell>
        </row>
        <row r="175">
          <cell r="AA175" t="e">
            <v>#N/A</v>
          </cell>
          <cell r="AB175" t="str">
            <v>C - 1.5.4.7</v>
          </cell>
        </row>
        <row r="176">
          <cell r="AA176" t="e">
            <v>#N/A</v>
          </cell>
          <cell r="AB176" t="str">
            <v>C - 1.5.4.8</v>
          </cell>
        </row>
        <row r="177">
          <cell r="AA177" t="e">
            <v>#N/A</v>
          </cell>
          <cell r="AB177" t="str">
            <v>C - 1.5.4.9</v>
          </cell>
        </row>
        <row r="178">
          <cell r="AA178" t="e">
            <v>#N/A</v>
          </cell>
          <cell r="AB178" t="str">
            <v>C - 1.5.5</v>
          </cell>
        </row>
        <row r="179">
          <cell r="AA179" t="e">
            <v>#N/A</v>
          </cell>
          <cell r="AB179" t="str">
            <v>C - 1.6</v>
          </cell>
        </row>
        <row r="180">
          <cell r="AA180" t="e">
            <v>#N/A</v>
          </cell>
          <cell r="AB180" t="str">
            <v>C - 1.6.1</v>
          </cell>
        </row>
        <row r="181">
          <cell r="AA181" t="e">
            <v>#N/A</v>
          </cell>
          <cell r="AB181" t="str">
            <v>C - 1.6.2</v>
          </cell>
        </row>
        <row r="182">
          <cell r="AA182" t="e">
            <v>#N/A</v>
          </cell>
          <cell r="AB182" t="str">
            <v>C - 1.6.3</v>
          </cell>
        </row>
        <row r="183">
          <cell r="AA183" t="e">
            <v>#N/A</v>
          </cell>
          <cell r="AB183" t="str">
            <v>C - 1.6.4</v>
          </cell>
        </row>
        <row r="184">
          <cell r="AA184" t="e">
            <v>#N/A</v>
          </cell>
          <cell r="AB184" t="str">
            <v>C - 1.6.4.1</v>
          </cell>
        </row>
        <row r="185">
          <cell r="AA185" t="e">
            <v>#N/A</v>
          </cell>
          <cell r="AB185" t="str">
            <v>C - 1.6.4.10</v>
          </cell>
        </row>
        <row r="186">
          <cell r="AA186" t="e">
            <v>#N/A</v>
          </cell>
          <cell r="AB186" t="str">
            <v>C - 1.6.4.11</v>
          </cell>
        </row>
        <row r="187">
          <cell r="AA187" t="e">
            <v>#N/A</v>
          </cell>
          <cell r="AB187" t="str">
            <v>C - 1.6.4.12</v>
          </cell>
        </row>
        <row r="188">
          <cell r="AA188" t="e">
            <v>#N/A</v>
          </cell>
          <cell r="AB188" t="str">
            <v>C - 1.6.4.13</v>
          </cell>
        </row>
        <row r="189">
          <cell r="AA189" t="e">
            <v>#N/A</v>
          </cell>
          <cell r="AB189" t="str">
            <v>C - 1.6.4.2</v>
          </cell>
        </row>
        <row r="190">
          <cell r="AA190" t="e">
            <v>#N/A</v>
          </cell>
          <cell r="AB190" t="str">
            <v>C - 1.6.4.3</v>
          </cell>
        </row>
        <row r="191">
          <cell r="AA191" t="e">
            <v>#N/A</v>
          </cell>
          <cell r="AB191" t="str">
            <v>C - 1.6.4.4</v>
          </cell>
        </row>
        <row r="192">
          <cell r="AA192" t="e">
            <v>#N/A</v>
          </cell>
          <cell r="AB192" t="str">
            <v>C - 1.6.4.5</v>
          </cell>
        </row>
        <row r="193">
          <cell r="AA193" t="e">
            <v>#N/A</v>
          </cell>
          <cell r="AB193" t="str">
            <v>C - 1.6.4.6</v>
          </cell>
        </row>
        <row r="194">
          <cell r="AA194" t="e">
            <v>#N/A</v>
          </cell>
          <cell r="AB194" t="str">
            <v>C - 1.6.4.7</v>
          </cell>
        </row>
        <row r="195">
          <cell r="AA195" t="e">
            <v>#N/A</v>
          </cell>
          <cell r="AB195" t="str">
            <v>C - 1.6.4.8</v>
          </cell>
        </row>
        <row r="196">
          <cell r="AA196" t="e">
            <v>#N/A</v>
          </cell>
          <cell r="AB196" t="str">
            <v>C - 1.6.4.9</v>
          </cell>
        </row>
        <row r="197">
          <cell r="AA197" t="e">
            <v>#N/A</v>
          </cell>
          <cell r="AB197" t="str">
            <v>C - 1.6.5</v>
          </cell>
        </row>
        <row r="198">
          <cell r="AA198" t="e">
            <v>#N/A</v>
          </cell>
          <cell r="AB198" t="str">
            <v>C - 1.6.6</v>
          </cell>
        </row>
        <row r="199">
          <cell r="AA199" t="e">
            <v>#N/A</v>
          </cell>
          <cell r="AB199" t="str">
            <v>C - 1.6.7</v>
          </cell>
        </row>
        <row r="200">
          <cell r="AA200" t="e">
            <v>#N/A</v>
          </cell>
          <cell r="AB200" t="str">
            <v>C - 1.7</v>
          </cell>
        </row>
        <row r="201">
          <cell r="AA201" t="e">
            <v>#N/A</v>
          </cell>
          <cell r="AB201" t="str">
            <v>C - 1.8</v>
          </cell>
        </row>
        <row r="202">
          <cell r="AA202" t="e">
            <v>#N/A</v>
          </cell>
          <cell r="AB202" t="str">
            <v>C - 1.8.1</v>
          </cell>
        </row>
        <row r="203">
          <cell r="AA203" t="e">
            <v>#N/A</v>
          </cell>
          <cell r="AB203" t="str">
            <v>C - 1.8.2</v>
          </cell>
        </row>
        <row r="204">
          <cell r="AA204" t="e">
            <v>#N/A</v>
          </cell>
          <cell r="AB204" t="str">
            <v>C - 1.8.3</v>
          </cell>
        </row>
        <row r="205">
          <cell r="AA205" t="e">
            <v>#N/A</v>
          </cell>
          <cell r="AB205" t="str">
            <v>C - 1.8.4</v>
          </cell>
        </row>
        <row r="206">
          <cell r="AA206" t="e">
            <v>#N/A</v>
          </cell>
          <cell r="AB206" t="str">
            <v>C - 1.8.5</v>
          </cell>
        </row>
        <row r="207">
          <cell r="AA207" t="e">
            <v>#N/A</v>
          </cell>
          <cell r="AB207" t="str">
            <v>C - 1.8.6</v>
          </cell>
        </row>
        <row r="208">
          <cell r="AA208" t="e">
            <v>#N/A</v>
          </cell>
          <cell r="AB208" t="str">
            <v>C - 1.8.7</v>
          </cell>
        </row>
        <row r="209">
          <cell r="AA209" t="e">
            <v>#N/A</v>
          </cell>
          <cell r="AB209" t="str">
            <v>C - 1.9</v>
          </cell>
        </row>
        <row r="210">
          <cell r="AA210" t="e">
            <v>#N/A</v>
          </cell>
          <cell r="AB210" t="str">
            <v>C - 1.9.1</v>
          </cell>
        </row>
        <row r="211">
          <cell r="AA211" t="e">
            <v>#N/A</v>
          </cell>
          <cell r="AB211" t="str">
            <v>C - 1.9.2</v>
          </cell>
        </row>
        <row r="212">
          <cell r="AA212" t="e">
            <v>#N/A</v>
          </cell>
          <cell r="AB212" t="str">
            <v>C - 1.9.3</v>
          </cell>
        </row>
        <row r="213">
          <cell r="AA213" t="e">
            <v>#N/A</v>
          </cell>
          <cell r="AB213" t="str">
            <v>C - 1.9.4</v>
          </cell>
        </row>
        <row r="214">
          <cell r="AA214" t="e">
            <v>#N/A</v>
          </cell>
          <cell r="AB214" t="str">
            <v>C - 1.9.5</v>
          </cell>
        </row>
        <row r="215">
          <cell r="AA215" t="e">
            <v>#N/A</v>
          </cell>
          <cell r="AB215" t="str">
            <v>C - 1.9.6</v>
          </cell>
        </row>
        <row r="216">
          <cell r="AA216" t="e">
            <v>#N/A</v>
          </cell>
          <cell r="AB216" t="str">
            <v>C - 1.9.7</v>
          </cell>
        </row>
        <row r="217">
          <cell r="AA217" t="e">
            <v>#N/A</v>
          </cell>
          <cell r="AB217" t="str">
            <v>C - 1.9.8</v>
          </cell>
        </row>
        <row r="218">
          <cell r="AA218" t="str">
            <v>Dextrous Deployable Vision System (DDVS)</v>
          </cell>
          <cell r="AB218" t="str">
            <v>D - 1</v>
          </cell>
        </row>
        <row r="219">
          <cell r="AA219" t="e">
            <v>#N/A</v>
          </cell>
          <cell r="AB219" t="str">
            <v>D - 1.0</v>
          </cell>
        </row>
        <row r="220">
          <cell r="AA220" t="e">
            <v>#N/A</v>
          </cell>
          <cell r="AB220" t="str">
            <v>D - 1.0.1</v>
          </cell>
        </row>
        <row r="221">
          <cell r="AA221" t="e">
            <v>#N/A</v>
          </cell>
          <cell r="AB221" t="str">
            <v>D - 1.0.2</v>
          </cell>
        </row>
        <row r="222">
          <cell r="AA222" t="e">
            <v>#N/A</v>
          </cell>
          <cell r="AB222" t="str">
            <v>D - 1.0.3</v>
          </cell>
        </row>
        <row r="223">
          <cell r="AA223" t="e">
            <v>#N/A</v>
          </cell>
          <cell r="AB223" t="str">
            <v>D - 1.0.4</v>
          </cell>
        </row>
        <row r="224">
          <cell r="AA224" t="e">
            <v>#N/A</v>
          </cell>
          <cell r="AB224" t="str">
            <v>D - 1.1</v>
          </cell>
        </row>
        <row r="225">
          <cell r="AA225" t="e">
            <v>#N/A</v>
          </cell>
          <cell r="AB225" t="str">
            <v>D - 1.10</v>
          </cell>
        </row>
        <row r="226">
          <cell r="AA226" t="e">
            <v>#N/A</v>
          </cell>
          <cell r="AB226" t="str">
            <v>D - 1.11</v>
          </cell>
        </row>
        <row r="227">
          <cell r="AA227" t="e">
            <v>#N/A</v>
          </cell>
          <cell r="AB227" t="str">
            <v>D - 1.12</v>
          </cell>
        </row>
        <row r="228">
          <cell r="AA228" t="e">
            <v>#N/A</v>
          </cell>
          <cell r="AB228" t="str">
            <v>D - 1.2</v>
          </cell>
        </row>
        <row r="229">
          <cell r="AA229" t="e">
            <v>#N/A</v>
          </cell>
          <cell r="AB229" t="str">
            <v>D - 1.3</v>
          </cell>
        </row>
        <row r="230">
          <cell r="AA230" t="e">
            <v>#N/A</v>
          </cell>
          <cell r="AB230" t="str">
            <v>D - 1.4</v>
          </cell>
        </row>
        <row r="231">
          <cell r="AA231" t="e">
            <v>#N/A</v>
          </cell>
          <cell r="AB231" t="str">
            <v>D - 1.5</v>
          </cell>
        </row>
        <row r="232">
          <cell r="AA232" t="e">
            <v>#N/A</v>
          </cell>
          <cell r="AB232" t="str">
            <v>D - 1.5.1</v>
          </cell>
        </row>
        <row r="233">
          <cell r="AA233" t="e">
            <v>#N/A</v>
          </cell>
          <cell r="AB233" t="str">
            <v>D - 1.5.2</v>
          </cell>
        </row>
        <row r="234">
          <cell r="AA234" t="e">
            <v>#N/A</v>
          </cell>
          <cell r="AB234" t="str">
            <v>D - 1.5.3</v>
          </cell>
        </row>
        <row r="235">
          <cell r="AA235" t="e">
            <v>#N/A</v>
          </cell>
          <cell r="AB235" t="str">
            <v>D - 1.5.4</v>
          </cell>
        </row>
        <row r="236">
          <cell r="AA236" t="e">
            <v>#N/A</v>
          </cell>
          <cell r="AB236" t="str">
            <v>D - 1.5.4.1</v>
          </cell>
        </row>
        <row r="237">
          <cell r="AA237" t="e">
            <v>#N/A</v>
          </cell>
          <cell r="AB237" t="str">
            <v>D - 1.5.4.10</v>
          </cell>
        </row>
        <row r="238">
          <cell r="AA238" t="e">
            <v>#N/A</v>
          </cell>
          <cell r="AB238" t="str">
            <v>D - 1.5.4.11</v>
          </cell>
        </row>
        <row r="239">
          <cell r="AA239" t="e">
            <v>#N/A</v>
          </cell>
          <cell r="AB239" t="str">
            <v>D - 1.5.4.12</v>
          </cell>
        </row>
        <row r="240">
          <cell r="AA240" t="e">
            <v>#N/A</v>
          </cell>
          <cell r="AB240" t="str">
            <v>D - 1.5.4.13</v>
          </cell>
        </row>
        <row r="241">
          <cell r="AA241" t="e">
            <v>#N/A</v>
          </cell>
          <cell r="AB241" t="str">
            <v>D - 1.5.4.14</v>
          </cell>
        </row>
        <row r="242">
          <cell r="AA242" t="e">
            <v>#N/A</v>
          </cell>
          <cell r="AB242" t="str">
            <v>D - 1.5.4.2</v>
          </cell>
        </row>
        <row r="243">
          <cell r="AA243" t="e">
            <v>#N/A</v>
          </cell>
          <cell r="AB243" t="str">
            <v>D - 1.5.4.3</v>
          </cell>
        </row>
        <row r="244">
          <cell r="AA244" t="e">
            <v>#N/A</v>
          </cell>
          <cell r="AB244" t="str">
            <v>D - 1.5.4.4</v>
          </cell>
        </row>
        <row r="245">
          <cell r="AA245" t="e">
            <v>#N/A</v>
          </cell>
          <cell r="AB245" t="str">
            <v>D - 1.5.4.5</v>
          </cell>
        </row>
        <row r="246">
          <cell r="AA246" t="e">
            <v>#N/A</v>
          </cell>
          <cell r="AB246" t="str">
            <v>D - 1.5.4.6</v>
          </cell>
        </row>
        <row r="247">
          <cell r="AA247" t="e">
            <v>#N/A</v>
          </cell>
          <cell r="AB247" t="str">
            <v>D - 1.5.4.7</v>
          </cell>
        </row>
        <row r="248">
          <cell r="AA248" t="e">
            <v>#N/A</v>
          </cell>
          <cell r="AB248" t="str">
            <v>D - 1.5.4.8</v>
          </cell>
        </row>
        <row r="249">
          <cell r="AA249" t="e">
            <v>#N/A</v>
          </cell>
          <cell r="AB249" t="str">
            <v>D - 1.5.4.9</v>
          </cell>
        </row>
        <row r="250">
          <cell r="AA250" t="e">
            <v>#N/A</v>
          </cell>
          <cell r="AB250" t="str">
            <v>D - 1.5.5</v>
          </cell>
        </row>
        <row r="251">
          <cell r="AA251" t="e">
            <v>#N/A</v>
          </cell>
          <cell r="AB251" t="str">
            <v>D - 1.6</v>
          </cell>
        </row>
        <row r="252">
          <cell r="AA252" t="e">
            <v>#N/A</v>
          </cell>
          <cell r="AB252" t="str">
            <v>D - 1.6.1</v>
          </cell>
        </row>
        <row r="253">
          <cell r="AA253" t="e">
            <v>#N/A</v>
          </cell>
          <cell r="AB253" t="str">
            <v>D - 1.6.2</v>
          </cell>
        </row>
        <row r="254">
          <cell r="AA254" t="e">
            <v>#N/A</v>
          </cell>
          <cell r="AB254" t="str">
            <v>D - 1.6.3</v>
          </cell>
        </row>
        <row r="255">
          <cell r="AA255" t="e">
            <v>#N/A</v>
          </cell>
          <cell r="AB255" t="str">
            <v>D - 1.6.4</v>
          </cell>
        </row>
        <row r="256">
          <cell r="AA256" t="e">
            <v>#N/A</v>
          </cell>
          <cell r="AB256" t="str">
            <v>D - 1.6.4.1</v>
          </cell>
        </row>
        <row r="257">
          <cell r="AA257" t="e">
            <v>#N/A</v>
          </cell>
          <cell r="AB257" t="str">
            <v>D - 1.6.4.10</v>
          </cell>
        </row>
        <row r="258">
          <cell r="AA258" t="e">
            <v>#N/A</v>
          </cell>
          <cell r="AB258" t="str">
            <v>D - 1.6.4.11</v>
          </cell>
        </row>
        <row r="259">
          <cell r="AA259" t="e">
            <v>#N/A</v>
          </cell>
          <cell r="AB259" t="str">
            <v>D - 1.6.4.12</v>
          </cell>
        </row>
        <row r="260">
          <cell r="AA260" t="e">
            <v>#N/A</v>
          </cell>
          <cell r="AB260" t="str">
            <v>D - 1.6.4.13</v>
          </cell>
        </row>
        <row r="261">
          <cell r="AA261" t="e">
            <v>#N/A</v>
          </cell>
          <cell r="AB261" t="str">
            <v>D - 1.6.4.2</v>
          </cell>
        </row>
        <row r="262">
          <cell r="AA262" t="e">
            <v>#N/A</v>
          </cell>
          <cell r="AB262" t="str">
            <v>D - 1.6.4.3</v>
          </cell>
        </row>
        <row r="263">
          <cell r="AA263" t="e">
            <v>#N/A</v>
          </cell>
          <cell r="AB263" t="str">
            <v>D - 1.6.4.4</v>
          </cell>
        </row>
        <row r="264">
          <cell r="AA264" t="e">
            <v>#N/A</v>
          </cell>
          <cell r="AB264" t="str">
            <v>D - 1.6.4.5</v>
          </cell>
        </row>
        <row r="265">
          <cell r="AA265" t="e">
            <v>#N/A</v>
          </cell>
          <cell r="AB265" t="str">
            <v>D - 1.6.4.6</v>
          </cell>
        </row>
        <row r="266">
          <cell r="AA266" t="e">
            <v>#N/A</v>
          </cell>
          <cell r="AB266" t="str">
            <v>D - 1.6.4.7</v>
          </cell>
        </row>
        <row r="267">
          <cell r="AA267" t="e">
            <v>#N/A</v>
          </cell>
          <cell r="AB267" t="str">
            <v>D - 1.6.4.8</v>
          </cell>
        </row>
        <row r="268">
          <cell r="AA268" t="e">
            <v>#N/A</v>
          </cell>
          <cell r="AB268" t="str">
            <v>D - 1.6.4.9</v>
          </cell>
        </row>
        <row r="269">
          <cell r="AA269" t="e">
            <v>#N/A</v>
          </cell>
          <cell r="AB269" t="str">
            <v>D - 1.6.5</v>
          </cell>
        </row>
        <row r="270">
          <cell r="AA270" t="e">
            <v>#N/A</v>
          </cell>
          <cell r="AB270" t="str">
            <v>D - 1.6.6</v>
          </cell>
        </row>
        <row r="271">
          <cell r="AA271" t="e">
            <v>#N/A</v>
          </cell>
          <cell r="AB271" t="str">
            <v>D - 1.6.7</v>
          </cell>
        </row>
        <row r="272">
          <cell r="AA272" t="e">
            <v>#N/A</v>
          </cell>
          <cell r="AB272" t="str">
            <v>D - 1.7</v>
          </cell>
        </row>
        <row r="273">
          <cell r="AA273" t="e">
            <v>#N/A</v>
          </cell>
          <cell r="AB273" t="str">
            <v>D - 1.8</v>
          </cell>
        </row>
        <row r="274">
          <cell r="AA274" t="e">
            <v>#N/A</v>
          </cell>
          <cell r="AB274" t="str">
            <v>D - 1.8.1</v>
          </cell>
        </row>
        <row r="275">
          <cell r="AA275" t="e">
            <v>#N/A</v>
          </cell>
          <cell r="AB275" t="str">
            <v>D - 1.8.2</v>
          </cell>
        </row>
        <row r="276">
          <cell r="AA276" t="e">
            <v>#N/A</v>
          </cell>
          <cell r="AB276" t="str">
            <v>D - 1.8.3</v>
          </cell>
        </row>
        <row r="277">
          <cell r="AA277" t="e">
            <v>#N/A</v>
          </cell>
          <cell r="AB277" t="str">
            <v>D - 1.8.4</v>
          </cell>
        </row>
        <row r="278">
          <cell r="AA278" t="e">
            <v>#N/A</v>
          </cell>
          <cell r="AB278" t="str">
            <v>D - 1.8.5</v>
          </cell>
        </row>
        <row r="279">
          <cell r="AA279" t="e">
            <v>#N/A</v>
          </cell>
          <cell r="AB279" t="str">
            <v>D - 1.8.6</v>
          </cell>
        </row>
        <row r="280">
          <cell r="AA280" t="e">
            <v>#N/A</v>
          </cell>
          <cell r="AB280" t="str">
            <v>D - 1.8.7</v>
          </cell>
        </row>
        <row r="281">
          <cell r="AA281" t="e">
            <v>#N/A</v>
          </cell>
          <cell r="AB281" t="str">
            <v>D - 1.9</v>
          </cell>
        </row>
        <row r="282">
          <cell r="AA282" t="e">
            <v>#N/A</v>
          </cell>
          <cell r="AB282" t="str">
            <v>D - 1.9.1</v>
          </cell>
        </row>
        <row r="283">
          <cell r="AA283" t="e">
            <v>#N/A</v>
          </cell>
          <cell r="AB283" t="str">
            <v>D - 1.9.2</v>
          </cell>
        </row>
        <row r="284">
          <cell r="AA284" t="e">
            <v>#N/A</v>
          </cell>
          <cell r="AB284" t="str">
            <v>D - 1.9.3</v>
          </cell>
        </row>
        <row r="285">
          <cell r="AA285" t="e">
            <v>#N/A</v>
          </cell>
          <cell r="AB285" t="str">
            <v>D - 1.9.4</v>
          </cell>
        </row>
        <row r="286">
          <cell r="AA286" t="e">
            <v>#N/A</v>
          </cell>
          <cell r="AB286" t="str">
            <v>D - 1.9.5</v>
          </cell>
        </row>
        <row r="287">
          <cell r="AA287" t="e">
            <v>#N/A</v>
          </cell>
          <cell r="AB287" t="str">
            <v>D - 1.9.6</v>
          </cell>
        </row>
        <row r="288">
          <cell r="AA288" t="e">
            <v>#N/A</v>
          </cell>
          <cell r="AB288" t="str">
            <v>D - 1.9.7</v>
          </cell>
        </row>
        <row r="289">
          <cell r="AA289" t="e">
            <v>#N/A</v>
          </cell>
          <cell r="AB289" t="str">
            <v>D - 1.9.8</v>
          </cell>
        </row>
        <row r="290">
          <cell r="AA290" t="str">
            <v>Dextrous Deployable Vision System (DDVS)</v>
          </cell>
          <cell r="AB290" t="str">
            <v>E - 1</v>
          </cell>
        </row>
        <row r="291">
          <cell r="AA291" t="e">
            <v>#N/A</v>
          </cell>
          <cell r="AB291" t="str">
            <v>E - 1.0</v>
          </cell>
        </row>
        <row r="292">
          <cell r="AA292" t="e">
            <v>#N/A</v>
          </cell>
          <cell r="AB292" t="str">
            <v>E - 1.0.1</v>
          </cell>
        </row>
        <row r="293">
          <cell r="AA293" t="e">
            <v>#N/A</v>
          </cell>
          <cell r="AB293" t="str">
            <v>E - 1.0.2</v>
          </cell>
        </row>
        <row r="294">
          <cell r="AA294" t="e">
            <v>#N/A</v>
          </cell>
          <cell r="AB294" t="str">
            <v>E - 1.0.3</v>
          </cell>
        </row>
        <row r="295">
          <cell r="AA295" t="e">
            <v>#N/A</v>
          </cell>
          <cell r="AB295" t="str">
            <v>E - 1.0.4</v>
          </cell>
        </row>
        <row r="296">
          <cell r="AA296" t="e">
            <v>#N/A</v>
          </cell>
          <cell r="AB296" t="str">
            <v>E - 1.1</v>
          </cell>
        </row>
        <row r="297">
          <cell r="AA297" t="e">
            <v>#N/A</v>
          </cell>
          <cell r="AB297" t="str">
            <v>E - 1.10</v>
          </cell>
        </row>
        <row r="298">
          <cell r="AA298" t="e">
            <v>#N/A</v>
          </cell>
          <cell r="AB298" t="str">
            <v>E - 1.11</v>
          </cell>
        </row>
        <row r="299">
          <cell r="AA299" t="e">
            <v>#N/A</v>
          </cell>
          <cell r="AB299" t="str">
            <v>E - 1.12</v>
          </cell>
        </row>
        <row r="300">
          <cell r="AA300" t="e">
            <v>#N/A</v>
          </cell>
          <cell r="AB300" t="str">
            <v>E - 1.2</v>
          </cell>
        </row>
        <row r="301">
          <cell r="AA301" t="e">
            <v>#N/A</v>
          </cell>
          <cell r="AB301" t="str">
            <v>E - 1.3</v>
          </cell>
        </row>
        <row r="302">
          <cell r="AA302" t="e">
            <v>#N/A</v>
          </cell>
          <cell r="AB302" t="str">
            <v>E - 1.4</v>
          </cell>
        </row>
        <row r="303">
          <cell r="AA303" t="e">
            <v>#N/A</v>
          </cell>
          <cell r="AB303" t="str">
            <v>E - 1.5</v>
          </cell>
        </row>
        <row r="304">
          <cell r="AA304" t="e">
            <v>#N/A</v>
          </cell>
          <cell r="AB304" t="str">
            <v>E - 1.5.1</v>
          </cell>
        </row>
        <row r="305">
          <cell r="AA305" t="e">
            <v>#N/A</v>
          </cell>
          <cell r="AB305" t="str">
            <v>E - 1.5.2</v>
          </cell>
        </row>
        <row r="306">
          <cell r="AA306" t="e">
            <v>#N/A</v>
          </cell>
          <cell r="AB306" t="str">
            <v>E - 1.5.3</v>
          </cell>
        </row>
        <row r="307">
          <cell r="AA307" t="e">
            <v>#N/A</v>
          </cell>
          <cell r="AB307" t="str">
            <v>E - 1.5.4</v>
          </cell>
        </row>
        <row r="308">
          <cell r="AA308" t="e">
            <v>#N/A</v>
          </cell>
          <cell r="AB308" t="str">
            <v>E - 1.5.4.1</v>
          </cell>
        </row>
        <row r="309">
          <cell r="AA309" t="e">
            <v>#N/A</v>
          </cell>
          <cell r="AB309" t="str">
            <v>E - 1.5.4.10</v>
          </cell>
        </row>
        <row r="310">
          <cell r="AA310" t="e">
            <v>#N/A</v>
          </cell>
          <cell r="AB310" t="str">
            <v>E - 1.5.4.11</v>
          </cell>
        </row>
        <row r="311">
          <cell r="AA311" t="e">
            <v>#N/A</v>
          </cell>
          <cell r="AB311" t="str">
            <v>E - 1.5.4.12</v>
          </cell>
        </row>
        <row r="312">
          <cell r="AA312" t="e">
            <v>#N/A</v>
          </cell>
          <cell r="AB312" t="str">
            <v>E - 1.5.4.13</v>
          </cell>
        </row>
        <row r="313">
          <cell r="AA313" t="e">
            <v>#N/A</v>
          </cell>
          <cell r="AB313" t="str">
            <v>E - 1.5.4.14</v>
          </cell>
        </row>
        <row r="314">
          <cell r="AA314" t="e">
            <v>#N/A</v>
          </cell>
          <cell r="AB314" t="str">
            <v>E - 1.5.4.2</v>
          </cell>
        </row>
        <row r="315">
          <cell r="AA315" t="e">
            <v>#N/A</v>
          </cell>
          <cell r="AB315" t="str">
            <v>E - 1.5.4.3</v>
          </cell>
        </row>
        <row r="316">
          <cell r="AA316" t="e">
            <v>#N/A</v>
          </cell>
          <cell r="AB316" t="str">
            <v>E - 1.5.4.4</v>
          </cell>
        </row>
        <row r="317">
          <cell r="AA317" t="e">
            <v>#N/A</v>
          </cell>
          <cell r="AB317" t="str">
            <v>E - 1.5.4.5</v>
          </cell>
        </row>
        <row r="318">
          <cell r="AA318" t="e">
            <v>#N/A</v>
          </cell>
          <cell r="AB318" t="str">
            <v>E - 1.5.4.6</v>
          </cell>
        </row>
        <row r="319">
          <cell r="AA319" t="e">
            <v>#N/A</v>
          </cell>
          <cell r="AB319" t="str">
            <v>E - 1.5.4.7</v>
          </cell>
        </row>
        <row r="320">
          <cell r="AA320" t="e">
            <v>#N/A</v>
          </cell>
          <cell r="AB320" t="str">
            <v>E - 1.5.4.8</v>
          </cell>
        </row>
        <row r="321">
          <cell r="AA321" t="e">
            <v>#N/A</v>
          </cell>
          <cell r="AB321" t="str">
            <v>E - 1.5.4.9</v>
          </cell>
        </row>
        <row r="322">
          <cell r="AA322" t="e">
            <v>#N/A</v>
          </cell>
          <cell r="AB322" t="str">
            <v>E - 1.5.5</v>
          </cell>
        </row>
        <row r="323">
          <cell r="AA323" t="e">
            <v>#N/A</v>
          </cell>
          <cell r="AB323" t="str">
            <v>E - 1.6</v>
          </cell>
        </row>
        <row r="324">
          <cell r="AA324" t="e">
            <v>#N/A</v>
          </cell>
          <cell r="AB324" t="str">
            <v>E - 1.6.1</v>
          </cell>
        </row>
        <row r="325">
          <cell r="AA325" t="e">
            <v>#N/A</v>
          </cell>
          <cell r="AB325" t="str">
            <v>E - 1.6.2</v>
          </cell>
        </row>
        <row r="326">
          <cell r="AA326" t="e">
            <v>#N/A</v>
          </cell>
          <cell r="AB326" t="str">
            <v>E - 1.6.3</v>
          </cell>
        </row>
        <row r="327">
          <cell r="AA327" t="e">
            <v>#N/A</v>
          </cell>
          <cell r="AB327" t="str">
            <v>E - 1.6.4</v>
          </cell>
        </row>
        <row r="328">
          <cell r="AA328" t="e">
            <v>#N/A</v>
          </cell>
          <cell r="AB328" t="str">
            <v>E - 1.6.4.1</v>
          </cell>
        </row>
        <row r="329">
          <cell r="AA329" t="e">
            <v>#N/A</v>
          </cell>
          <cell r="AB329" t="str">
            <v>E - 1.6.4.10</v>
          </cell>
        </row>
        <row r="330">
          <cell r="AA330" t="e">
            <v>#N/A</v>
          </cell>
          <cell r="AB330" t="str">
            <v>E - 1.6.4.11</v>
          </cell>
        </row>
        <row r="331">
          <cell r="AA331" t="e">
            <v>#N/A</v>
          </cell>
          <cell r="AB331" t="str">
            <v>E - 1.6.4.12</v>
          </cell>
        </row>
        <row r="332">
          <cell r="AA332" t="e">
            <v>#N/A</v>
          </cell>
          <cell r="AB332" t="str">
            <v>E - 1.6.4.13</v>
          </cell>
        </row>
        <row r="333">
          <cell r="AA333" t="e">
            <v>#N/A</v>
          </cell>
          <cell r="AB333" t="str">
            <v>E - 1.6.4.2</v>
          </cell>
        </row>
        <row r="334">
          <cell r="AA334" t="e">
            <v>#N/A</v>
          </cell>
          <cell r="AB334" t="str">
            <v>E - 1.6.4.3</v>
          </cell>
        </row>
        <row r="335">
          <cell r="AA335" t="e">
            <v>#N/A</v>
          </cell>
          <cell r="AB335" t="str">
            <v>E - 1.6.4.4</v>
          </cell>
        </row>
        <row r="336">
          <cell r="AA336" t="e">
            <v>#N/A</v>
          </cell>
          <cell r="AB336" t="str">
            <v>E - 1.6.4.5</v>
          </cell>
        </row>
        <row r="337">
          <cell r="AA337" t="e">
            <v>#N/A</v>
          </cell>
          <cell r="AB337" t="str">
            <v>E - 1.6.4.6</v>
          </cell>
        </row>
        <row r="338">
          <cell r="AA338" t="e">
            <v>#N/A</v>
          </cell>
          <cell r="AB338" t="str">
            <v>E - 1.6.4.7</v>
          </cell>
        </row>
        <row r="339">
          <cell r="AA339" t="e">
            <v>#N/A</v>
          </cell>
          <cell r="AB339" t="str">
            <v>E - 1.6.4.8</v>
          </cell>
        </row>
        <row r="340">
          <cell r="AA340" t="e">
            <v>#N/A</v>
          </cell>
          <cell r="AB340" t="str">
            <v>E - 1.6.4.9</v>
          </cell>
        </row>
        <row r="341">
          <cell r="AA341" t="e">
            <v>#N/A</v>
          </cell>
          <cell r="AB341" t="str">
            <v>E - 1.6.5</v>
          </cell>
        </row>
        <row r="342">
          <cell r="AA342" t="e">
            <v>#N/A</v>
          </cell>
          <cell r="AB342" t="str">
            <v>E - 1.6.6</v>
          </cell>
        </row>
        <row r="343">
          <cell r="AA343" t="e">
            <v>#N/A</v>
          </cell>
          <cell r="AB343" t="str">
            <v>E - 1.6.7</v>
          </cell>
        </row>
        <row r="344">
          <cell r="AA344" t="e">
            <v>#N/A</v>
          </cell>
          <cell r="AB344" t="str">
            <v>E - 1.7</v>
          </cell>
        </row>
        <row r="345">
          <cell r="AA345" t="e">
            <v>#N/A</v>
          </cell>
          <cell r="AB345" t="str">
            <v>E - 1.8</v>
          </cell>
        </row>
        <row r="346">
          <cell r="AA346" t="e">
            <v>#N/A</v>
          </cell>
          <cell r="AB346" t="str">
            <v>E - 1.8.1</v>
          </cell>
        </row>
        <row r="347">
          <cell r="AA347" t="e">
            <v>#N/A</v>
          </cell>
          <cell r="AB347" t="str">
            <v>E - 1.8.2</v>
          </cell>
        </row>
        <row r="348">
          <cell r="AA348" t="e">
            <v>#N/A</v>
          </cell>
          <cell r="AB348" t="str">
            <v>E - 1.8.3</v>
          </cell>
        </row>
        <row r="349">
          <cell r="AA349" t="e">
            <v>#N/A</v>
          </cell>
          <cell r="AB349" t="str">
            <v>E - 1.8.4</v>
          </cell>
        </row>
        <row r="350">
          <cell r="AA350" t="e">
            <v>#N/A</v>
          </cell>
          <cell r="AB350" t="str">
            <v>E - 1.8.5</v>
          </cell>
        </row>
        <row r="351">
          <cell r="AA351" t="e">
            <v>#N/A</v>
          </cell>
          <cell r="AB351" t="str">
            <v>E - 1.8.6</v>
          </cell>
        </row>
        <row r="352">
          <cell r="AA352" t="e">
            <v>#N/A</v>
          </cell>
          <cell r="AB352" t="str">
            <v>E - 1.8.7</v>
          </cell>
        </row>
        <row r="353">
          <cell r="AA353" t="e">
            <v>#N/A</v>
          </cell>
          <cell r="AB353" t="str">
            <v>E - 1.9</v>
          </cell>
        </row>
        <row r="354">
          <cell r="AA354" t="e">
            <v>#N/A</v>
          </cell>
          <cell r="AB354" t="str">
            <v>E - 1.9.1</v>
          </cell>
        </row>
        <row r="355">
          <cell r="AA355" t="e">
            <v>#N/A</v>
          </cell>
          <cell r="AB355" t="str">
            <v>E - 1.9.2</v>
          </cell>
        </row>
        <row r="356">
          <cell r="AA356" t="e">
            <v>#N/A</v>
          </cell>
          <cell r="AB356" t="str">
            <v>E - 1.9.3</v>
          </cell>
        </row>
        <row r="357">
          <cell r="AA357" t="e">
            <v>#N/A</v>
          </cell>
          <cell r="AB357" t="str">
            <v>E - 1.9.4</v>
          </cell>
        </row>
        <row r="358">
          <cell r="AA358" t="e">
            <v>#N/A</v>
          </cell>
          <cell r="AB358" t="str">
            <v>E - 1.9.5</v>
          </cell>
        </row>
        <row r="359">
          <cell r="AA359" t="e">
            <v>#N/A</v>
          </cell>
          <cell r="AB359" t="str">
            <v>E - 1.9.6</v>
          </cell>
        </row>
        <row r="360">
          <cell r="AA360" t="e">
            <v>#N/A</v>
          </cell>
          <cell r="AB360" t="str">
            <v>E - 1.9.7</v>
          </cell>
        </row>
        <row r="361">
          <cell r="AA361" t="e">
            <v>#N/A</v>
          </cell>
          <cell r="AB361" t="str">
            <v>E - 1.9.8</v>
          </cell>
        </row>
        <row r="362">
          <cell r="AA362" t="str">
            <v>Dextrous Deployable Vision System (DDVS)</v>
          </cell>
          <cell r="AB362" t="str">
            <v>S - 1</v>
          </cell>
        </row>
        <row r="363">
          <cell r="AA363" t="e">
            <v>#N/A</v>
          </cell>
          <cell r="AB363" t="str">
            <v>S - 1.0</v>
          </cell>
        </row>
        <row r="364">
          <cell r="AA364" t="e">
            <v>#N/A</v>
          </cell>
          <cell r="AB364" t="str">
            <v>S - 1.0.1</v>
          </cell>
        </row>
        <row r="365">
          <cell r="AA365" t="e">
            <v>#N/A</v>
          </cell>
          <cell r="AB365" t="str">
            <v>S - 1.0.2</v>
          </cell>
        </row>
        <row r="366">
          <cell r="AA366" t="e">
            <v>#N/A</v>
          </cell>
          <cell r="AB366" t="str">
            <v>S - 1.0.3</v>
          </cell>
        </row>
        <row r="367">
          <cell r="AA367" t="e">
            <v>#N/A</v>
          </cell>
          <cell r="AB367" t="str">
            <v>S - 1.0.4</v>
          </cell>
        </row>
        <row r="368">
          <cell r="AA368" t="e">
            <v>#N/A</v>
          </cell>
          <cell r="AB368" t="str">
            <v>S - 1.1</v>
          </cell>
        </row>
        <row r="369">
          <cell r="AA369" t="e">
            <v>#N/A</v>
          </cell>
          <cell r="AB369" t="str">
            <v>S - 1.10</v>
          </cell>
        </row>
        <row r="370">
          <cell r="AA370" t="e">
            <v>#N/A</v>
          </cell>
          <cell r="AB370" t="str">
            <v>S - 1.11</v>
          </cell>
        </row>
        <row r="371">
          <cell r="AA371" t="e">
            <v>#N/A</v>
          </cell>
          <cell r="AB371" t="str">
            <v>S - 1.12</v>
          </cell>
        </row>
        <row r="372">
          <cell r="AA372" t="e">
            <v>#N/A</v>
          </cell>
          <cell r="AB372" t="str">
            <v>S - 1.2</v>
          </cell>
        </row>
        <row r="373">
          <cell r="AA373" t="e">
            <v>#N/A</v>
          </cell>
          <cell r="AB373" t="str">
            <v>S - 1.3</v>
          </cell>
        </row>
        <row r="374">
          <cell r="AA374" t="e">
            <v>#N/A</v>
          </cell>
          <cell r="AB374" t="str">
            <v>S - 1.4</v>
          </cell>
        </row>
        <row r="375">
          <cell r="AA375" t="e">
            <v>#N/A</v>
          </cell>
          <cell r="AB375" t="str">
            <v>S - 1.5</v>
          </cell>
        </row>
        <row r="376">
          <cell r="AA376" t="e">
            <v>#N/A</v>
          </cell>
          <cell r="AB376" t="str">
            <v>S - 1.5.1</v>
          </cell>
        </row>
        <row r="377">
          <cell r="AA377" t="e">
            <v>#N/A</v>
          </cell>
          <cell r="AB377" t="str">
            <v>S - 1.5.2</v>
          </cell>
        </row>
        <row r="378">
          <cell r="AA378" t="e">
            <v>#N/A</v>
          </cell>
          <cell r="AB378" t="str">
            <v>S - 1.5.3</v>
          </cell>
        </row>
        <row r="379">
          <cell r="AA379" t="e">
            <v>#N/A</v>
          </cell>
          <cell r="AB379" t="str">
            <v>S - 1.5.4</v>
          </cell>
        </row>
        <row r="380">
          <cell r="AA380" t="e">
            <v>#N/A</v>
          </cell>
          <cell r="AB380" t="str">
            <v>S - 1.5.4.1</v>
          </cell>
        </row>
        <row r="381">
          <cell r="AA381" t="e">
            <v>#N/A</v>
          </cell>
          <cell r="AB381" t="str">
            <v>S - 1.5.4.10</v>
          </cell>
        </row>
        <row r="382">
          <cell r="AA382" t="e">
            <v>#N/A</v>
          </cell>
          <cell r="AB382" t="str">
            <v>S - 1.5.4.11</v>
          </cell>
        </row>
        <row r="383">
          <cell r="AA383" t="e">
            <v>#N/A</v>
          </cell>
          <cell r="AB383" t="str">
            <v>S - 1.5.4.12</v>
          </cell>
        </row>
        <row r="384">
          <cell r="AA384" t="e">
            <v>#N/A</v>
          </cell>
          <cell r="AB384" t="str">
            <v>S - 1.5.4.13</v>
          </cell>
        </row>
        <row r="385">
          <cell r="AA385" t="e">
            <v>#N/A</v>
          </cell>
          <cell r="AB385" t="str">
            <v>S - 1.5.4.14</v>
          </cell>
        </row>
        <row r="386">
          <cell r="AA386" t="e">
            <v>#N/A</v>
          </cell>
          <cell r="AB386" t="str">
            <v>S - 1.5.4.2</v>
          </cell>
        </row>
        <row r="387">
          <cell r="AA387" t="e">
            <v>#N/A</v>
          </cell>
          <cell r="AB387" t="str">
            <v>S - 1.5.4.3</v>
          </cell>
        </row>
        <row r="388">
          <cell r="AA388" t="e">
            <v>#N/A</v>
          </cell>
          <cell r="AB388" t="str">
            <v>S - 1.5.4.4</v>
          </cell>
        </row>
        <row r="389">
          <cell r="AA389" t="e">
            <v>#N/A</v>
          </cell>
          <cell r="AB389" t="str">
            <v>S - 1.5.4.5</v>
          </cell>
        </row>
        <row r="390">
          <cell r="AA390" t="e">
            <v>#N/A</v>
          </cell>
          <cell r="AB390" t="str">
            <v>S - 1.5.4.6</v>
          </cell>
        </row>
        <row r="391">
          <cell r="AA391" t="e">
            <v>#N/A</v>
          </cell>
          <cell r="AB391" t="str">
            <v>S - 1.5.4.7</v>
          </cell>
        </row>
        <row r="392">
          <cell r="AA392" t="e">
            <v>#N/A</v>
          </cell>
          <cell r="AB392" t="str">
            <v>S - 1.5.4.8</v>
          </cell>
        </row>
        <row r="393">
          <cell r="AA393" t="e">
            <v>#N/A</v>
          </cell>
          <cell r="AB393" t="str">
            <v>S - 1.5.4.9</v>
          </cell>
        </row>
        <row r="394">
          <cell r="AA394" t="e">
            <v>#N/A</v>
          </cell>
          <cell r="AB394" t="str">
            <v>S - 1.5.5</v>
          </cell>
        </row>
        <row r="395">
          <cell r="AA395" t="e">
            <v>#N/A</v>
          </cell>
          <cell r="AB395" t="str">
            <v>S - 1.6</v>
          </cell>
        </row>
        <row r="396">
          <cell r="AA396" t="e">
            <v>#N/A</v>
          </cell>
          <cell r="AB396" t="str">
            <v>S - 1.6.1</v>
          </cell>
        </row>
        <row r="397">
          <cell r="AA397" t="e">
            <v>#N/A</v>
          </cell>
          <cell r="AB397" t="str">
            <v>S - 1.6.2</v>
          </cell>
        </row>
        <row r="398">
          <cell r="AA398" t="e">
            <v>#N/A</v>
          </cell>
          <cell r="AB398" t="str">
            <v>S - 1.6.3</v>
          </cell>
        </row>
        <row r="399">
          <cell r="AA399" t="e">
            <v>#N/A</v>
          </cell>
          <cell r="AB399" t="str">
            <v>S - 1.6.4</v>
          </cell>
        </row>
        <row r="400">
          <cell r="AA400" t="e">
            <v>#N/A</v>
          </cell>
          <cell r="AB400" t="str">
            <v>S - 1.6.4.1</v>
          </cell>
        </row>
        <row r="401">
          <cell r="AA401" t="e">
            <v>#N/A</v>
          </cell>
          <cell r="AB401" t="str">
            <v>S - 1.6.4.10</v>
          </cell>
        </row>
        <row r="402">
          <cell r="AA402" t="e">
            <v>#N/A</v>
          </cell>
          <cell r="AB402" t="str">
            <v>S - 1.6.4.11</v>
          </cell>
        </row>
        <row r="403">
          <cell r="AA403" t="e">
            <v>#N/A</v>
          </cell>
          <cell r="AB403" t="str">
            <v>S - 1.6.4.12</v>
          </cell>
        </row>
        <row r="404">
          <cell r="AA404" t="e">
            <v>#N/A</v>
          </cell>
          <cell r="AB404" t="str">
            <v>S - 1.6.4.13</v>
          </cell>
        </row>
        <row r="405">
          <cell r="AA405" t="e">
            <v>#N/A</v>
          </cell>
          <cell r="AB405" t="str">
            <v>S - 1.6.4.2</v>
          </cell>
        </row>
        <row r="406">
          <cell r="AA406" t="e">
            <v>#N/A</v>
          </cell>
          <cell r="AB406" t="str">
            <v>S - 1.6.4.3</v>
          </cell>
        </row>
        <row r="407">
          <cell r="AA407" t="e">
            <v>#N/A</v>
          </cell>
          <cell r="AB407" t="str">
            <v>S - 1.6.4.4</v>
          </cell>
        </row>
        <row r="408">
          <cell r="AA408" t="e">
            <v>#N/A</v>
          </cell>
          <cell r="AB408" t="str">
            <v>S - 1.6.4.5</v>
          </cell>
        </row>
        <row r="409">
          <cell r="AA409" t="e">
            <v>#N/A</v>
          </cell>
          <cell r="AB409" t="str">
            <v>S - 1.6.4.6</v>
          </cell>
        </row>
        <row r="410">
          <cell r="AA410" t="e">
            <v>#N/A</v>
          </cell>
          <cell r="AB410" t="str">
            <v>S - 1.6.4.7</v>
          </cell>
        </row>
        <row r="411">
          <cell r="AA411" t="e">
            <v>#N/A</v>
          </cell>
          <cell r="AB411" t="str">
            <v>S - 1.6.4.8</v>
          </cell>
        </row>
        <row r="412">
          <cell r="AA412" t="e">
            <v>#N/A</v>
          </cell>
          <cell r="AB412" t="str">
            <v>S - 1.6.4.9</v>
          </cell>
        </row>
        <row r="413">
          <cell r="AA413" t="e">
            <v>#N/A</v>
          </cell>
          <cell r="AB413" t="str">
            <v>S - 1.6.5</v>
          </cell>
        </row>
        <row r="414">
          <cell r="AA414" t="e">
            <v>#N/A</v>
          </cell>
          <cell r="AB414" t="str">
            <v>S - 1.6.6</v>
          </cell>
        </row>
        <row r="415">
          <cell r="AA415" t="e">
            <v>#N/A</v>
          </cell>
          <cell r="AB415" t="str">
            <v>S - 1.6.7</v>
          </cell>
        </row>
        <row r="416">
          <cell r="AA416" t="e">
            <v>#N/A</v>
          </cell>
          <cell r="AB416" t="str">
            <v>S - 1.7</v>
          </cell>
        </row>
        <row r="417">
          <cell r="AA417" t="e">
            <v>#N/A</v>
          </cell>
          <cell r="AB417" t="str">
            <v>S - 1.8</v>
          </cell>
        </row>
        <row r="418">
          <cell r="AA418" t="e">
            <v>#N/A</v>
          </cell>
          <cell r="AB418" t="str">
            <v>S - 1.8.1</v>
          </cell>
        </row>
        <row r="419">
          <cell r="AA419" t="e">
            <v>#N/A</v>
          </cell>
          <cell r="AB419" t="str">
            <v>S - 1.8.2</v>
          </cell>
        </row>
        <row r="420">
          <cell r="AA420" t="e">
            <v>#N/A</v>
          </cell>
          <cell r="AB420" t="str">
            <v>S - 1.8.3</v>
          </cell>
        </row>
        <row r="421">
          <cell r="AA421" t="e">
            <v>#N/A</v>
          </cell>
          <cell r="AB421" t="str">
            <v>S - 1.8.4</v>
          </cell>
        </row>
        <row r="422">
          <cell r="AA422" t="e">
            <v>#N/A</v>
          </cell>
          <cell r="AB422" t="str">
            <v>S - 1.8.5</v>
          </cell>
        </row>
        <row r="423">
          <cell r="AA423" t="e">
            <v>#N/A</v>
          </cell>
          <cell r="AB423" t="str">
            <v>S - 1.8.6</v>
          </cell>
        </row>
        <row r="424">
          <cell r="AA424" t="e">
            <v>#N/A</v>
          </cell>
          <cell r="AB424" t="str">
            <v>S - 1.8.7</v>
          </cell>
        </row>
        <row r="425">
          <cell r="AA425" t="e">
            <v>#N/A</v>
          </cell>
          <cell r="AB425" t="str">
            <v>S - 1.9</v>
          </cell>
        </row>
        <row r="426">
          <cell r="AA426" t="e">
            <v>#N/A</v>
          </cell>
          <cell r="AB426" t="str">
            <v>S - 1.9.1</v>
          </cell>
        </row>
        <row r="427">
          <cell r="AA427" t="e">
            <v>#N/A</v>
          </cell>
          <cell r="AB427" t="str">
            <v>S - 1.9.2</v>
          </cell>
        </row>
        <row r="428">
          <cell r="AA428" t="e">
            <v>#N/A</v>
          </cell>
          <cell r="AB428" t="str">
            <v>S - 1.9.3</v>
          </cell>
        </row>
        <row r="429">
          <cell r="AA429" t="e">
            <v>#N/A</v>
          </cell>
          <cell r="AB429" t="str">
            <v>S - 1.9.4</v>
          </cell>
        </row>
        <row r="430">
          <cell r="AA430" t="e">
            <v>#N/A</v>
          </cell>
          <cell r="AB430" t="str">
            <v>S - 1.9.5</v>
          </cell>
        </row>
        <row r="431">
          <cell r="AA431" t="e">
            <v>#N/A</v>
          </cell>
          <cell r="AB431" t="str">
            <v>S - 1.9.6</v>
          </cell>
        </row>
        <row r="432">
          <cell r="AA432" t="e">
            <v>#N/A</v>
          </cell>
          <cell r="AB432" t="str">
            <v>S - 1.9.7</v>
          </cell>
        </row>
        <row r="433">
          <cell r="AA433" t="e">
            <v>#N/A</v>
          </cell>
          <cell r="AB433" t="str">
            <v>S - 1.9.8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7">
          <cell r="B7" t="str">
            <v>WBSE_ID</v>
          </cell>
        </row>
        <row r="8">
          <cell r="B8" t="str">
            <v>4.2.4</v>
          </cell>
        </row>
        <row r="9">
          <cell r="B9" t="str">
            <v>4.2.4</v>
          </cell>
        </row>
        <row r="10">
          <cell r="B10" t="str">
            <v>4.2.4</v>
          </cell>
        </row>
      </sheetData>
      <sheetData sheetId="42"/>
      <sheetData sheetId="43" refreshError="1"/>
      <sheetData sheetId="44" refreshError="1"/>
      <sheetData sheetId="4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eneral Info"/>
      <sheetName val="Fixed Parameters"/>
      <sheetName val="Input data"/>
      <sheetName val="Parameter Input Sales"/>
      <sheetName val="Parameter Input Costs of Sales"/>
      <sheetName val="Parameter Input Op Ex"/>
      <sheetName val="Risk Analysis"/>
      <sheetName val="Cost of Capital"/>
      <sheetName val="Main"/>
      <sheetName val="Phase 1"/>
      <sheetName val="Phase 2"/>
      <sheetName val="Phase 3"/>
      <sheetName val="Phase 4"/>
      <sheetName val="Summary"/>
      <sheetName val="Hidden Discounts"/>
      <sheetName val="Listings"/>
    </sheetNames>
    <sheetDataSet>
      <sheetData sheetId="0"/>
      <sheetData sheetId="1" refreshError="1">
        <row r="2">
          <cell r="C2" t="str">
            <v>Sprint</v>
          </cell>
        </row>
        <row r="46">
          <cell r="C46">
            <v>2007</v>
          </cell>
        </row>
        <row r="47">
          <cell r="C47">
            <v>2008</v>
          </cell>
        </row>
        <row r="48">
          <cell r="C48">
            <v>2009</v>
          </cell>
        </row>
        <row r="49">
          <cell r="C49">
            <v>2010</v>
          </cell>
        </row>
      </sheetData>
      <sheetData sheetId="2"/>
      <sheetData sheetId="3"/>
      <sheetData sheetId="4" refreshError="1">
        <row r="6">
          <cell r="E6">
            <v>7.4515648286140079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2">
          <cell r="S2" t="str">
            <v>USD</v>
          </cell>
          <cell r="W2" t="str">
            <v>TOTAL BU</v>
          </cell>
        </row>
        <row r="4">
          <cell r="C4" t="str">
            <v/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ment"/>
      <sheetName val="Risk Matrix - Automatic"/>
      <sheetName val="Risk Matrix- Manual"/>
      <sheetName val="BD"/>
      <sheetName val="Risk Matrix - Automatic (Old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>
            <v>1</v>
          </cell>
          <cell r="P7">
            <v>2</v>
          </cell>
        </row>
        <row r="11">
          <cell r="A11">
            <v>3</v>
          </cell>
          <cell r="P11">
            <v>4</v>
          </cell>
        </row>
        <row r="15">
          <cell r="A15">
            <v>0</v>
          </cell>
          <cell r="P15">
            <v>0</v>
          </cell>
        </row>
        <row r="19">
          <cell r="A19">
            <v>0</v>
          </cell>
          <cell r="P19">
            <v>0</v>
          </cell>
        </row>
        <row r="23">
          <cell r="A23">
            <v>0</v>
          </cell>
          <cell r="P23">
            <v>0</v>
          </cell>
        </row>
        <row r="27">
          <cell r="A27">
            <v>0</v>
          </cell>
          <cell r="P27">
            <v>0</v>
          </cell>
        </row>
        <row r="31">
          <cell r="A31">
            <v>0</v>
          </cell>
          <cell r="P31">
            <v>0</v>
          </cell>
        </row>
        <row r="35">
          <cell r="A35">
            <v>0</v>
          </cell>
          <cell r="P35">
            <v>0</v>
          </cell>
        </row>
        <row r="39">
          <cell r="A39">
            <v>0</v>
          </cell>
          <cell r="P39">
            <v>0</v>
          </cell>
        </row>
        <row r="43">
          <cell r="A43">
            <v>0</v>
          </cell>
          <cell r="P43">
            <v>0</v>
          </cell>
        </row>
        <row r="47">
          <cell r="A47">
            <v>0</v>
          </cell>
          <cell r="P47">
            <v>0</v>
          </cell>
        </row>
        <row r="51">
          <cell r="A51">
            <v>0</v>
          </cell>
          <cell r="P51">
            <v>0</v>
          </cell>
        </row>
        <row r="55">
          <cell r="A55">
            <v>0</v>
          </cell>
          <cell r="P55">
            <v>0</v>
          </cell>
        </row>
        <row r="59">
          <cell r="A59">
            <v>0</v>
          </cell>
          <cell r="P59">
            <v>0</v>
          </cell>
        </row>
        <row r="63">
          <cell r="A63">
            <v>0</v>
          </cell>
          <cell r="P63">
            <v>0</v>
          </cell>
        </row>
        <row r="67">
          <cell r="A67">
            <v>0</v>
          </cell>
          <cell r="P67">
            <v>0</v>
          </cell>
        </row>
        <row r="71">
          <cell r="A71">
            <v>0</v>
          </cell>
          <cell r="P71">
            <v>0</v>
          </cell>
        </row>
        <row r="75">
          <cell r="A75">
            <v>0</v>
          </cell>
          <cell r="P75">
            <v>0</v>
          </cell>
        </row>
        <row r="79">
          <cell r="A79">
            <v>0</v>
          </cell>
          <cell r="P79">
            <v>0</v>
          </cell>
        </row>
        <row r="83">
          <cell r="A83">
            <v>0</v>
          </cell>
          <cell r="P83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ment"/>
      <sheetName val="Risk Matrix - Automatic"/>
      <sheetName val="Risk Matrix- Manual"/>
      <sheetName val="BD"/>
      <sheetName val="Risk Matrix - Automatic (Old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>
            <v>1</v>
          </cell>
          <cell r="P7">
            <v>2</v>
          </cell>
        </row>
        <row r="11">
          <cell r="A11">
            <v>3</v>
          </cell>
          <cell r="P11">
            <v>4</v>
          </cell>
        </row>
        <row r="15">
          <cell r="A15">
            <v>0</v>
          </cell>
          <cell r="P15">
            <v>0</v>
          </cell>
        </row>
        <row r="19">
          <cell r="A19">
            <v>0</v>
          </cell>
          <cell r="P19">
            <v>0</v>
          </cell>
        </row>
        <row r="23">
          <cell r="A23">
            <v>0</v>
          </cell>
          <cell r="P23">
            <v>0</v>
          </cell>
        </row>
        <row r="27">
          <cell r="A27">
            <v>0</v>
          </cell>
          <cell r="P27">
            <v>0</v>
          </cell>
        </row>
        <row r="31">
          <cell r="A31">
            <v>0</v>
          </cell>
          <cell r="P31">
            <v>0</v>
          </cell>
        </row>
        <row r="35">
          <cell r="A35">
            <v>0</v>
          </cell>
          <cell r="P35">
            <v>0</v>
          </cell>
        </row>
        <row r="39">
          <cell r="A39">
            <v>0</v>
          </cell>
          <cell r="P39">
            <v>0</v>
          </cell>
        </row>
        <row r="43">
          <cell r="A43">
            <v>0</v>
          </cell>
          <cell r="P43">
            <v>0</v>
          </cell>
        </row>
        <row r="47">
          <cell r="A47">
            <v>0</v>
          </cell>
          <cell r="P47">
            <v>0</v>
          </cell>
        </row>
        <row r="51">
          <cell r="A51">
            <v>0</v>
          </cell>
          <cell r="P51">
            <v>0</v>
          </cell>
        </row>
        <row r="55">
          <cell r="A55">
            <v>0</v>
          </cell>
          <cell r="P55">
            <v>0</v>
          </cell>
        </row>
        <row r="59">
          <cell r="A59">
            <v>0</v>
          </cell>
          <cell r="P59">
            <v>0</v>
          </cell>
        </row>
        <row r="63">
          <cell r="A63">
            <v>0</v>
          </cell>
          <cell r="P63">
            <v>0</v>
          </cell>
        </row>
        <row r="67">
          <cell r="A67">
            <v>0</v>
          </cell>
          <cell r="P67">
            <v>0</v>
          </cell>
        </row>
        <row r="71">
          <cell r="A71">
            <v>0</v>
          </cell>
          <cell r="P71">
            <v>0</v>
          </cell>
        </row>
        <row r="75">
          <cell r="A75">
            <v>0</v>
          </cell>
          <cell r="P75">
            <v>0</v>
          </cell>
        </row>
        <row r="79">
          <cell r="A79">
            <v>0</v>
          </cell>
          <cell r="P79">
            <v>0</v>
          </cell>
        </row>
        <row r="83">
          <cell r="A83">
            <v>0</v>
          </cell>
          <cell r="P83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ment"/>
      <sheetName val="Risk Matrix - Automatic"/>
      <sheetName val="Risk Matrix- Manual"/>
      <sheetName val="BD"/>
      <sheetName val="Risk Matrix - Automatic (Old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>
            <v>1</v>
          </cell>
          <cell r="P7">
            <v>2</v>
          </cell>
        </row>
        <row r="11">
          <cell r="A11">
            <v>3</v>
          </cell>
          <cell r="P11">
            <v>4</v>
          </cell>
        </row>
        <row r="15">
          <cell r="A15">
            <v>0</v>
          </cell>
          <cell r="P15">
            <v>0</v>
          </cell>
        </row>
        <row r="19">
          <cell r="A19">
            <v>0</v>
          </cell>
          <cell r="P19">
            <v>0</v>
          </cell>
        </row>
        <row r="23">
          <cell r="A23">
            <v>0</v>
          </cell>
          <cell r="P23">
            <v>0</v>
          </cell>
        </row>
        <row r="27">
          <cell r="A27">
            <v>0</v>
          </cell>
          <cell r="P27">
            <v>0</v>
          </cell>
        </row>
        <row r="31">
          <cell r="A31">
            <v>0</v>
          </cell>
          <cell r="P31">
            <v>0</v>
          </cell>
        </row>
        <row r="35">
          <cell r="A35">
            <v>0</v>
          </cell>
          <cell r="P35">
            <v>0</v>
          </cell>
        </row>
        <row r="39">
          <cell r="A39">
            <v>0</v>
          </cell>
          <cell r="P39">
            <v>0</v>
          </cell>
        </row>
        <row r="43">
          <cell r="A43">
            <v>0</v>
          </cell>
          <cell r="P43">
            <v>0</v>
          </cell>
        </row>
        <row r="47">
          <cell r="A47">
            <v>0</v>
          </cell>
          <cell r="P47">
            <v>0</v>
          </cell>
        </row>
        <row r="51">
          <cell r="A51">
            <v>0</v>
          </cell>
          <cell r="P51">
            <v>0</v>
          </cell>
        </row>
        <row r="55">
          <cell r="A55">
            <v>0</v>
          </cell>
          <cell r="P55">
            <v>0</v>
          </cell>
        </row>
        <row r="59">
          <cell r="A59">
            <v>0</v>
          </cell>
          <cell r="P59">
            <v>0</v>
          </cell>
        </row>
        <row r="63">
          <cell r="A63">
            <v>0</v>
          </cell>
          <cell r="P63">
            <v>0</v>
          </cell>
        </row>
        <row r="67">
          <cell r="A67">
            <v>0</v>
          </cell>
          <cell r="P67">
            <v>0</v>
          </cell>
        </row>
        <row r="71">
          <cell r="A71">
            <v>0</v>
          </cell>
          <cell r="P71">
            <v>0</v>
          </cell>
        </row>
        <row r="75">
          <cell r="A75">
            <v>0</v>
          </cell>
          <cell r="P75">
            <v>0</v>
          </cell>
        </row>
        <row r="79">
          <cell r="A79">
            <v>0</v>
          </cell>
          <cell r="P79">
            <v>0</v>
          </cell>
        </row>
        <row r="83">
          <cell r="A83">
            <v>0</v>
          </cell>
          <cell r="P83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ment"/>
      <sheetName val="Risk Matrix - Automatic"/>
      <sheetName val="BD"/>
      <sheetName val="Risk Matrix- Manual"/>
    </sheetNames>
    <sheetDataSet>
      <sheetData sheetId="0">
        <row r="11">
          <cell r="G11">
            <v>1</v>
          </cell>
        </row>
      </sheetData>
      <sheetData sheetId="1">
        <row r="7">
          <cell r="A7">
            <v>1</v>
          </cell>
          <cell r="P7">
            <v>2</v>
          </cell>
        </row>
        <row r="11">
          <cell r="A11">
            <v>3</v>
          </cell>
          <cell r="P11">
            <v>4</v>
          </cell>
        </row>
        <row r="15">
          <cell r="A15">
            <v>0</v>
          </cell>
          <cell r="P15">
            <v>0</v>
          </cell>
        </row>
        <row r="19">
          <cell r="A19">
            <v>0</v>
          </cell>
          <cell r="P19">
            <v>0</v>
          </cell>
        </row>
        <row r="23">
          <cell r="A23">
            <v>0</v>
          </cell>
          <cell r="P23">
            <v>0</v>
          </cell>
        </row>
        <row r="27">
          <cell r="A27">
            <v>0</v>
          </cell>
          <cell r="P27">
            <v>0</v>
          </cell>
        </row>
        <row r="31">
          <cell r="A31">
            <v>0</v>
          </cell>
          <cell r="P31">
            <v>0</v>
          </cell>
        </row>
        <row r="35">
          <cell r="A35">
            <v>0</v>
          </cell>
          <cell r="P35">
            <v>0</v>
          </cell>
        </row>
        <row r="39">
          <cell r="A39">
            <v>0</v>
          </cell>
          <cell r="P39">
            <v>0</v>
          </cell>
        </row>
        <row r="43">
          <cell r="A43">
            <v>0</v>
          </cell>
          <cell r="P43">
            <v>0</v>
          </cell>
        </row>
        <row r="47">
          <cell r="A47">
            <v>0</v>
          </cell>
          <cell r="P47">
            <v>0</v>
          </cell>
        </row>
        <row r="51">
          <cell r="A51">
            <v>0</v>
          </cell>
          <cell r="P51">
            <v>0</v>
          </cell>
        </row>
        <row r="55">
          <cell r="A55">
            <v>0</v>
          </cell>
          <cell r="P55">
            <v>0</v>
          </cell>
        </row>
        <row r="59">
          <cell r="A59">
            <v>0</v>
          </cell>
          <cell r="P59">
            <v>0</v>
          </cell>
        </row>
        <row r="63">
          <cell r="A63">
            <v>0</v>
          </cell>
          <cell r="P63">
            <v>0</v>
          </cell>
        </row>
        <row r="67">
          <cell r="A67">
            <v>0</v>
          </cell>
          <cell r="P67">
            <v>0</v>
          </cell>
        </row>
        <row r="71">
          <cell r="A71">
            <v>0</v>
          </cell>
          <cell r="P71">
            <v>0</v>
          </cell>
        </row>
        <row r="75">
          <cell r="A75">
            <v>0</v>
          </cell>
          <cell r="P75">
            <v>0</v>
          </cell>
        </row>
        <row r="79">
          <cell r="A79">
            <v>0</v>
          </cell>
          <cell r="P79">
            <v>0</v>
          </cell>
        </row>
        <row r="83">
          <cell r="A83">
            <v>0</v>
          </cell>
          <cell r="P83">
            <v>0</v>
          </cell>
        </row>
      </sheetData>
      <sheetData sheetId="2" refreshError="1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IRB"/>
      <sheetName val="Documentation Hypothèse-OK"/>
      <sheetName val="Rates-OK"/>
      <sheetName val="RAM géréral"/>
      <sheetName val="RAM + SC SUPPORT"/>
      <sheetName val="LCC v2"/>
      <sheetName val="LCC+SC SUPP"/>
      <sheetName val="Source of funds non utilisé"/>
      <sheetName val="Cost per Phase"/>
      <sheetName val="Cost per FY"/>
      <sheetName val="Cost per Month"/>
      <sheetName val="T&amp;L Details"/>
      <sheetName val="LCC+SC SUPP funding"/>
      <sheetName val="LCC-OK jo"/>
    </sheetNames>
    <sheetDataSet>
      <sheetData sheetId="0" refreshError="1"/>
      <sheetData sheetId="1" refreshError="1"/>
      <sheetData sheetId="2">
        <row r="1">
          <cell r="A1" t="str">
            <v>Classification</v>
          </cell>
        </row>
        <row r="2">
          <cell r="A2" t="str">
            <v>AS-1</v>
          </cell>
        </row>
        <row r="3">
          <cell r="A3" t="str">
            <v>AS-2</v>
          </cell>
        </row>
        <row r="4">
          <cell r="A4" t="str">
            <v>AS-3</v>
          </cell>
        </row>
        <row r="5">
          <cell r="A5" t="str">
            <v>AS-4</v>
          </cell>
        </row>
        <row r="6">
          <cell r="A6" t="str">
            <v>AS-5</v>
          </cell>
        </row>
        <row r="7">
          <cell r="A7" t="str">
            <v>AS-6</v>
          </cell>
        </row>
        <row r="8">
          <cell r="A8" t="str">
            <v>AS-7</v>
          </cell>
        </row>
        <row r="9">
          <cell r="A9" t="str">
            <v>AS-8</v>
          </cell>
        </row>
        <row r="10">
          <cell r="A10" t="str">
            <v>AU-1</v>
          </cell>
        </row>
        <row r="11">
          <cell r="A11" t="str">
            <v>AU-2</v>
          </cell>
        </row>
        <row r="12">
          <cell r="A12" t="str">
            <v>AU-3</v>
          </cell>
        </row>
        <row r="13">
          <cell r="A13" t="str">
            <v>AU-4</v>
          </cell>
        </row>
        <row r="14">
          <cell r="A14" t="str">
            <v>AU-5</v>
          </cell>
        </row>
        <row r="15">
          <cell r="A15" t="str">
            <v>AU-6</v>
          </cell>
        </row>
        <row r="16">
          <cell r="A16" t="str">
            <v>BI-1</v>
          </cell>
        </row>
        <row r="17">
          <cell r="A17" t="str">
            <v>BI-2</v>
          </cell>
        </row>
        <row r="18">
          <cell r="A18" t="str">
            <v>BI-3</v>
          </cell>
        </row>
        <row r="19">
          <cell r="A19" t="str">
            <v>BI-4</v>
          </cell>
        </row>
        <row r="20">
          <cell r="A20" t="str">
            <v>BI-5</v>
          </cell>
        </row>
        <row r="21">
          <cell r="A21" t="str">
            <v>CO-0</v>
          </cell>
        </row>
        <row r="22">
          <cell r="A22" t="str">
            <v>CO-1</v>
          </cell>
        </row>
        <row r="23">
          <cell r="A23" t="str">
            <v>CO-2</v>
          </cell>
        </row>
        <row r="24">
          <cell r="A24" t="str">
            <v>CO-3</v>
          </cell>
        </row>
        <row r="25">
          <cell r="A25" t="str">
            <v>CO-4</v>
          </cell>
        </row>
        <row r="26">
          <cell r="A26" t="str">
            <v>CR-1</v>
          </cell>
        </row>
        <row r="27">
          <cell r="A27" t="str">
            <v>CR-2</v>
          </cell>
        </row>
        <row r="28">
          <cell r="A28" t="str">
            <v>CR-3</v>
          </cell>
        </row>
        <row r="29">
          <cell r="A29" t="str">
            <v>CR-4</v>
          </cell>
        </row>
        <row r="30">
          <cell r="A30" t="str">
            <v>CR-5</v>
          </cell>
        </row>
        <row r="31">
          <cell r="A31" t="str">
            <v>CR-6</v>
          </cell>
        </row>
        <row r="32">
          <cell r="A32" t="str">
            <v>CR-7</v>
          </cell>
        </row>
        <row r="33">
          <cell r="A33" t="str">
            <v>CS-1</v>
          </cell>
        </row>
        <row r="34">
          <cell r="A34" t="str">
            <v>CS-2</v>
          </cell>
        </row>
        <row r="35">
          <cell r="A35" t="str">
            <v>CS-3</v>
          </cell>
        </row>
        <row r="36">
          <cell r="A36" t="str">
            <v>CS-4</v>
          </cell>
        </row>
        <row r="37">
          <cell r="A37" t="str">
            <v>CS-5</v>
          </cell>
        </row>
        <row r="38">
          <cell r="A38" t="str">
            <v>EC-1</v>
          </cell>
        </row>
        <row r="39">
          <cell r="A39" t="str">
            <v>EC-2</v>
          </cell>
        </row>
        <row r="40">
          <cell r="A40" t="str">
            <v>EC-3</v>
          </cell>
        </row>
        <row r="41">
          <cell r="A41" t="str">
            <v>EC-4</v>
          </cell>
        </row>
        <row r="42">
          <cell r="A42" t="str">
            <v>EC-5</v>
          </cell>
        </row>
        <row r="43">
          <cell r="A43" t="str">
            <v>EC-6</v>
          </cell>
        </row>
        <row r="44">
          <cell r="A44" t="str">
            <v>EC-7</v>
          </cell>
        </row>
        <row r="45">
          <cell r="A45" t="str">
            <v>EC-8</v>
          </cell>
        </row>
        <row r="46">
          <cell r="A46" t="str">
            <v>EDA-1</v>
          </cell>
        </row>
        <row r="47">
          <cell r="A47" t="str">
            <v>EDA-2</v>
          </cell>
        </row>
        <row r="48">
          <cell r="A48" t="str">
            <v>EDA-3</v>
          </cell>
        </row>
        <row r="49">
          <cell r="A49" t="str">
            <v>EDA-4</v>
          </cell>
        </row>
        <row r="50">
          <cell r="A50" t="str">
            <v>EDA-5</v>
          </cell>
        </row>
        <row r="51">
          <cell r="A51" t="str">
            <v>EG-1</v>
          </cell>
        </row>
        <row r="52">
          <cell r="A52" t="str">
            <v>EG-2</v>
          </cell>
        </row>
        <row r="53">
          <cell r="A53" t="str">
            <v>EG-3</v>
          </cell>
        </row>
        <row r="54">
          <cell r="A54" t="str">
            <v>EG-4</v>
          </cell>
        </row>
        <row r="55">
          <cell r="A55" t="str">
            <v>EG-5</v>
          </cell>
        </row>
        <row r="56">
          <cell r="A56" t="str">
            <v>EG-6</v>
          </cell>
        </row>
        <row r="57">
          <cell r="A57" t="str">
            <v>EG-7</v>
          </cell>
        </row>
        <row r="58">
          <cell r="A58" t="str">
            <v>EG-8</v>
          </cell>
        </row>
        <row r="59">
          <cell r="A59" t="str">
            <v>EL-1</v>
          </cell>
        </row>
        <row r="60">
          <cell r="A60" t="str">
            <v>EL-2</v>
          </cell>
        </row>
        <row r="61">
          <cell r="A61" t="str">
            <v>EL-3</v>
          </cell>
        </row>
        <row r="62">
          <cell r="A62" t="str">
            <v>EL-4</v>
          </cell>
        </row>
        <row r="63">
          <cell r="A63" t="str">
            <v>EL-5</v>
          </cell>
        </row>
        <row r="64">
          <cell r="A64" t="str">
            <v>EL-6</v>
          </cell>
        </row>
        <row r="65">
          <cell r="A65" t="str">
            <v>EL-7</v>
          </cell>
        </row>
        <row r="66">
          <cell r="A66" t="str">
            <v>EL-8</v>
          </cell>
        </row>
        <row r="67">
          <cell r="A67" t="str">
            <v>EL-9</v>
          </cell>
        </row>
        <row r="68">
          <cell r="A68" t="str">
            <v>ENE-2</v>
          </cell>
        </row>
        <row r="69">
          <cell r="A69" t="str">
            <v>ENE-3</v>
          </cell>
        </row>
        <row r="70">
          <cell r="A70" t="str">
            <v>ENE-4</v>
          </cell>
        </row>
        <row r="71">
          <cell r="A71" t="str">
            <v>ENE-5</v>
          </cell>
        </row>
        <row r="72">
          <cell r="A72" t="str">
            <v>ENE-6</v>
          </cell>
        </row>
        <row r="73">
          <cell r="A73" t="str">
            <v>ENS-1</v>
          </cell>
        </row>
        <row r="74">
          <cell r="A74" t="str">
            <v>ENS-2</v>
          </cell>
        </row>
        <row r="75">
          <cell r="A75" t="str">
            <v>ENS-3</v>
          </cell>
        </row>
        <row r="76">
          <cell r="A76" t="str">
            <v>ENS-4</v>
          </cell>
        </row>
        <row r="77">
          <cell r="A77" t="str">
            <v>ENS-5</v>
          </cell>
        </row>
        <row r="78">
          <cell r="A78" t="str">
            <v>ENS-6</v>
          </cell>
        </row>
        <row r="79">
          <cell r="A79" t="str">
            <v>FI-1</v>
          </cell>
        </row>
        <row r="80">
          <cell r="A80" t="str">
            <v>FI-2</v>
          </cell>
        </row>
        <row r="81">
          <cell r="A81" t="str">
            <v>FI-3</v>
          </cell>
        </row>
        <row r="82">
          <cell r="A82" t="str">
            <v>FI-4</v>
          </cell>
        </row>
        <row r="83">
          <cell r="A83" t="str">
            <v>GL-COI-09</v>
          </cell>
        </row>
        <row r="84">
          <cell r="A84" t="str">
            <v>GL-COI-10</v>
          </cell>
        </row>
        <row r="85">
          <cell r="A85" t="str">
            <v>GL-COI-11</v>
          </cell>
        </row>
        <row r="86">
          <cell r="A86" t="str">
            <v>GL-COI-12</v>
          </cell>
        </row>
        <row r="87">
          <cell r="A87" t="str">
            <v>GL-COI-13</v>
          </cell>
        </row>
        <row r="88">
          <cell r="A88" t="str">
            <v>GL-COI-14</v>
          </cell>
        </row>
        <row r="89">
          <cell r="A89" t="str">
            <v>GL-MAM-05</v>
          </cell>
        </row>
        <row r="90">
          <cell r="A90" t="str">
            <v>GL-MAM-06</v>
          </cell>
        </row>
        <row r="91">
          <cell r="A91" t="str">
            <v>GL-MAM-07</v>
          </cell>
        </row>
        <row r="92">
          <cell r="A92" t="str">
            <v>GL-MAM-08</v>
          </cell>
        </row>
        <row r="93">
          <cell r="A93" t="str">
            <v>GL-MAM-09</v>
          </cell>
        </row>
        <row r="94">
          <cell r="A94" t="str">
            <v>GL-MAM-10</v>
          </cell>
        </row>
        <row r="95">
          <cell r="A95" t="str">
            <v>GL-MAM-11</v>
          </cell>
        </row>
        <row r="96">
          <cell r="A96" t="str">
            <v>GL-MAM-12</v>
          </cell>
        </row>
        <row r="97">
          <cell r="A97" t="str">
            <v>GL-MAM-13</v>
          </cell>
        </row>
        <row r="98">
          <cell r="A98" t="str">
            <v>GL-MAM-14</v>
          </cell>
        </row>
        <row r="99">
          <cell r="A99" t="str">
            <v>GL-MAN-01</v>
          </cell>
        </row>
        <row r="100">
          <cell r="A100" t="str">
            <v>GL-MAN-02</v>
          </cell>
        </row>
        <row r="101">
          <cell r="A101" t="str">
            <v>GL-MAN-03</v>
          </cell>
        </row>
        <row r="102">
          <cell r="A102" t="str">
            <v>GL-MAN-04</v>
          </cell>
        </row>
        <row r="103">
          <cell r="A103" t="str">
            <v>GL-MAN-05</v>
          </cell>
        </row>
        <row r="104">
          <cell r="A104" t="str">
            <v>GL-MAN-06</v>
          </cell>
        </row>
        <row r="105">
          <cell r="A105" t="str">
            <v>GL-MAN-07</v>
          </cell>
        </row>
        <row r="106">
          <cell r="A106" t="str">
            <v>GL-MAN-08</v>
          </cell>
        </row>
        <row r="107">
          <cell r="A107" t="str">
            <v>GL-MAN-09</v>
          </cell>
        </row>
        <row r="108">
          <cell r="A108" t="str">
            <v>GL-MAN-10</v>
          </cell>
        </row>
        <row r="109">
          <cell r="A109" t="str">
            <v>GL-MAN-11</v>
          </cell>
        </row>
        <row r="110">
          <cell r="A110" t="str">
            <v>GL-MAN-12</v>
          </cell>
        </row>
        <row r="111">
          <cell r="A111" t="str">
            <v>GL-MAN-13</v>
          </cell>
        </row>
        <row r="112">
          <cell r="A112" t="str">
            <v>GL-MAN-14</v>
          </cell>
        </row>
        <row r="113">
          <cell r="A113" t="str">
            <v>GS-4</v>
          </cell>
        </row>
        <row r="114">
          <cell r="A114" t="str">
            <v>GT-1</v>
          </cell>
        </row>
        <row r="115">
          <cell r="A115" t="str">
            <v>GT-2</v>
          </cell>
        </row>
        <row r="116">
          <cell r="A116" t="str">
            <v>GT-3</v>
          </cell>
        </row>
        <row r="117">
          <cell r="A117" t="str">
            <v>GT-4</v>
          </cell>
        </row>
        <row r="118">
          <cell r="A118" t="str">
            <v>GT-5</v>
          </cell>
        </row>
        <row r="119">
          <cell r="A119" t="str">
            <v>GT-6</v>
          </cell>
        </row>
        <row r="120">
          <cell r="A120" t="str">
            <v>GT-7</v>
          </cell>
        </row>
        <row r="121">
          <cell r="A121" t="str">
            <v>GT-8</v>
          </cell>
        </row>
        <row r="122">
          <cell r="A122" t="str">
            <v>IS-1</v>
          </cell>
        </row>
        <row r="123">
          <cell r="A123" t="str">
            <v>IS-2</v>
          </cell>
        </row>
        <row r="124">
          <cell r="A124" t="str">
            <v>IS-3</v>
          </cell>
        </row>
        <row r="125">
          <cell r="A125" t="str">
            <v>IS-4</v>
          </cell>
        </row>
        <row r="126">
          <cell r="A126" t="str">
            <v>IS-5</v>
          </cell>
        </row>
        <row r="127">
          <cell r="A127" t="str">
            <v>IS-6</v>
          </cell>
        </row>
        <row r="128">
          <cell r="A128" t="str">
            <v>LS-1</v>
          </cell>
        </row>
        <row r="129">
          <cell r="A129" t="str">
            <v>LS-2</v>
          </cell>
        </row>
        <row r="130">
          <cell r="A130" t="str">
            <v>LS-3</v>
          </cell>
        </row>
        <row r="131">
          <cell r="A131" t="str">
            <v>LS-4</v>
          </cell>
        </row>
        <row r="132">
          <cell r="A132" t="str">
            <v>LS-5</v>
          </cell>
        </row>
        <row r="133">
          <cell r="A133" t="str">
            <v>MDA-1</v>
          </cell>
        </row>
        <row r="134">
          <cell r="A134" t="str">
            <v>MDA-2</v>
          </cell>
        </row>
        <row r="135">
          <cell r="A135" t="str">
            <v>MDA-3</v>
          </cell>
        </row>
        <row r="136">
          <cell r="A136" t="str">
            <v>MDA-4</v>
          </cell>
        </row>
        <row r="137">
          <cell r="A137" t="str">
            <v>OCA-1</v>
          </cell>
        </row>
        <row r="138">
          <cell r="A138" t="str">
            <v>OCA-2</v>
          </cell>
        </row>
        <row r="139">
          <cell r="A139" t="str">
            <v>OCA-3</v>
          </cell>
        </row>
        <row r="140">
          <cell r="A140" t="str">
            <v>PC-1</v>
          </cell>
        </row>
        <row r="141">
          <cell r="A141" t="str">
            <v>PC-2</v>
          </cell>
        </row>
        <row r="142">
          <cell r="A142" t="str">
            <v>PC-3</v>
          </cell>
        </row>
        <row r="143">
          <cell r="A143" t="str">
            <v>PC-4</v>
          </cell>
        </row>
        <row r="144">
          <cell r="A144" t="str">
            <v>PC-5</v>
          </cell>
        </row>
        <row r="145">
          <cell r="A145" t="str">
            <v>PE-1</v>
          </cell>
        </row>
        <row r="146">
          <cell r="A146" t="str">
            <v>PE-2</v>
          </cell>
        </row>
        <row r="147">
          <cell r="A147" t="str">
            <v>PE-3</v>
          </cell>
        </row>
        <row r="148">
          <cell r="A148" t="str">
            <v>PE-4</v>
          </cell>
        </row>
        <row r="149">
          <cell r="A149" t="str">
            <v>PE-5</v>
          </cell>
        </row>
        <row r="150">
          <cell r="A150" t="str">
            <v>PG-1</v>
          </cell>
        </row>
        <row r="151">
          <cell r="A151" t="str">
            <v>PG-2</v>
          </cell>
        </row>
        <row r="152">
          <cell r="A152" t="str">
            <v>PG-3</v>
          </cell>
        </row>
        <row r="153">
          <cell r="A153" t="str">
            <v>PG-4</v>
          </cell>
        </row>
        <row r="154">
          <cell r="A154" t="str">
            <v>PG-5</v>
          </cell>
        </row>
        <row r="155">
          <cell r="A155" t="str">
            <v>PG-6</v>
          </cell>
        </row>
        <row r="156">
          <cell r="A156" t="str">
            <v>PM-1</v>
          </cell>
        </row>
        <row r="157">
          <cell r="A157" t="str">
            <v>PM-2</v>
          </cell>
        </row>
        <row r="158">
          <cell r="A158" t="str">
            <v>PM-3</v>
          </cell>
        </row>
        <row r="159">
          <cell r="A159" t="str">
            <v>PM-4</v>
          </cell>
        </row>
        <row r="160">
          <cell r="A160" t="str">
            <v>PM-5</v>
          </cell>
        </row>
        <row r="161">
          <cell r="A161" t="str">
            <v>PM-6</v>
          </cell>
        </row>
        <row r="162">
          <cell r="A162" t="str">
            <v>SEA-1</v>
          </cell>
        </row>
        <row r="163">
          <cell r="A163" t="str">
            <v>SEA-2</v>
          </cell>
        </row>
        <row r="164">
          <cell r="A164" t="str">
            <v>SEB-1</v>
          </cell>
        </row>
        <row r="165">
          <cell r="A165" t="str">
            <v>SEB-2</v>
          </cell>
        </row>
        <row r="166">
          <cell r="A166" t="str">
            <v>SEB-3</v>
          </cell>
        </row>
        <row r="167">
          <cell r="A167" t="str">
            <v>SEB-4</v>
          </cell>
        </row>
        <row r="168">
          <cell r="A168" t="str">
            <v>SEB-5</v>
          </cell>
        </row>
        <row r="169">
          <cell r="A169" t="str">
            <v>STY-1</v>
          </cell>
        </row>
        <row r="170">
          <cell r="A170" t="str">
            <v>STY-2</v>
          </cell>
        </row>
        <row r="171">
          <cell r="A171" t="str">
            <v>STY-3</v>
          </cell>
        </row>
        <row r="172">
          <cell r="A172" t="str">
            <v>STY-4</v>
          </cell>
        </row>
        <row r="173">
          <cell r="A173" t="str">
            <v>SUB-0</v>
          </cell>
        </row>
        <row r="174">
          <cell r="A174" t="str">
            <v>SUC-0</v>
          </cell>
        </row>
        <row r="175">
          <cell r="A175" t="str">
            <v>SUD-0</v>
          </cell>
        </row>
        <row r="176">
          <cell r="A176" t="str">
            <v>SUE-0</v>
          </cell>
        </row>
        <row r="177">
          <cell r="A177" t="str">
            <v>SUF-0</v>
          </cell>
        </row>
        <row r="178">
          <cell r="A178" t="str">
            <v>SUG-0</v>
          </cell>
        </row>
        <row r="179">
          <cell r="A179" t="str">
            <v>SUH-0</v>
          </cell>
        </row>
        <row r="180">
          <cell r="A180" t="str">
            <v>SUK-0</v>
          </cell>
        </row>
        <row r="181">
          <cell r="A181" t="str">
            <v>EX-1</v>
          </cell>
        </row>
        <row r="182">
          <cell r="A182" t="str">
            <v>EX-2</v>
          </cell>
        </row>
        <row r="183">
          <cell r="A183" t="str">
            <v>EX-3</v>
          </cell>
        </row>
        <row r="184">
          <cell r="A184" t="str">
            <v>EX-4</v>
          </cell>
        </row>
        <row r="185">
          <cell r="A185" t="str">
            <v>EX-5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3">
          <cell r="D13">
            <v>1980906.8817205301</v>
          </cell>
          <cell r="E13">
            <v>10720900.050368857</v>
          </cell>
          <cell r="F13">
            <v>7508171.6032338263</v>
          </cell>
          <cell r="G13">
            <v>1339587.449923988</v>
          </cell>
        </row>
        <row r="16">
          <cell r="D16">
            <v>301400</v>
          </cell>
          <cell r="E16">
            <v>5598912</v>
          </cell>
          <cell r="F16">
            <v>3816367.5</v>
          </cell>
          <cell r="G16">
            <v>250000</v>
          </cell>
        </row>
        <row r="17">
          <cell r="C17">
            <v>822150.18871613126</v>
          </cell>
          <cell r="D17">
            <v>2282306.8817205299</v>
          </cell>
          <cell r="E17">
            <v>16319812.050368857</v>
          </cell>
          <cell r="F17">
            <v>11324539.103233825</v>
          </cell>
          <cell r="G17">
            <v>1589587.449923988</v>
          </cell>
        </row>
      </sheetData>
      <sheetData sheetId="9">
        <row r="8">
          <cell r="E8">
            <v>1000</v>
          </cell>
        </row>
        <row r="15">
          <cell r="D15">
            <v>0</v>
          </cell>
          <cell r="E15">
            <v>20200</v>
          </cell>
        </row>
        <row r="16">
          <cell r="E16">
            <v>438564.68865905853</v>
          </cell>
          <cell r="F16">
            <v>6831979.2513972325</v>
          </cell>
          <cell r="G16">
            <v>7939932.2858600924</v>
          </cell>
          <cell r="H16">
            <v>10262776.094825519</v>
          </cell>
          <cell r="I16">
            <v>4320262.8783146795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 Name"/>
      <sheetName val="WBS name vlookup"/>
      <sheetName val="WBS New"/>
      <sheetName val="Checkbox"/>
      <sheetName val="INPUT"/>
      <sheetName val="RATE"/>
      <sheetName val="MSP input"/>
      <sheetName val="Cost-Sign (Hybrid) "/>
      <sheetName val="EOC by WBS1"/>
      <sheetName val="EOC by WBS2"/>
      <sheetName val="EOC Flight "/>
      <sheetName val="labt"/>
      <sheetName val="Cost-Sign (Kanata)"/>
      <sheetName val="Cost-Sign (Brampton)"/>
      <sheetName val="EOC by WBS3"/>
      <sheetName val="TRACKER"/>
      <sheetName val="labw WBS2"/>
      <sheetName val="Pivot labt"/>
      <sheetName val="EOC Sum MS - No Options"/>
      <sheetName val="EOC Sum MS Combined Phase"/>
      <sheetName val="Cash-Flow &amp; Milestones (OH)"/>
      <sheetName val="Pivot-Cst"/>
      <sheetName val="A1 FFP-Ph.C"/>
      <sheetName val="Sheet1"/>
      <sheetName val="RSS Inv"/>
      <sheetName val="A1 FFP-Ph.D"/>
      <sheetName val="A4 FFP-Ph.CD"/>
      <sheetName val="A5 FFP-Ph.CD"/>
      <sheetName val=" A8 FFP-PhC"/>
      <sheetName val="Descope"/>
      <sheetName val="EOC Sum MS Phase C"/>
      <sheetName val="Cash-Flow &amp; Milestones (GA)"/>
      <sheetName val="EOC Sum MS Phase D"/>
      <sheetName val=" A8 FFP-PhD"/>
      <sheetName val="pivot-prc"/>
      <sheetName val="Rates Summary"/>
      <sheetName val=" Rates Analysis"/>
      <sheetName val="EOCSumMS by Year"/>
      <sheetName val="EOCSumMS By Phase"/>
      <sheetName val="Price-Sign Divisional"/>
      <sheetName val="GM%"/>
      <sheetName val="Risk Summary"/>
      <sheetName val="General Info"/>
    </sheetNames>
    <sheetDataSet>
      <sheetData sheetId="0"/>
      <sheetData sheetId="1"/>
      <sheetData sheetId="2"/>
      <sheetData sheetId="3"/>
      <sheetData sheetId="4"/>
      <sheetData sheetId="5">
        <row r="1">
          <cell r="B1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69">
          <cell r="K69">
            <v>502373256.87014514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88">
          <cell r="P88">
            <v>103337152.98549163</v>
          </cell>
        </row>
      </sheetData>
      <sheetData sheetId="38"/>
      <sheetData sheetId="39"/>
      <sheetData sheetId="40"/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A - Funding Table"/>
      <sheetName val="B - Capital Amort."/>
      <sheetName val="C - Current Funding"/>
      <sheetName val="D - FTE Distribution"/>
      <sheetName val="E - Department Name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 t="str">
            <v>Budgetary</v>
          </cell>
        </row>
        <row r="5">
          <cell r="A5" t="str">
            <v>Non-Budgetary</v>
          </cell>
        </row>
        <row r="6">
          <cell r="A6" t="str">
            <v>N/A - Revenue NOT netted against expenditures</v>
          </cell>
        </row>
        <row r="7">
          <cell r="A7" t="str">
            <v>N/A - Consolidated SPA/ EI Operating Account</v>
          </cell>
        </row>
        <row r="8">
          <cell r="A8" t="str">
            <v>N/A - Consolidated Crown corporation non-appropriated activities</v>
          </cell>
        </row>
        <row r="9">
          <cell r="A9" t="str">
            <v>N/A - Tax credits and repayments</v>
          </cell>
        </row>
        <row r="10">
          <cell r="A10" t="str">
            <v>N/A - Other</v>
          </cell>
        </row>
        <row r="12">
          <cell r="A12" t="str">
            <v>Voted</v>
          </cell>
        </row>
        <row r="13">
          <cell r="A13" t="str">
            <v>Statutory</v>
          </cell>
        </row>
        <row r="14">
          <cell r="A14" t="str">
            <v>N/A</v>
          </cell>
        </row>
        <row r="16">
          <cell r="A16" t="str">
            <v>Yes</v>
          </cell>
        </row>
        <row r="17">
          <cell r="A17" t="str">
            <v>No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A - Funding Table"/>
      <sheetName val="B - Capital Amort."/>
      <sheetName val="C - Current Funding"/>
      <sheetName val="D - FTE Distribution"/>
      <sheetName val="E - Department Names"/>
      <sheetName val="Selection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>
        <row r="4">
          <cell r="A4" t="str">
            <v>Budgetary</v>
          </cell>
        </row>
        <row r="5">
          <cell r="A5" t="str">
            <v>Non-Budgetary</v>
          </cell>
        </row>
        <row r="6">
          <cell r="A6" t="str">
            <v>N/A - Revenue NOT netted against expenditures</v>
          </cell>
        </row>
        <row r="7">
          <cell r="A7" t="str">
            <v>N/A - Consolidated SPA/ EI Operating Account</v>
          </cell>
        </row>
        <row r="8">
          <cell r="A8" t="str">
            <v>N/A - Consolidated Crown corporation non-appropriated activities</v>
          </cell>
        </row>
        <row r="9">
          <cell r="A9" t="str">
            <v>N/A - Tax credits and repayments</v>
          </cell>
        </row>
        <row r="10">
          <cell r="A10" t="str">
            <v>N/A - Other</v>
          </cell>
        </row>
        <row r="12">
          <cell r="A12" t="str">
            <v>Voted</v>
          </cell>
        </row>
        <row r="13">
          <cell r="A13" t="str">
            <v>Statutory</v>
          </cell>
        </row>
        <row r="14">
          <cell r="A14" t="str">
            <v>N/A</v>
          </cell>
        </row>
        <row r="16">
          <cell r="A16" t="str">
            <v>Yes</v>
          </cell>
        </row>
        <row r="17">
          <cell r="A17" t="str">
            <v>No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1-PRES"/>
      <sheetName val="CORPORATE SECRETARIAT"/>
      <sheetName val="15-MGT ACCOUNTABILITY FRAMEWORK"/>
      <sheetName val="20-VICE-PRESIDENT STP"/>
      <sheetName val="21-PROGRAMS"/>
      <sheetName val="22- TECHNO"/>
      <sheetName val="23-SCIENCE"/>
      <sheetName val="24-CAO"/>
      <sheetName val="25-OPS"/>
      <sheetName val="31-ADMIN"/>
      <sheetName val="32-HUMAN"/>
      <sheetName val="33-LEGAL"/>
      <sheetName val="41-LIAISON"/>
      <sheetName val="42-CORP.MAN"/>
      <sheetName val="43-AUDIT"/>
      <sheetName val="44-COMM"/>
      <sheetName val="45-STRATEGIC"/>
      <sheetName val="46-EXTREL"/>
      <sheetName val="CORPFUNDS"/>
      <sheetName val="PRE'S RESERVE"/>
      <sheetName val="INTERNAL RESERVE"/>
      <sheetName val="CONTING RES"/>
      <sheetName val="COLL AGREE SALARY"/>
      <sheetName val="FROZEN-RISK"/>
      <sheetName val="UNALLOCATED"/>
      <sheetName val="CONC-GLOBAL (spare)"/>
      <sheetName val="SUMVOTE_ANC_mars"/>
      <sheetName val="TB FROZEN"/>
      <sheetName val="CONVERSION"/>
      <sheetName val="SUMVOTE_ANC."/>
      <sheetName val="SUMVOTE_NOUV._old"/>
      <sheetName val="SUMVOTE (CASHONLY)_ANC._mars"/>
      <sheetName val="SUMVOTE (CASHONLY)_NOUV_mars"/>
      <sheetName val="SUMVOTE_NOUV."/>
      <sheetName val="SUMVOTE (CASHONLY)_ANC."/>
      <sheetName val="SUMVOTE (CASHONLY)_NOUV."/>
      <sheetName val="Commitment Budget VS Payment"/>
      <sheetName val="CONC-GLO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Campagne 2018"/>
      <sheetName val="Liste Scientifiques 2018"/>
      <sheetName val="Actual &amp; Forecast"/>
      <sheetName val="Surtemps"/>
      <sheetName val="STRATO-SCIENCE 2018"/>
      <sheetName val="Récupération"/>
      <sheetName val="Travel"/>
      <sheetName val="Location Equipement"/>
      <sheetName val="Formation"/>
      <sheetName val="Services"/>
      <sheetName val="Achats"/>
      <sheetName val="Gate 2 Tables"/>
      <sheetName val="G2 vs G4"/>
      <sheetName val="G2 vs G4 (2)"/>
    </sheetNames>
    <sheetDataSet>
      <sheetData sheetId="0">
        <row r="31">
          <cell r="BB31">
            <v>36</v>
          </cell>
        </row>
      </sheetData>
      <sheetData sheetId="1"/>
      <sheetData sheetId="2"/>
      <sheetData sheetId="3"/>
      <sheetData sheetId="4">
        <row r="40">
          <cell r="I40">
            <v>0.2</v>
          </cell>
        </row>
        <row r="42">
          <cell r="I42">
            <v>0.2</v>
          </cell>
        </row>
        <row r="43">
          <cell r="I43">
            <v>0.2</v>
          </cell>
        </row>
      </sheetData>
      <sheetData sheetId="5">
        <row r="98">
          <cell r="M98">
            <v>100</v>
          </cell>
        </row>
        <row r="99">
          <cell r="M99">
            <v>50</v>
          </cell>
        </row>
        <row r="100">
          <cell r="I100">
            <v>15090.878000000001</v>
          </cell>
          <cell r="M100">
            <v>0.1</v>
          </cell>
        </row>
        <row r="101">
          <cell r="I101">
            <v>22775.104000000007</v>
          </cell>
          <cell r="M101">
            <v>0.1</v>
          </cell>
        </row>
      </sheetData>
      <sheetData sheetId="6">
        <row r="4">
          <cell r="N4">
            <v>102.65</v>
          </cell>
          <cell r="Q4">
            <v>0.67749999999999999</v>
          </cell>
        </row>
        <row r="5">
          <cell r="N5">
            <v>144.25</v>
          </cell>
          <cell r="Q5">
            <v>0.78610000000000002</v>
          </cell>
        </row>
        <row r="8">
          <cell r="P8">
            <v>125</v>
          </cell>
        </row>
        <row r="9">
          <cell r="P9">
            <v>400</v>
          </cell>
        </row>
        <row r="11">
          <cell r="P11">
            <v>2510</v>
          </cell>
        </row>
        <row r="13">
          <cell r="P13">
            <v>0.1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ification rates"/>
      <sheetName val="O&amp;M Expenses"/>
      <sheetName val="LCC Brief Table"/>
      <sheetName val="LCC Gate 1 CR"/>
      <sheetName val="Variance Analysis"/>
      <sheetName val="Funding Strategy"/>
      <sheetName val="Project RAM"/>
      <sheetName val="Project L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sification rates"/>
      <sheetName val="O&amp;M Expenses"/>
      <sheetName val="LCC Brief Table"/>
      <sheetName val="LCC Gate 1 CR"/>
      <sheetName val="Variance Analysis"/>
      <sheetName val="Funding Strategy"/>
      <sheetName val="Project RAM"/>
      <sheetName val="Project L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eneral Info"/>
      <sheetName val="Fixed Parameters"/>
      <sheetName val="Input data"/>
      <sheetName val="Parameter Input Sales"/>
      <sheetName val="Parameter Input Costs of Sales"/>
      <sheetName val="Parameter Input Op Ex"/>
      <sheetName val="Risk Analysis"/>
      <sheetName val="Cost of Capital"/>
      <sheetName val="Main"/>
      <sheetName val="Phase 1"/>
      <sheetName val="Phase 2"/>
      <sheetName val="Phase 3"/>
      <sheetName val="Phase 4"/>
      <sheetName val="Summary"/>
      <sheetName val="Hidden Discounts"/>
      <sheetName val="Listing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>
        <row r="29">
          <cell r="E29">
            <v>0</v>
          </cell>
          <cell r="I29">
            <v>0</v>
          </cell>
          <cell r="M29">
            <v>0</v>
          </cell>
          <cell r="Q29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REFERENCES"/>
      <sheetName val="DB_14-15_ARLU_App"/>
      <sheetName val="Mapping Pivot 3 dimensions (2)"/>
      <sheetName val="Pivot 3 dimensions"/>
      <sheetName val="PIVOT_DB_14-15_ARLU_App"/>
      <sheetName val="PIVOT_DB_14-15_ARLU_App (2)"/>
      <sheetName val="Description"/>
      <sheetName val="Pivot by vote for graph"/>
      <sheetName val="GRAPHIC_14-15_ARLU_App 12 years"/>
      <sheetName val="GRAPHIC_14-15_ARLU_App 10 year"/>
      <sheetName val="GRAPHIC_14-15_ARLU_App (7Y)"/>
      <sheetName val="GRAPHIC_ONLY_(7Y)"/>
      <sheetName val="GRAPHIC_only 12 years"/>
      <sheetName val="GRAPHIC_14-15_ARLU_App 6 YEARS"/>
      <sheetName val="VALIDATION"/>
      <sheetName val="MAPPING"/>
      <sheetName val="MAPPING (OLD)"/>
      <sheetName val="STRATEGIC CATEGORIES"/>
      <sheetName val="Mapping 3 dimension"/>
      <sheetName val="Report_2014-01-22"/>
      <sheetName val="Report WO Salary-EBP_2014-01-22"/>
      <sheetName val="Report Salary-EBPOnly2014-01-22"/>
      <sheetName val="2029-2030"/>
      <sheetName val="MAPPING GILL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MERGE</v>
          </cell>
          <cell r="B1" t="str">
            <v>INIT</v>
          </cell>
          <cell r="C1" t="str">
            <v>PHASE</v>
          </cell>
          <cell r="D1" t="str">
            <v>CATEGORY</v>
          </cell>
          <cell r="E1" t="str">
            <v>STRATEGIC CATEGORIES</v>
          </cell>
        </row>
        <row r="2">
          <cell r="A2" t="str">
            <v>ACCOUNTING OPERATIONS AND FINANCIAL POLICIES-</v>
          </cell>
          <cell r="B2" t="str">
            <v>ACCOUNTING OPERATIONS AND FINANCIAL POLICIES</v>
          </cell>
          <cell r="C2" t="str">
            <v>-</v>
          </cell>
          <cell r="D2">
            <v>2</v>
          </cell>
          <cell r="E2" t="str">
            <v>INFRASTRUCTURE &amp; INT. SERV.</v>
          </cell>
        </row>
        <row r="3">
          <cell r="A3" t="str">
            <v>ADA (ACADEMIC DEVELOPMENT ACTIVITIES)-</v>
          </cell>
          <cell r="B3" t="str">
            <v>ADA (ACADEMIC DEVELOPMENT ACTIVITIES)</v>
          </cell>
          <cell r="C3" t="str">
            <v>-</v>
          </cell>
          <cell r="D3">
            <v>4</v>
          </cell>
          <cell r="E3" t="str">
            <v>UNIVERSITY COLLABORATION</v>
          </cell>
        </row>
        <row r="4">
          <cell r="A4" t="str">
            <v>AIS (AUTOMATED IDENTIFICATION SYSTEM) DATA APPLICATIONS-</v>
          </cell>
          <cell r="B4" t="str">
            <v>AIS (AUTOMATED IDENTIFICATION SYSTEM) DATA APPLICATIONS</v>
          </cell>
          <cell r="C4" t="str">
            <v>-</v>
          </cell>
          <cell r="D4">
            <v>0</v>
          </cell>
          <cell r="E4" t="str">
            <v>TO SET AS INACTIVE</v>
          </cell>
        </row>
        <row r="5">
          <cell r="A5" t="str">
            <v>ALSSM DIRECTORATE-</v>
          </cell>
          <cell r="B5" t="str">
            <v>ALSSM DIRECTORATE</v>
          </cell>
          <cell r="C5" t="str">
            <v>-</v>
          </cell>
          <cell r="D5">
            <v>8</v>
          </cell>
          <cell r="E5" t="str">
            <v>INTERNATIONAL SPACE STATION</v>
          </cell>
        </row>
        <row r="6">
          <cell r="A6" t="str">
            <v>ANIK F2 / GOG CCACT</v>
          </cell>
          <cell r="B6" t="str">
            <v>ANIK F2 / GOG CC</v>
          </cell>
          <cell r="C6" t="str">
            <v>ACT</v>
          </cell>
          <cell r="D6">
            <v>2</v>
          </cell>
          <cell r="E6" t="str">
            <v>INFRASTRUCTURE &amp; INT. SERV.</v>
          </cell>
        </row>
        <row r="7">
          <cell r="A7" t="str">
            <v>APXS - ALPHA PARTICLE X-RAY SPECTROMETERE</v>
          </cell>
          <cell r="B7" t="str">
            <v>APXS - ALPHA PARTICLE X-RAY SPECTROMETER</v>
          </cell>
          <cell r="C7" t="str">
            <v>E</v>
          </cell>
          <cell r="D7">
            <v>1</v>
          </cell>
          <cell r="E7" t="str">
            <v>PROJECTS</v>
          </cell>
        </row>
        <row r="8">
          <cell r="A8" t="str">
            <v>APXS - ALPHA PARTICLE X-RAY SPECTROMETERSCI-SUP</v>
          </cell>
          <cell r="B8" t="str">
            <v>APXS - ALPHA PARTICLE X-RAY SPECTROMETER</v>
          </cell>
          <cell r="C8" t="str">
            <v>SCI-SUP</v>
          </cell>
          <cell r="D8">
            <v>1</v>
          </cell>
          <cell r="E8" t="str">
            <v>PROJECTS</v>
          </cell>
        </row>
        <row r="9">
          <cell r="A9" t="str">
            <v>ASSET MANAGEMENT PLAN JHCSCACT</v>
          </cell>
          <cell r="B9" t="str">
            <v>ASSET MANAGEMENT PLAN JHCSC</v>
          </cell>
          <cell r="C9" t="str">
            <v>ACT</v>
          </cell>
          <cell r="D9">
            <v>2</v>
          </cell>
          <cell r="E9" t="str">
            <v>INFRASTRUCTURE &amp; INT. SERV.</v>
          </cell>
        </row>
        <row r="10">
          <cell r="A10" t="str">
            <v>ASTRONAUTS MANAGEMENT &amp; TRAINING-</v>
          </cell>
          <cell r="B10" t="str">
            <v>ASTRONAUTS MANAGEMENT &amp; TRAINING</v>
          </cell>
          <cell r="C10" t="str">
            <v>-</v>
          </cell>
          <cell r="D10">
            <v>8</v>
          </cell>
          <cell r="E10" t="str">
            <v>INTERNATIONAL SPACE STATION</v>
          </cell>
        </row>
        <row r="11">
          <cell r="A11" t="str">
            <v>ASTRONOMY AND PLANETARY EXPLORATIONACT</v>
          </cell>
          <cell r="B11" t="str">
            <v>ASTRONOMY AND PLANETARY EXPLORATION</v>
          </cell>
          <cell r="C11" t="str">
            <v>ACT</v>
          </cell>
          <cell r="D11">
            <v>0</v>
          </cell>
          <cell r="E11" t="str">
            <v>TO SET AS INACTIVE</v>
          </cell>
        </row>
        <row r="12">
          <cell r="A12" t="str">
            <v>ATMOSPHERIC PROCESSES OF CLIMATE AND ITS CHANGES (APOCC)A</v>
          </cell>
          <cell r="B12" t="str">
            <v>ATMOSPHERIC PROCESSES OF CLIMATE AND ITS CHANGES (APOCC)</v>
          </cell>
          <cell r="C12" t="str">
            <v>A</v>
          </cell>
          <cell r="D12">
            <v>1</v>
          </cell>
          <cell r="E12" t="str">
            <v>PROJECTS</v>
          </cell>
        </row>
        <row r="13">
          <cell r="A13" t="str">
            <v>AUDITACT</v>
          </cell>
          <cell r="B13" t="str">
            <v>AUDIT</v>
          </cell>
          <cell r="C13" t="str">
            <v>ACT</v>
          </cell>
          <cell r="D13">
            <v>2</v>
          </cell>
          <cell r="E13" t="str">
            <v>INFRASTRUCTURE &amp; INT. SERV.</v>
          </cell>
        </row>
        <row r="14">
          <cell r="A14" t="str">
            <v>BCAT-C1D</v>
          </cell>
          <cell r="B14" t="str">
            <v>BCAT-C1</v>
          </cell>
          <cell r="C14" t="str">
            <v>D</v>
          </cell>
          <cell r="D14">
            <v>8</v>
          </cell>
          <cell r="E14" t="str">
            <v>INTERNATIONAL SPACE STATION</v>
          </cell>
        </row>
        <row r="15">
          <cell r="A15" t="str">
            <v>BCAT-C1E</v>
          </cell>
          <cell r="B15" t="str">
            <v>BCAT-C1</v>
          </cell>
          <cell r="C15" t="str">
            <v>E</v>
          </cell>
          <cell r="D15">
            <v>8</v>
          </cell>
          <cell r="E15" t="str">
            <v>INTERNATIONAL SPACE STATION</v>
          </cell>
        </row>
        <row r="16">
          <cell r="A16" t="str">
            <v>BCAT-C1SCI-SUP</v>
          </cell>
          <cell r="B16" t="str">
            <v>BCAT-C1</v>
          </cell>
          <cell r="C16" t="str">
            <v>SCI-SUP</v>
          </cell>
          <cell r="D16">
            <v>8</v>
          </cell>
          <cell r="E16" t="str">
            <v>INTERNATIONAL SPACE STATION</v>
          </cell>
        </row>
        <row r="17">
          <cell r="A17" t="str">
            <v>BCAT-C2E</v>
          </cell>
          <cell r="B17" t="str">
            <v>BCAT-C2</v>
          </cell>
          <cell r="C17" t="str">
            <v>E</v>
          </cell>
          <cell r="D17">
            <v>8</v>
          </cell>
          <cell r="E17" t="str">
            <v>INTERNATIONAL SPACE STATION</v>
          </cell>
        </row>
        <row r="18">
          <cell r="A18" t="str">
            <v>BCAT-C3SCI-SUP</v>
          </cell>
          <cell r="B18" t="str">
            <v>BCAT-C3</v>
          </cell>
          <cell r="C18" t="str">
            <v>SCI-SUP</v>
          </cell>
          <cell r="D18">
            <v>8</v>
          </cell>
          <cell r="E18" t="str">
            <v>INTERNATIONAL SPACE STATION</v>
          </cell>
        </row>
        <row r="19">
          <cell r="A19" t="str">
            <v>CADC - HUBBLESCI-SUP</v>
          </cell>
          <cell r="B19" t="str">
            <v>CADC - HUBBLE</v>
          </cell>
          <cell r="C19" t="str">
            <v>SCI-SUP</v>
          </cell>
          <cell r="D19">
            <v>1</v>
          </cell>
          <cell r="E19" t="str">
            <v>PROJECTS</v>
          </cell>
        </row>
        <row r="20">
          <cell r="A20" t="str">
            <v>CAMS (CANADIAN ASTRO-H METROLOGY SYSTEMS)D</v>
          </cell>
          <cell r="B20" t="str">
            <v>CAMS (CANADIAN ASTRO-H METROLOGY SYSTEMS)</v>
          </cell>
          <cell r="C20" t="str">
            <v>D</v>
          </cell>
          <cell r="D20">
            <v>1</v>
          </cell>
          <cell r="E20" t="str">
            <v>PROJECTS</v>
          </cell>
        </row>
        <row r="21">
          <cell r="A21" t="str">
            <v>CAMS (CANADIAN ASTRO-H METROLOGY SYSTEMS)E</v>
          </cell>
          <cell r="B21" t="str">
            <v>CAMS (CANADIAN ASTRO-H METROLOGY SYSTEMS)</v>
          </cell>
          <cell r="C21" t="str">
            <v>E</v>
          </cell>
          <cell r="D21">
            <v>1</v>
          </cell>
          <cell r="E21" t="str">
            <v>PROJECTS</v>
          </cell>
        </row>
        <row r="22">
          <cell r="A22" t="str">
            <v>CAMS (CANADIAN ASTRO-H METROLOGY SYSTEMS)SCI-SUP</v>
          </cell>
          <cell r="B22" t="str">
            <v>CAMS (CANADIAN ASTRO-H METROLOGY SYSTEMS)</v>
          </cell>
          <cell r="C22" t="str">
            <v>SCI-SUP</v>
          </cell>
          <cell r="D22">
            <v>1</v>
          </cell>
          <cell r="E22" t="str">
            <v>PROJECTS</v>
          </cell>
        </row>
        <row r="23">
          <cell r="A23" t="str">
            <v>CANADIAN SPACE LEARNING PROGRAM-</v>
          </cell>
          <cell r="B23" t="str">
            <v>CANADIAN SPACE LEARNING PROGRAM</v>
          </cell>
          <cell r="C23" t="str">
            <v>-</v>
          </cell>
          <cell r="D23">
            <v>0</v>
          </cell>
          <cell r="E23" t="str">
            <v>TO SET AS INACTIVE</v>
          </cell>
        </row>
        <row r="24">
          <cell r="A24" t="str">
            <v>CASCADEPGM</v>
          </cell>
          <cell r="B24" t="str">
            <v>CASCADE</v>
          </cell>
          <cell r="C24" t="str">
            <v>PGM</v>
          </cell>
          <cell r="D24">
            <v>2</v>
          </cell>
          <cell r="E24" t="str">
            <v>INFRASTRUCTURE &amp; INT. SERV.</v>
          </cell>
        </row>
        <row r="25">
          <cell r="A25" t="str">
            <v>CHEMICAL AND AEROSOL SOUNDING SATELLITE (CASS)0</v>
          </cell>
          <cell r="B25" t="str">
            <v>CHEMICAL AND AEROSOL SOUNDING SATELLITE (CASS)</v>
          </cell>
          <cell r="C25" t="str">
            <v>0</v>
          </cell>
          <cell r="D25">
            <v>10</v>
          </cell>
          <cell r="E25" t="str">
            <v>NEW PROJECTS</v>
          </cell>
        </row>
        <row r="26">
          <cell r="A26" t="str">
            <v>CHEMICAL AND AEROSOL SOUNDING SATELLITE (CASS)A</v>
          </cell>
          <cell r="B26" t="str">
            <v>CHEMICAL AND AEROSOL SOUNDING SATELLITE (CASS)</v>
          </cell>
          <cell r="C26" t="str">
            <v>A</v>
          </cell>
          <cell r="D26">
            <v>10</v>
          </cell>
          <cell r="E26" t="str">
            <v>NEW PROJECTS</v>
          </cell>
        </row>
        <row r="27">
          <cell r="A27" t="str">
            <v>CHEMICAL AND AEROSOL SOUNDING SATELLITE (CASS)B</v>
          </cell>
          <cell r="B27" t="str">
            <v>CHEMICAL AND AEROSOL SOUNDING SATELLITE (CASS)</v>
          </cell>
          <cell r="C27" t="str">
            <v>B</v>
          </cell>
          <cell r="D27">
            <v>10</v>
          </cell>
          <cell r="E27" t="str">
            <v>NEW PROJECTS</v>
          </cell>
        </row>
        <row r="28">
          <cell r="A28" t="str">
            <v>CHEMICAL AND AEROSOL SOUNDING SATELLITE (CASS)C</v>
          </cell>
          <cell r="B28" t="str">
            <v>CHEMICAL AND AEROSOL SOUNDING SATELLITE (CASS)</v>
          </cell>
          <cell r="C28" t="str">
            <v>C</v>
          </cell>
          <cell r="D28">
            <v>10</v>
          </cell>
          <cell r="E28" t="str">
            <v>NEW PROJECTS</v>
          </cell>
        </row>
        <row r="29">
          <cell r="A29" t="str">
            <v>CHEMICAL AND AEROSOL SOUNDING SATELLITE (CASS)D</v>
          </cell>
          <cell r="B29" t="str">
            <v>CHEMICAL AND AEROSOL SOUNDING SATELLITE (CASS)</v>
          </cell>
          <cell r="C29" t="str">
            <v>D</v>
          </cell>
          <cell r="D29">
            <v>10</v>
          </cell>
          <cell r="E29" t="str">
            <v>NEW PROJECTS</v>
          </cell>
        </row>
        <row r="30">
          <cell r="A30" t="str">
            <v>CHEMICAL AND AEROSOL SOUNDING SATELLITE (CASS)E</v>
          </cell>
          <cell r="B30" t="str">
            <v>CHEMICAL AND AEROSOL SOUNDING SATELLITE (CASS)</v>
          </cell>
          <cell r="C30" t="str">
            <v>E</v>
          </cell>
          <cell r="D30">
            <v>10</v>
          </cell>
          <cell r="E30" t="str">
            <v>NEW PROJECTS</v>
          </cell>
        </row>
        <row r="31">
          <cell r="A31" t="str">
            <v>CHIEF, HUMAN RESOURCES OFFICER-</v>
          </cell>
          <cell r="B31" t="str">
            <v>CHIEF, HUMAN RESOURCES OFFICER</v>
          </cell>
          <cell r="C31" t="str">
            <v>-</v>
          </cell>
          <cell r="D31">
            <v>2</v>
          </cell>
          <cell r="E31" t="str">
            <v>INFRASTRUCTURE &amp; INT. SERV.</v>
          </cell>
        </row>
        <row r="32">
          <cell r="A32" t="str">
            <v>CLASSIFICATION, ORGANIZATION AND EMPLOYMENT EQUITYACT</v>
          </cell>
          <cell r="B32" t="str">
            <v>CLASSIFICATION, ORGANIZATION AND EMPLOYMENT EQUITY</v>
          </cell>
          <cell r="C32" t="str">
            <v>ACT</v>
          </cell>
          <cell r="D32">
            <v>2</v>
          </cell>
          <cell r="E32" t="str">
            <v>INFRASTRUCTURE &amp; INT. SERV.</v>
          </cell>
        </row>
        <row r="33">
          <cell r="A33" t="str">
            <v>CLOUDSATSCI-SUP</v>
          </cell>
          <cell r="B33" t="str">
            <v>CLOUDSAT</v>
          </cell>
          <cell r="C33" t="str">
            <v>SCI-SUP</v>
          </cell>
          <cell r="D33">
            <v>1</v>
          </cell>
          <cell r="E33" t="str">
            <v>PROJECTS</v>
          </cell>
        </row>
        <row r="34">
          <cell r="A34" t="str">
            <v>COLLABORATIVE SCIENTIFIC RESEARCH-</v>
          </cell>
          <cell r="B34" t="str">
            <v>COLLABORATIVE SCIENTIFIC RESEARCH</v>
          </cell>
          <cell r="C34" t="str">
            <v>-</v>
          </cell>
          <cell r="D34">
            <v>4</v>
          </cell>
          <cell r="E34" t="str">
            <v>UNIVERSITY COLLABORATION</v>
          </cell>
        </row>
        <row r="35">
          <cell r="A35" t="str">
            <v>COLLECTIVE AGREEMENT RELATIVE TO AV TABLE (AV, CO, PG GROUPS)-</v>
          </cell>
          <cell r="B35" t="str">
            <v>COLLECTIVE AGREEMENT RELATIVE TO AV TABLE (AV, CO, PG GROUPS)</v>
          </cell>
          <cell r="C35" t="str">
            <v>-</v>
          </cell>
          <cell r="D35">
            <v>2</v>
          </cell>
          <cell r="E35" t="str">
            <v>INFRASTRUCTURE &amp; INT. SERV.</v>
          </cell>
        </row>
        <row r="36">
          <cell r="A36" t="str">
            <v>COLLECTIVE AGREEMENT RELATIVE TO CS GROUP-</v>
          </cell>
          <cell r="B36" t="str">
            <v>COLLECTIVE AGREEMENT RELATIVE TO CS GROUP</v>
          </cell>
          <cell r="C36" t="str">
            <v>-</v>
          </cell>
          <cell r="D36">
            <v>2</v>
          </cell>
          <cell r="E36" t="str">
            <v>INFRASTRUCTURE &amp; INT. SERV.</v>
          </cell>
        </row>
        <row r="37">
          <cell r="A37" t="str">
            <v>COLLECTIVE AGREEMENT RELATIVE TO EB TABLE (ED, LS, EU GROUPS)-</v>
          </cell>
          <cell r="B37" t="str">
            <v>COLLECTIVE AGREEMENT RELATIVE TO EB TABLE (ED, LS, EU GROUPS)</v>
          </cell>
          <cell r="C37" t="str">
            <v>-</v>
          </cell>
          <cell r="D37">
            <v>0</v>
          </cell>
          <cell r="E37" t="str">
            <v>TO SET AS INACTIVE</v>
          </cell>
        </row>
        <row r="38">
          <cell r="A38" t="str">
            <v>COLLECTIVE AGREEMENT RELATIVE TO EC TABLE (ES &amp; SI GROUPS)-</v>
          </cell>
          <cell r="B38" t="str">
            <v>COLLECTIVE AGREEMENT RELATIVE TO EC TABLE (ES &amp; SI GROUPS)</v>
          </cell>
          <cell r="C38" t="str">
            <v>-</v>
          </cell>
          <cell r="D38">
            <v>2</v>
          </cell>
          <cell r="E38" t="str">
            <v>INFRASTRUCTURE &amp; INT. SERV.</v>
          </cell>
        </row>
        <row r="39">
          <cell r="A39" t="str">
            <v>COLLECTIVE AGREEMENT RELATIVE TO EL GROUP-</v>
          </cell>
          <cell r="B39" t="str">
            <v>COLLECTIVE AGREEMENT RELATIVE TO EL GROUP</v>
          </cell>
          <cell r="C39" t="str">
            <v>-</v>
          </cell>
          <cell r="D39">
            <v>2</v>
          </cell>
          <cell r="E39" t="str">
            <v>INFRASTRUCTURE &amp; INT. SERV.</v>
          </cell>
        </row>
        <row r="40">
          <cell r="A40" t="str">
            <v>COLLECTIVE AGREEMENT RELATIVE TO EX GROUPACT</v>
          </cell>
          <cell r="B40" t="str">
            <v>COLLECTIVE AGREEMENT RELATIVE TO EX GROUP</v>
          </cell>
          <cell r="C40" t="str">
            <v>ACT</v>
          </cell>
          <cell r="D40">
            <v>0</v>
          </cell>
          <cell r="E40" t="str">
            <v>TO SET AS INACTIVE</v>
          </cell>
        </row>
        <row r="41">
          <cell r="A41" t="str">
            <v>COLLECTIVE AGREEMENT RELATIVE TO FI GROUP-</v>
          </cell>
          <cell r="B41" t="str">
            <v>COLLECTIVE AGREEMENT RELATIVE TO FI GROUP</v>
          </cell>
          <cell r="C41" t="str">
            <v>-</v>
          </cell>
          <cell r="D41">
            <v>0</v>
          </cell>
          <cell r="E41" t="str">
            <v>TO SET AS INACTIVE</v>
          </cell>
        </row>
        <row r="42">
          <cell r="A42" t="str">
            <v>COLLECTIVE AGREEMENT RELATIVE TO NR TABLE (AR, EN-ENG, EN-SUR GROUPS)-</v>
          </cell>
          <cell r="B42" t="str">
            <v>COLLECTIVE AGREEMENT RELATIVE TO NR TABLE (AR, EN-ENG, EN-SUR GROUPS)</v>
          </cell>
          <cell r="C42" t="str">
            <v>-</v>
          </cell>
          <cell r="D42">
            <v>2</v>
          </cell>
          <cell r="E42" t="str">
            <v>INFRASTRUCTURE &amp; INT. SERV.</v>
          </cell>
        </row>
        <row r="43">
          <cell r="A43" t="str">
            <v>COLLECTIVE AGREEMENT RELATIVE TO PA TABLE (AS, CM, CR, DA, IS, OE, PM, ST, WP GROUPS)-</v>
          </cell>
          <cell r="B43" t="str">
            <v>COLLECTIVE AGREEMENT RELATIVE TO PA TABLE (AS, CM, CR, DA, IS, OE, PM, ST, WP GROUPS)</v>
          </cell>
          <cell r="C43" t="str">
            <v>-</v>
          </cell>
          <cell r="D43">
            <v>0</v>
          </cell>
          <cell r="E43" t="str">
            <v>TO SET AS INACTIVE</v>
          </cell>
        </row>
        <row r="44">
          <cell r="A44" t="str">
            <v>COLLECTIVE AGREEMENT RELATIVE TO PE GROUP-</v>
          </cell>
          <cell r="B44" t="str">
            <v>COLLECTIVE AGREEMENT RELATIVE TO PE GROUP</v>
          </cell>
          <cell r="C44" t="str">
            <v>-</v>
          </cell>
          <cell r="D44">
            <v>0</v>
          </cell>
          <cell r="E44" t="str">
            <v>TO SET AS INACTIVE</v>
          </cell>
        </row>
        <row r="45">
          <cell r="A45" t="str">
            <v>COLLECTIVE AGREEMENT RELATIVE TO RE TABLE (HR, MA, SE-RES, SE-REM, DS GROUPS)-</v>
          </cell>
          <cell r="B45" t="str">
            <v>COLLECTIVE AGREEMENT RELATIVE TO RE TABLE (HR, MA, SE-RES, SE-REM, DS GROUPS)</v>
          </cell>
          <cell r="C45" t="str">
            <v>-</v>
          </cell>
          <cell r="D45">
            <v>2</v>
          </cell>
          <cell r="E45" t="str">
            <v>INFRASTRUCTURE &amp; INT. SERV.</v>
          </cell>
        </row>
        <row r="46">
          <cell r="A46" t="str">
            <v>COLLECTIVE AGREEMENT RELATIVE TO SH TABLE (DE, MD, ND, NU, OP, PH, PS, SW, VM GROUPS)-</v>
          </cell>
          <cell r="B46" t="str">
            <v>COLLECTIVE AGREEMENT RELATIVE TO SH TABLE (DE, MD, ND, NU, OP, PH, PS, SW, VM GROUPS)</v>
          </cell>
          <cell r="C46" t="str">
            <v>-</v>
          </cell>
          <cell r="D46">
            <v>2</v>
          </cell>
          <cell r="E46" t="str">
            <v>INFRASTRUCTURE &amp; INT. SERV.</v>
          </cell>
        </row>
        <row r="47">
          <cell r="A47" t="str">
            <v>COLLECTIVE AGREEMENT RELATIVE TO SP TABLE (CH, PC SG-SRE  &amp; SG-PAT GROUPS)-</v>
          </cell>
          <cell r="B47" t="str">
            <v>COLLECTIVE AGREEMENT RELATIVE TO SP TABLE (CH, PC SG-SRE  &amp; SG-PAT GROUPS)</v>
          </cell>
          <cell r="C47" t="str">
            <v>-</v>
          </cell>
          <cell r="D47">
            <v>2</v>
          </cell>
          <cell r="E47" t="str">
            <v>INFRASTRUCTURE &amp; INT. SERV.</v>
          </cell>
        </row>
        <row r="48">
          <cell r="A48" t="str">
            <v>COLLECTIVE AGREEMENT RELATIVE TO SV TABLE (FR, GL, GS, HP, HS, LI, PR, SC GROUPS)-</v>
          </cell>
          <cell r="B48" t="str">
            <v>COLLECTIVE AGREEMENT RELATIVE TO SV TABLE (FR, GL, GS, HP, HS, LI, PR, SC GROUPS)</v>
          </cell>
          <cell r="C48" t="str">
            <v>-</v>
          </cell>
          <cell r="D48">
            <v>0</v>
          </cell>
          <cell r="E48" t="str">
            <v>TO SET AS INACTIVE</v>
          </cell>
        </row>
        <row r="49">
          <cell r="A49" t="str">
            <v>COLLECTIVE AGREEMENT RELATIVE TO TC TABLE (DD, EG, GT, PI, PY, TI GROUPS)-</v>
          </cell>
          <cell r="B49" t="str">
            <v>COLLECTIVE AGREEMENT RELATIVE TO TC TABLE (DD, EG, GT, PI, PY, TI GROUPS)</v>
          </cell>
          <cell r="C49" t="str">
            <v>-</v>
          </cell>
          <cell r="D49">
            <v>0</v>
          </cell>
          <cell r="E49" t="str">
            <v>TO SET AS INACTIVE</v>
          </cell>
        </row>
        <row r="50">
          <cell r="A50" t="str">
            <v>CONFIGURATION MANAGEMENTACT</v>
          </cell>
          <cell r="B50" t="str">
            <v>CONFIGURATION MANAGEMENT</v>
          </cell>
          <cell r="C50" t="str">
            <v>ACT</v>
          </cell>
          <cell r="D50">
            <v>2</v>
          </cell>
          <cell r="E50" t="str">
            <v>INFRASTRUCTURE &amp; INT. SERV.</v>
          </cell>
        </row>
        <row r="51">
          <cell r="A51" t="str">
            <v>CONTINGENCY RESERVE-</v>
          </cell>
          <cell r="B51" t="str">
            <v>CONTINGENCY RESERVE</v>
          </cell>
          <cell r="C51" t="str">
            <v>-</v>
          </cell>
          <cell r="D51">
            <v>6</v>
          </cell>
          <cell r="E51" t="str">
            <v>UNALLOCATED</v>
          </cell>
        </row>
        <row r="52">
          <cell r="A52" t="str">
            <v>COORDINATION OF CORPORATE PLANNING AND PERFORMANCEACT</v>
          </cell>
          <cell r="B52" t="str">
            <v>COORDINATION OF CORPORATE PLANNING AND PERFORMANCE</v>
          </cell>
          <cell r="C52" t="str">
            <v>ACT</v>
          </cell>
          <cell r="D52">
            <v>2</v>
          </cell>
          <cell r="E52" t="str">
            <v>INFRASTRUCTURE &amp; INT. SERV.</v>
          </cell>
        </row>
        <row r="53">
          <cell r="A53" t="str">
            <v>CORPORATE SYSTEMS-</v>
          </cell>
          <cell r="B53" t="str">
            <v>CORPORATE SYSTEMS</v>
          </cell>
          <cell r="C53" t="str">
            <v>-</v>
          </cell>
          <cell r="D53">
            <v>2</v>
          </cell>
          <cell r="E53" t="str">
            <v>INFRASTRUCTURE &amp; INT. SERV.</v>
          </cell>
        </row>
        <row r="54">
          <cell r="A54" t="str">
            <v>CREATIVE SERVICES, MARKETING AND EXHIBITIONS-</v>
          </cell>
          <cell r="B54" t="str">
            <v>CREATIVE SERVICES, MARKETING AND EXHIBITIONS</v>
          </cell>
          <cell r="C54" t="str">
            <v>-</v>
          </cell>
          <cell r="D54">
            <v>2</v>
          </cell>
          <cell r="E54" t="str">
            <v>INFRASTRUCTURE &amp; INT. SERV.</v>
          </cell>
        </row>
        <row r="55">
          <cell r="A55" t="str">
            <v>CSOC PH I (COMMON SPACE STATION OPERATION COSTS)-</v>
          </cell>
          <cell r="B55" t="str">
            <v>CSOC PH I (COMMON SPACE STATION OPERATION COSTS)</v>
          </cell>
          <cell r="C55" t="str">
            <v>-</v>
          </cell>
          <cell r="D55">
            <v>8</v>
          </cell>
          <cell r="E55" t="str">
            <v>INTERNATIONAL SPACE STATION</v>
          </cell>
        </row>
        <row r="56">
          <cell r="A56" t="str">
            <v>CSOC PH II (COMMON SPACE STATION OPERATION COSTS)B</v>
          </cell>
          <cell r="B56" t="str">
            <v>CSOC PH II (COMMON SPACE STATION OPERATION COSTS)</v>
          </cell>
          <cell r="C56" t="str">
            <v>B</v>
          </cell>
          <cell r="D56">
            <v>8</v>
          </cell>
          <cell r="E56" t="str">
            <v>INTERNATIONAL SPACE STATION</v>
          </cell>
        </row>
        <row r="57">
          <cell r="A57" t="str">
            <v>DAVID FLORIDA LABORATORY-</v>
          </cell>
          <cell r="B57" t="str">
            <v>DAVID FLORIDA LABORATORY</v>
          </cell>
          <cell r="C57" t="str">
            <v>-</v>
          </cell>
          <cell r="D57">
            <v>11</v>
          </cell>
          <cell r="E57" t="str">
            <v>DFL</v>
          </cell>
        </row>
        <row r="58">
          <cell r="A58" t="str">
            <v>DAVID FLORIDA LABORATORY - BUILDING OPERATIONSACT</v>
          </cell>
          <cell r="B58" t="str">
            <v>DAVID FLORIDA LABORATORY - BUILDING OPERATIONS</v>
          </cell>
          <cell r="C58" t="str">
            <v>ACT</v>
          </cell>
          <cell r="D58">
            <v>11</v>
          </cell>
          <cell r="E58" t="str">
            <v>DFL</v>
          </cell>
        </row>
        <row r="59">
          <cell r="A59" t="str">
            <v>DIRECTOR GENERAL OFFICE - CORPORATE SERVICESACT</v>
          </cell>
          <cell r="B59" t="str">
            <v>DIRECTOR GENERAL OFFICE - CORPORATE SERVICES</v>
          </cell>
          <cell r="C59" t="str">
            <v>ACT</v>
          </cell>
          <cell r="D59">
            <v>2</v>
          </cell>
          <cell r="E59" t="str">
            <v>INFRASTRUCTURE &amp; INT. SERV.</v>
          </cell>
        </row>
        <row r="60">
          <cell r="A60" t="str">
            <v>DIRECTOR OFFICE - COMMUNICATIONS-</v>
          </cell>
          <cell r="B60" t="str">
            <v>DIRECTOR OFFICE - COMMUNICATIONS</v>
          </cell>
          <cell r="C60" t="str">
            <v>-</v>
          </cell>
          <cell r="D60">
            <v>2</v>
          </cell>
          <cell r="E60" t="str">
            <v>INFRASTRUCTURE &amp; INT. SERV.</v>
          </cell>
        </row>
        <row r="61">
          <cell r="A61" t="str">
            <v>DIRECTOR OFFICE - INFORMATION MANAGEMENT &amp; INFORMATION TECHNOLOGYACT</v>
          </cell>
          <cell r="B61" t="str">
            <v>DIRECTOR OFFICE - INFORMATION MANAGEMENT &amp; INFORMATION TECHNOLOGY</v>
          </cell>
          <cell r="C61" t="str">
            <v>ACT</v>
          </cell>
          <cell r="D61">
            <v>2</v>
          </cell>
          <cell r="E61" t="str">
            <v>INFRASTRUCTURE &amp; INT. SERV.</v>
          </cell>
        </row>
        <row r="62">
          <cell r="A62" t="str">
            <v>ENGINEERING PROFESSIONNAL DEVELOPMENT-</v>
          </cell>
          <cell r="B62" t="str">
            <v>ENGINEERING PROFESSIONNAL DEVELOPMENT</v>
          </cell>
          <cell r="C62" t="str">
            <v>-</v>
          </cell>
          <cell r="D62">
            <v>2</v>
          </cell>
          <cell r="E62" t="str">
            <v>INFRASTRUCTURE &amp; INT. SERV.</v>
          </cell>
        </row>
        <row r="63">
          <cell r="A63" t="str">
            <v>EOAD (EARTH OBSERVATION APPLICATION DEVELOPMENT)-</v>
          </cell>
          <cell r="B63" t="str">
            <v>EOAD (EARTH OBSERVATION APPLICATION DEVELOPMENT)</v>
          </cell>
          <cell r="C63" t="str">
            <v>-</v>
          </cell>
          <cell r="D63">
            <v>5</v>
          </cell>
          <cell r="E63" t="str">
            <v>TECH DEVT</v>
          </cell>
        </row>
        <row r="64">
          <cell r="A64" t="str">
            <v>E-POP (SATELLITE AND PAYLOAD)SCI-SUP</v>
          </cell>
          <cell r="B64" t="str">
            <v>E-POP (SATELLITE AND PAYLOAD)</v>
          </cell>
          <cell r="C64" t="str">
            <v>SCI-SUP</v>
          </cell>
          <cell r="D64">
            <v>1</v>
          </cell>
          <cell r="E64" t="str">
            <v>PROJECTS</v>
          </cell>
        </row>
        <row r="65">
          <cell r="A65" t="str">
            <v>ESA - ARTESPGM</v>
          </cell>
          <cell r="B65" t="str">
            <v>ESA - ARTES</v>
          </cell>
          <cell r="C65" t="str">
            <v>PGM</v>
          </cell>
          <cell r="D65">
            <v>3</v>
          </cell>
          <cell r="E65" t="str">
            <v>ESA</v>
          </cell>
        </row>
        <row r="66">
          <cell r="A66" t="str">
            <v>ESA - AURORAPGM</v>
          </cell>
          <cell r="B66" t="str">
            <v>ESA - AURORA</v>
          </cell>
          <cell r="C66" t="str">
            <v>PGM</v>
          </cell>
          <cell r="D66">
            <v>3</v>
          </cell>
          <cell r="E66" t="str">
            <v>ESA</v>
          </cell>
        </row>
        <row r="67">
          <cell r="A67" t="str">
            <v>ESA - ELIPSPGM</v>
          </cell>
          <cell r="B67" t="str">
            <v>ESA - ELIPS</v>
          </cell>
          <cell r="C67" t="str">
            <v>PGM</v>
          </cell>
          <cell r="D67">
            <v>3</v>
          </cell>
          <cell r="E67" t="str">
            <v>ESA</v>
          </cell>
        </row>
        <row r="68">
          <cell r="A68" t="str">
            <v>ESA - EOEPPGM</v>
          </cell>
          <cell r="B68" t="str">
            <v>ESA - EOEP</v>
          </cell>
          <cell r="C68" t="str">
            <v>PGM</v>
          </cell>
          <cell r="D68">
            <v>3</v>
          </cell>
          <cell r="E68" t="str">
            <v>ESA</v>
          </cell>
        </row>
        <row r="69">
          <cell r="A69" t="str">
            <v>ESA - FUTURE EARTH OBSERVATION PROGRAMSPGM</v>
          </cell>
          <cell r="B69" t="str">
            <v>ESA - FUTURE EARTH OBSERVATION PROGRAMS</v>
          </cell>
          <cell r="C69" t="str">
            <v>PGM</v>
          </cell>
          <cell r="D69">
            <v>3</v>
          </cell>
          <cell r="E69" t="str">
            <v>ESA</v>
          </cell>
        </row>
        <row r="70">
          <cell r="A70" t="str">
            <v>ESA - FUTURE TELECOMMUNICATIONS PROGRAMSPGM</v>
          </cell>
          <cell r="B70" t="str">
            <v>ESA - FUTURE TELECOMMUNICATIONS PROGRAMS</v>
          </cell>
          <cell r="C70" t="str">
            <v>PGM</v>
          </cell>
          <cell r="D70">
            <v>3</v>
          </cell>
          <cell r="E70" t="str">
            <v>ESA</v>
          </cell>
        </row>
        <row r="71">
          <cell r="A71" t="str">
            <v>ESA - GALILEO SATPGM</v>
          </cell>
          <cell r="B71" t="str">
            <v>ESA - GALILEO SAT</v>
          </cell>
          <cell r="C71" t="str">
            <v>PGM</v>
          </cell>
          <cell r="D71">
            <v>0</v>
          </cell>
          <cell r="E71" t="str">
            <v>TO SET AS INACTIVE</v>
          </cell>
        </row>
        <row r="72">
          <cell r="A72" t="str">
            <v>ESA - GENERAL BUDGETPGM</v>
          </cell>
          <cell r="B72" t="str">
            <v>ESA - GENERAL BUDGET</v>
          </cell>
          <cell r="C72" t="str">
            <v>PGM</v>
          </cell>
          <cell r="D72">
            <v>3</v>
          </cell>
          <cell r="E72" t="str">
            <v>ESA</v>
          </cell>
        </row>
        <row r="73">
          <cell r="A73" t="str">
            <v>ESA - GMES SCPGM</v>
          </cell>
          <cell r="B73" t="str">
            <v>ESA - GMES SC</v>
          </cell>
          <cell r="C73" t="str">
            <v>PGM</v>
          </cell>
          <cell r="D73">
            <v>3</v>
          </cell>
          <cell r="E73" t="str">
            <v>ESA</v>
          </cell>
        </row>
        <row r="74">
          <cell r="A74" t="str">
            <v>ESA - GNSSPGM</v>
          </cell>
          <cell r="B74" t="str">
            <v>ESA - GNSS</v>
          </cell>
          <cell r="C74" t="str">
            <v>PGM</v>
          </cell>
          <cell r="D74">
            <v>0</v>
          </cell>
          <cell r="E74" t="str">
            <v>TO SET AS INACTIVE</v>
          </cell>
        </row>
        <row r="75">
          <cell r="A75" t="str">
            <v>ESA - GSTPPGM</v>
          </cell>
          <cell r="B75" t="str">
            <v>ESA - GSTP</v>
          </cell>
          <cell r="C75" t="str">
            <v>PGM</v>
          </cell>
          <cell r="D75">
            <v>0</v>
          </cell>
          <cell r="E75" t="str">
            <v>TO SET AS INACTIVE</v>
          </cell>
        </row>
        <row r="76">
          <cell r="A76" t="str">
            <v>ESA - PROGRAM MANAGEMENTPGM</v>
          </cell>
          <cell r="B76" t="str">
            <v>ESA - PROGRAM MANAGEMENT</v>
          </cell>
          <cell r="C76" t="str">
            <v>PGM</v>
          </cell>
          <cell r="D76">
            <v>3</v>
          </cell>
          <cell r="E76" t="str">
            <v>ESA</v>
          </cell>
        </row>
        <row r="77">
          <cell r="A77" t="str">
            <v>EVALUATIONACT</v>
          </cell>
          <cell r="B77" t="str">
            <v>EVALUATION</v>
          </cell>
          <cell r="C77" t="str">
            <v>ACT</v>
          </cell>
          <cell r="D77">
            <v>2</v>
          </cell>
          <cell r="E77" t="str">
            <v>INFRASTRUCTURE &amp; INT. SERV.</v>
          </cell>
        </row>
        <row r="78">
          <cell r="A78" t="str">
            <v>EXECUTIVE SUPPORT SERVICESACT</v>
          </cell>
          <cell r="B78" t="str">
            <v>EXECUTIVE SUPPORT SERVICES</v>
          </cell>
          <cell r="C78" t="str">
            <v>ACT</v>
          </cell>
          <cell r="D78">
            <v>2</v>
          </cell>
          <cell r="E78" t="str">
            <v>INFRASTRUCTURE &amp; INT. SERV.</v>
          </cell>
        </row>
        <row r="79">
          <cell r="A79" t="str">
            <v>EXPLORATION COREACT</v>
          </cell>
          <cell r="B79" t="str">
            <v>EXPLORATION CORE</v>
          </cell>
          <cell r="C79" t="str">
            <v>ACT</v>
          </cell>
          <cell r="D79">
            <v>5</v>
          </cell>
          <cell r="E79" t="str">
            <v>TECH DEVT</v>
          </cell>
        </row>
        <row r="80">
          <cell r="A80" t="str">
            <v>EXPLORATION DEVELOPMENT DIRECTORATE-</v>
          </cell>
          <cell r="B80" t="str">
            <v>EXPLORATION DEVELOPMENT DIRECTORATE</v>
          </cell>
          <cell r="C80" t="str">
            <v>-</v>
          </cell>
          <cell r="D80">
            <v>2</v>
          </cell>
          <cell r="E80" t="str">
            <v>INFRASTRUCTURE &amp; INT. SERV.</v>
          </cell>
        </row>
        <row r="81">
          <cell r="A81" t="str">
            <v>EXPLORATION OPERATIONS DIRECTORATE-</v>
          </cell>
          <cell r="B81" t="str">
            <v>EXPLORATION OPERATIONS DIRECTORATE</v>
          </cell>
          <cell r="C81" t="str">
            <v>-</v>
          </cell>
          <cell r="D81">
            <v>8</v>
          </cell>
          <cell r="E81" t="str">
            <v>INTERNATIONAL SPACE STATION</v>
          </cell>
        </row>
        <row r="82">
          <cell r="A82" t="str">
            <v>EXPLORATION PLANNING-</v>
          </cell>
          <cell r="B82" t="str">
            <v>EXPLORATION PLANNING</v>
          </cell>
          <cell r="C82" t="str">
            <v>-</v>
          </cell>
          <cell r="D82">
            <v>5</v>
          </cell>
          <cell r="E82" t="str">
            <v>TECH DEVT</v>
          </cell>
        </row>
        <row r="83">
          <cell r="A83" t="str">
            <v>EXPLORATION PROJECT DIRECTORATE-</v>
          </cell>
          <cell r="B83" t="str">
            <v>EXPLORATION PROJECT DIRECTORATE</v>
          </cell>
          <cell r="C83" t="str">
            <v>-</v>
          </cell>
          <cell r="D83">
            <v>2</v>
          </cell>
          <cell r="E83" t="str">
            <v>INFRASTRUCTURE &amp; INT. SERV.</v>
          </cell>
        </row>
        <row r="84">
          <cell r="A84" t="str">
            <v>EXPLORATION ROBOTICSACT</v>
          </cell>
          <cell r="B84" t="str">
            <v>EXPLORATION ROBOTICS</v>
          </cell>
          <cell r="C84" t="str">
            <v>ACT</v>
          </cell>
          <cell r="D84">
            <v>2</v>
          </cell>
          <cell r="E84" t="str">
            <v>INFRASTRUCTURE &amp; INT. SERV.</v>
          </cell>
        </row>
        <row r="85">
          <cell r="A85" t="str">
            <v>EXPLORATION SURFACE MOBILITY (ESM)NO</v>
          </cell>
          <cell r="B85" t="str">
            <v>EXPLORATION SURFACE MOBILITY (ESM)</v>
          </cell>
          <cell r="C85" t="str">
            <v>NO</v>
          </cell>
          <cell r="D85">
            <v>0</v>
          </cell>
          <cell r="E85" t="str">
            <v>TO SET AS INACTIVE</v>
          </cell>
        </row>
        <row r="86">
          <cell r="A86" t="str">
            <v>EXPLORATION SYSTEMSACT</v>
          </cell>
          <cell r="B86" t="str">
            <v>EXPLORATION SYSTEMS</v>
          </cell>
          <cell r="C86" t="str">
            <v>ACT</v>
          </cell>
          <cell r="D86">
            <v>2</v>
          </cell>
          <cell r="E86" t="str">
            <v>INFRASTRUCTURE &amp; INT. SERV.</v>
          </cell>
        </row>
        <row r="87">
          <cell r="A87" t="str">
            <v>EXTERNAL GROUND INFRASTRUCTURE OPERATIONS-</v>
          </cell>
          <cell r="B87" t="str">
            <v>EXTERNAL GROUND INFRASTRUCTURE OPERATIONS</v>
          </cell>
          <cell r="C87" t="str">
            <v>-</v>
          </cell>
          <cell r="D87">
            <v>2</v>
          </cell>
          <cell r="E87" t="str">
            <v>INFRASTRUCTURE &amp; INT. SERV.</v>
          </cell>
        </row>
        <row r="88">
          <cell r="A88" t="str">
            <v>EXTERNAL RELATIONSACT</v>
          </cell>
          <cell r="B88" t="str">
            <v>EXTERNAL RELATIONS</v>
          </cell>
          <cell r="C88" t="str">
            <v>ACT</v>
          </cell>
          <cell r="D88">
            <v>2</v>
          </cell>
          <cell r="E88" t="str">
            <v>INFRASTRUCTURE &amp; INT. SERV.</v>
          </cell>
        </row>
        <row r="89">
          <cell r="A89" t="str">
            <v>FAST (FLIGHT FOR ADVANCEMENT OF SCIENCE &amp; TECHNOLOGIES)-</v>
          </cell>
          <cell r="B89" t="str">
            <v>FAST (FLIGHT FOR ADVANCEMENT OF SCIENCE &amp; TECHNOLOGIES)</v>
          </cell>
          <cell r="C89" t="str">
            <v>-</v>
          </cell>
          <cell r="D89">
            <v>4</v>
          </cell>
          <cell r="E89" t="str">
            <v>UNIVERSITY COLLABORATION</v>
          </cell>
        </row>
        <row r="90">
          <cell r="A90" t="str">
            <v>FOREIGN DATA AND SERVICE AQUISITIONACT</v>
          </cell>
          <cell r="B90" t="str">
            <v>FOREIGN DATA AND SERVICE AQUISITION</v>
          </cell>
          <cell r="C90" t="str">
            <v>ACT</v>
          </cell>
          <cell r="D90">
            <v>0</v>
          </cell>
          <cell r="E90" t="str">
            <v>TO SET AS INACTIVE</v>
          </cell>
        </row>
        <row r="91">
          <cell r="A91" t="str">
            <v>GENERIC SATELLITE OPERATIONS-</v>
          </cell>
          <cell r="B91" t="str">
            <v>GENERIC SATELLITE OPERATIONS</v>
          </cell>
          <cell r="C91" t="str">
            <v>-</v>
          </cell>
          <cell r="D91">
            <v>2</v>
          </cell>
          <cell r="E91" t="str">
            <v>INFRASTRUCTURE &amp; INT. SERV.</v>
          </cell>
        </row>
        <row r="92">
          <cell r="A92" t="str">
            <v>GEOSPACE MONITORINGSCI-SUP</v>
          </cell>
          <cell r="B92" t="str">
            <v>GEOSPACE MONITORING</v>
          </cell>
          <cell r="C92" t="str">
            <v>SCI-SUP</v>
          </cell>
          <cell r="D92">
            <v>1</v>
          </cell>
          <cell r="E92" t="str">
            <v>PROJECTS</v>
          </cell>
        </row>
        <row r="93">
          <cell r="A93" t="str">
            <v>GOVERNMENT LIAISON OFFICEACT</v>
          </cell>
          <cell r="B93" t="str">
            <v>GOVERNMENT LIAISON OFFICE</v>
          </cell>
          <cell r="C93" t="str">
            <v>ACT</v>
          </cell>
          <cell r="D93">
            <v>2</v>
          </cell>
          <cell r="E93" t="str">
            <v>INFRASTRUCTURE &amp; INT. SERV.</v>
          </cell>
        </row>
        <row r="94">
          <cell r="A94" t="str">
            <v>GRANTS &amp; CONTRIBUTIONS CENTRE OF EXPERTISE-</v>
          </cell>
          <cell r="B94" t="str">
            <v>GRANTS &amp; CONTRIBUTIONS CENTRE OF EXPERTISE</v>
          </cell>
          <cell r="C94" t="str">
            <v>-</v>
          </cell>
          <cell r="D94">
            <v>2</v>
          </cell>
          <cell r="E94" t="str">
            <v>INFRASTRUCTURE &amp; INT. SERV.</v>
          </cell>
        </row>
        <row r="95">
          <cell r="A95" t="str">
            <v>GRI (GOVERNMENT DEPARTMENTS RELATED INITIATIVES)-</v>
          </cell>
          <cell r="B95" t="str">
            <v>GRI (GOVERNMENT DEPARTMENTS RELATED INITIATIVES)</v>
          </cell>
          <cell r="C95" t="str">
            <v>-</v>
          </cell>
          <cell r="D95">
            <v>5</v>
          </cell>
          <cell r="E95" t="str">
            <v>TECH DEVT</v>
          </cell>
        </row>
        <row r="96">
          <cell r="A96" t="str">
            <v>HEALTH &amp; LIFE SCIENCE MISSIONS ON ISS-</v>
          </cell>
          <cell r="B96" t="str">
            <v>HEALTH &amp; LIFE SCIENCE MISSIONS ON ISS</v>
          </cell>
          <cell r="C96" t="str">
            <v>-</v>
          </cell>
          <cell r="D96">
            <v>8</v>
          </cell>
          <cell r="E96" t="str">
            <v>INTERNATIONAL SPACE STATION</v>
          </cell>
        </row>
        <row r="97">
          <cell r="A97" t="str">
            <v>HERSCHEL HIFISCI-SUP</v>
          </cell>
          <cell r="B97" t="str">
            <v>HERSCHEL HIFI</v>
          </cell>
          <cell r="C97" t="str">
            <v>SCI-SUP</v>
          </cell>
          <cell r="D97">
            <v>1</v>
          </cell>
          <cell r="E97" t="str">
            <v>PROJECTS</v>
          </cell>
        </row>
        <row r="98">
          <cell r="A98" t="str">
            <v>INDUSTRIAL POLICY AND RELATIONS WITH STAKEHOLDERSACT</v>
          </cell>
          <cell r="B98" t="str">
            <v>INDUSTRIAL POLICY AND RELATIONS WITH STAKEHOLDERS</v>
          </cell>
          <cell r="C98" t="str">
            <v>ACT</v>
          </cell>
          <cell r="D98">
            <v>2</v>
          </cell>
          <cell r="E98" t="str">
            <v>INFRASTRUCTURE &amp; INT. SERV.</v>
          </cell>
        </row>
        <row r="99">
          <cell r="A99" t="str">
            <v>INFORMATION MANAGEMENTACT</v>
          </cell>
          <cell r="B99" t="str">
            <v>INFORMATION MANAGEMENT</v>
          </cell>
          <cell r="C99" t="str">
            <v>ACT</v>
          </cell>
          <cell r="D99">
            <v>2</v>
          </cell>
          <cell r="E99" t="str">
            <v>INFRASTRUCTURE &amp; INT. SERV.</v>
          </cell>
        </row>
        <row r="100">
          <cell r="A100" t="str">
            <v>INFORMATION SYSTEMSACT</v>
          </cell>
          <cell r="B100" t="str">
            <v>INFORMATION SYSTEMS</v>
          </cell>
          <cell r="C100" t="str">
            <v>ACT</v>
          </cell>
          <cell r="D100">
            <v>2</v>
          </cell>
          <cell r="E100" t="str">
            <v>INFRASTRUCTURE &amp; INT. SERV.</v>
          </cell>
        </row>
        <row r="101">
          <cell r="A101" t="str">
            <v>INFORMATION TECHNOLOGY MANAGEMENTACT</v>
          </cell>
          <cell r="B101" t="str">
            <v>INFORMATION TECHNOLOGY MANAGEMENT</v>
          </cell>
          <cell r="C101" t="str">
            <v>ACT</v>
          </cell>
          <cell r="D101">
            <v>2</v>
          </cell>
          <cell r="E101" t="str">
            <v>INFRASTRUCTURE &amp; INT. SERV.</v>
          </cell>
        </row>
        <row r="102">
          <cell r="A102" t="str">
            <v>INFORMATION TECHNOLOGY SERVICES USER SUPPORTACT</v>
          </cell>
          <cell r="B102" t="str">
            <v>INFORMATION TECHNOLOGY SERVICES USER SUPPORT</v>
          </cell>
          <cell r="C102" t="str">
            <v>ACT</v>
          </cell>
          <cell r="D102">
            <v>2</v>
          </cell>
          <cell r="E102" t="str">
            <v>INFRASTRUCTURE &amp; INT. SERV.</v>
          </cell>
        </row>
        <row r="103">
          <cell r="A103" t="str">
            <v>INTERNATIONAL RELATIONS AND MARKETINGACT</v>
          </cell>
          <cell r="B103" t="str">
            <v>INTERNATIONAL RELATIONS AND MARKETING</v>
          </cell>
          <cell r="C103" t="str">
            <v>ACT</v>
          </cell>
          <cell r="D103">
            <v>2</v>
          </cell>
          <cell r="E103" t="str">
            <v>INFRASTRUCTURE &amp; INT. SERV.</v>
          </cell>
        </row>
        <row r="104">
          <cell r="A104" t="str">
            <v>ISS UTILIZATION (INTERNATIONAL SPACE STATION)-</v>
          </cell>
          <cell r="B104" t="str">
            <v>ISS UTILIZATION (INTERNATIONAL SPACE STATION)</v>
          </cell>
          <cell r="C104" t="str">
            <v>-</v>
          </cell>
          <cell r="D104">
            <v>8</v>
          </cell>
          <cell r="E104" t="str">
            <v>INTERNATIONAL SPACE STATION</v>
          </cell>
        </row>
        <row r="105">
          <cell r="A105" t="str">
            <v>IT PROJECT MANAGEMENTACT</v>
          </cell>
          <cell r="B105" t="str">
            <v>IT PROJECT MANAGEMENT</v>
          </cell>
          <cell r="C105" t="str">
            <v>ACT</v>
          </cell>
          <cell r="D105">
            <v>2</v>
          </cell>
          <cell r="E105" t="str">
            <v>INFRASTRUCTURE &amp; INT. SERV.</v>
          </cell>
        </row>
        <row r="106">
          <cell r="A106" t="str">
            <v>IT SECURITYACT</v>
          </cell>
          <cell r="B106" t="str">
            <v>IT SECURITY</v>
          </cell>
          <cell r="C106" t="str">
            <v>ACT</v>
          </cell>
          <cell r="D106">
            <v>2</v>
          </cell>
          <cell r="E106" t="str">
            <v>INFRASTRUCTURE &amp; INT. SERV.</v>
          </cell>
        </row>
        <row r="107">
          <cell r="A107" t="str">
            <v>JWST (JAMES WEBB SPACE TELESCOPE)D</v>
          </cell>
          <cell r="B107" t="str">
            <v>JWST (JAMES WEBB SPACE TELESCOPE)</v>
          </cell>
          <cell r="C107" t="str">
            <v>D</v>
          </cell>
          <cell r="D107">
            <v>1</v>
          </cell>
          <cell r="E107" t="str">
            <v>PROJECTS</v>
          </cell>
        </row>
        <row r="108">
          <cell r="A108" t="str">
            <v>JWST (JAMES WEBB SPACE TELESCOPE)E</v>
          </cell>
          <cell r="B108" t="str">
            <v>JWST (JAMES WEBB SPACE TELESCOPE)</v>
          </cell>
          <cell r="C108" t="str">
            <v>E</v>
          </cell>
          <cell r="D108">
            <v>1</v>
          </cell>
          <cell r="E108" t="str">
            <v>PROJECTS</v>
          </cell>
        </row>
        <row r="109">
          <cell r="A109" t="str">
            <v>JWST (JAMES WEBB SPACE TELESCOPE)SCI-SUP</v>
          </cell>
          <cell r="B109" t="str">
            <v>JWST (JAMES WEBB SPACE TELESCOPE)</v>
          </cell>
          <cell r="C109" t="str">
            <v>SCI-SUP</v>
          </cell>
          <cell r="D109">
            <v>1</v>
          </cell>
          <cell r="E109" t="str">
            <v>PROJECTS</v>
          </cell>
        </row>
        <row r="110">
          <cell r="A110" t="str">
            <v>LEGAL SERVICES-</v>
          </cell>
          <cell r="B110" t="str">
            <v>LEGAL SERVICES</v>
          </cell>
          <cell r="C110" t="str">
            <v>-</v>
          </cell>
          <cell r="D110">
            <v>2</v>
          </cell>
          <cell r="E110" t="str">
            <v>INFRASTRUCTURE &amp; INT. SERV.</v>
          </cell>
        </row>
        <row r="111">
          <cell r="A111" t="str">
            <v>LIFE SCIENCESACT</v>
          </cell>
          <cell r="B111" t="str">
            <v>LIFE SCIENCES</v>
          </cell>
          <cell r="C111" t="str">
            <v>ACT</v>
          </cell>
          <cell r="D111">
            <v>8</v>
          </cell>
          <cell r="E111" t="str">
            <v>INTERNATIONAL SPACE STATION</v>
          </cell>
        </row>
        <row r="112">
          <cell r="A112" t="str">
            <v>M3MSAT (FORMERLY AIS)D</v>
          </cell>
          <cell r="B112" t="str">
            <v>M3MSAT (FORMERLY AIS)</v>
          </cell>
          <cell r="C112" t="str">
            <v>D</v>
          </cell>
          <cell r="D112">
            <v>1</v>
          </cell>
          <cell r="E112" t="str">
            <v>PROJECTS</v>
          </cell>
        </row>
        <row r="113">
          <cell r="A113" t="str">
            <v>M3MSAT (FORMERLY AIS)E</v>
          </cell>
          <cell r="B113" t="str">
            <v>M3MSAT (FORMERLY AIS)</v>
          </cell>
          <cell r="C113" t="str">
            <v>E</v>
          </cell>
          <cell r="D113">
            <v>1</v>
          </cell>
          <cell r="E113" t="str">
            <v>PROJECTS</v>
          </cell>
        </row>
        <row r="114">
          <cell r="A114" t="str">
            <v>MANAGEMENT AUDIT &amp; EVALUATIONNO</v>
          </cell>
          <cell r="B114" t="str">
            <v>MANAGEMENT AUDIT &amp; EVALUATION</v>
          </cell>
          <cell r="C114" t="str">
            <v>NO</v>
          </cell>
          <cell r="D114">
            <v>2</v>
          </cell>
          <cell r="E114" t="str">
            <v>INFRASTRUCTURE &amp; INT. SERV.</v>
          </cell>
        </row>
        <row r="115">
          <cell r="A115" t="str">
            <v>MANAGEMENT OF EARTH OBSERVATION DIRECTORATE-</v>
          </cell>
          <cell r="B115" t="str">
            <v>MANAGEMENT OF EARTH OBSERVATION DIRECTORATE</v>
          </cell>
          <cell r="C115" t="str">
            <v>-</v>
          </cell>
          <cell r="D115">
            <v>0</v>
          </cell>
          <cell r="E115" t="str">
            <v>TO SET AS INACTIVE</v>
          </cell>
        </row>
        <row r="116">
          <cell r="A116" t="str">
            <v>MANAGEMENT OF MISSION ENGINEERING &amp; APPLICATION (EARTH OBSERVATION) DIRECTORATE-</v>
          </cell>
          <cell r="B116" t="str">
            <v>MANAGEMENT OF MISSION ENGINEERING &amp; APPLICATION (EARTH OBSERVATION) DIRECTORATE</v>
          </cell>
          <cell r="C116" t="str">
            <v>-</v>
          </cell>
          <cell r="D116">
            <v>0</v>
          </cell>
          <cell r="E116" t="str">
            <v>TO SET AS INACTIVE</v>
          </cell>
        </row>
        <row r="117">
          <cell r="A117" t="str">
            <v>MANAGEMENT OF MISSION ENGINEERING &amp; APPLICATION (SATCOM) DIRECTORATE-</v>
          </cell>
          <cell r="B117" t="str">
            <v>MANAGEMENT OF MISSION ENGINEERING &amp; APPLICATION (SATCOM) DIRECTORATE</v>
          </cell>
          <cell r="C117" t="str">
            <v>-</v>
          </cell>
          <cell r="D117">
            <v>0</v>
          </cell>
          <cell r="E117" t="str">
            <v>TO SET AS INACTIVE</v>
          </cell>
        </row>
        <row r="118">
          <cell r="A118" t="str">
            <v>MANAGEMENT OF SATELLITE COMMUNICATIONS AND SPACE ENVIRONMENT PROJECTS-</v>
          </cell>
          <cell r="B118" t="str">
            <v>MANAGEMENT OF SATELLITE COMMUNICATIONS AND SPACE ENVIRONMENT PROJECTS</v>
          </cell>
          <cell r="C118" t="str">
            <v>-</v>
          </cell>
          <cell r="D118">
            <v>0</v>
          </cell>
          <cell r="E118" t="str">
            <v>TO SET AS INACTIVE</v>
          </cell>
        </row>
        <row r="119">
          <cell r="A119" t="str">
            <v>MANAGEMENT OF SATELLITE OPERATIONS, GROUND INFRASTRUCTURES &amp; APPLICATIONSACT</v>
          </cell>
          <cell r="B119" t="str">
            <v>MANAGEMENT OF SATELLITE OPERATIONS, GROUND INFRASTRUCTURES &amp; APPLICATIONS</v>
          </cell>
          <cell r="C119" t="str">
            <v>ACT</v>
          </cell>
          <cell r="D119">
            <v>2</v>
          </cell>
          <cell r="E119" t="str">
            <v>INFRASTRUCTURE &amp; INT. SERV.</v>
          </cell>
        </row>
        <row r="120">
          <cell r="A120" t="str">
            <v>MANAGEMENT OF SCIENCE &amp; ACADEMIC DEVELOPMENT-</v>
          </cell>
          <cell r="B120" t="str">
            <v>MANAGEMENT OF SCIENCE &amp; ACADEMIC DEVELOPMENT</v>
          </cell>
          <cell r="C120" t="str">
            <v>-</v>
          </cell>
          <cell r="D120">
            <v>2</v>
          </cell>
          <cell r="E120" t="str">
            <v>INFRASTRUCTURE &amp; INT. SERV.</v>
          </cell>
        </row>
        <row r="121">
          <cell r="A121" t="str">
            <v>MANAGEMENT OF SOLAR AND EARTH SYSTEM SCIENCE DIRECTORATE-</v>
          </cell>
          <cell r="B121" t="str">
            <v>MANAGEMENT OF SOLAR AND EARTH SYSTEM SCIENCE DIRECTORATE</v>
          </cell>
          <cell r="C121" t="str">
            <v>-</v>
          </cell>
          <cell r="D121">
            <v>0</v>
          </cell>
          <cell r="E121" t="str">
            <v>TO SET AS INACTIVE</v>
          </cell>
        </row>
        <row r="122">
          <cell r="A122" t="str">
            <v>MANAGEMENT OF SPACE UTILIZATION BRANCH-</v>
          </cell>
          <cell r="B122" t="str">
            <v>MANAGEMENT OF SPACE UTILIZATION BRANCH</v>
          </cell>
          <cell r="C122" t="str">
            <v>-</v>
          </cell>
          <cell r="D122">
            <v>2</v>
          </cell>
          <cell r="E122" t="str">
            <v>INFRASTRUCTURE &amp; INT. SERV.</v>
          </cell>
        </row>
        <row r="123">
          <cell r="A123" t="str">
            <v>MANAGEMENT OF SPACE UTILIZATION DEVELOPMENTACT</v>
          </cell>
          <cell r="B123" t="str">
            <v>MANAGEMENT OF SPACE UTILIZATION DEVELOPMENT</v>
          </cell>
          <cell r="C123" t="str">
            <v>ACT</v>
          </cell>
          <cell r="D123">
            <v>2</v>
          </cell>
          <cell r="E123" t="str">
            <v>INFRASTRUCTURE &amp; INT. SERV.</v>
          </cell>
        </row>
        <row r="124">
          <cell r="A124" t="str">
            <v>MANAGEMENT OF SPACE UTILIZATION PROJECTSACT</v>
          </cell>
          <cell r="B124" t="str">
            <v>MANAGEMENT OF SPACE UTILIZATION PROJECTS</v>
          </cell>
          <cell r="C124" t="str">
            <v>ACT</v>
          </cell>
          <cell r="D124">
            <v>2</v>
          </cell>
          <cell r="E124" t="str">
            <v>INFRASTRUCTURE &amp; INT. SERV.</v>
          </cell>
        </row>
        <row r="125">
          <cell r="A125" t="str">
            <v>MEDIA RELATIONS &amp; INFORMATION SERVICES-</v>
          </cell>
          <cell r="B125" t="str">
            <v>MEDIA RELATIONS &amp; INFORMATION SERVICES</v>
          </cell>
          <cell r="C125" t="str">
            <v>-</v>
          </cell>
          <cell r="D125">
            <v>2</v>
          </cell>
          <cell r="E125" t="str">
            <v>INFRASTRUCTURE &amp; INT. SERV.</v>
          </cell>
        </row>
        <row r="126">
          <cell r="A126" t="str">
            <v>MICROFLOW - 1E</v>
          </cell>
          <cell r="B126" t="str">
            <v>MICROFLOW - 1</v>
          </cell>
          <cell r="C126" t="str">
            <v>E</v>
          </cell>
          <cell r="D126">
            <v>8</v>
          </cell>
          <cell r="E126" t="str">
            <v>INTERNATIONAL SPACE STATION</v>
          </cell>
        </row>
        <row r="127">
          <cell r="A127" t="str">
            <v>MICROSAT MISSION 1A</v>
          </cell>
          <cell r="B127" t="str">
            <v>MICROSAT MISSION 1</v>
          </cell>
          <cell r="C127" t="str">
            <v>A</v>
          </cell>
          <cell r="D127">
            <v>10</v>
          </cell>
          <cell r="E127" t="str">
            <v>NEW PROJECTS</v>
          </cell>
        </row>
        <row r="128">
          <cell r="A128" t="str">
            <v>MICROSAT MISSION 1B</v>
          </cell>
          <cell r="B128" t="str">
            <v>MICROSAT MISSION 1</v>
          </cell>
          <cell r="C128" t="str">
            <v>B</v>
          </cell>
          <cell r="D128">
            <v>10</v>
          </cell>
          <cell r="E128" t="str">
            <v>NEW PROJECTS</v>
          </cell>
        </row>
        <row r="129">
          <cell r="A129" t="str">
            <v>MICROSAT MISSION 2A</v>
          </cell>
          <cell r="B129" t="str">
            <v>MICROSAT MISSION 2</v>
          </cell>
          <cell r="C129" t="str">
            <v>A</v>
          </cell>
          <cell r="D129">
            <v>10</v>
          </cell>
          <cell r="E129" t="str">
            <v>NEW PROJECTS</v>
          </cell>
        </row>
        <row r="130">
          <cell r="A130" t="str">
            <v>MICROSAT MISSION 2B</v>
          </cell>
          <cell r="B130" t="str">
            <v>MICROSAT MISSION 2</v>
          </cell>
          <cell r="C130" t="str">
            <v>B</v>
          </cell>
          <cell r="D130">
            <v>10</v>
          </cell>
          <cell r="E130" t="str">
            <v>NEW PROJECTS</v>
          </cell>
        </row>
        <row r="131">
          <cell r="A131" t="str">
            <v>MICROSAT MISSION 3A</v>
          </cell>
          <cell r="B131" t="str">
            <v>MICROSAT MISSION 3</v>
          </cell>
          <cell r="C131" t="str">
            <v>A</v>
          </cell>
          <cell r="D131">
            <v>10</v>
          </cell>
          <cell r="E131" t="str">
            <v>NEW PROJECTS</v>
          </cell>
        </row>
        <row r="132">
          <cell r="A132" t="str">
            <v>MICROSAT MISSION 3B</v>
          </cell>
          <cell r="B132" t="str">
            <v>MICROSAT MISSION 3</v>
          </cell>
          <cell r="C132" t="str">
            <v>B</v>
          </cell>
          <cell r="D132">
            <v>10</v>
          </cell>
          <cell r="E132" t="str">
            <v>NEW PROJECTS</v>
          </cell>
        </row>
        <row r="133">
          <cell r="A133" t="str">
            <v>MICROSAT MISSION 4A</v>
          </cell>
          <cell r="B133" t="str">
            <v>MICROSAT MISSION 4</v>
          </cell>
          <cell r="C133" t="str">
            <v>A</v>
          </cell>
          <cell r="D133">
            <v>10</v>
          </cell>
          <cell r="E133" t="str">
            <v>NEW PROJECTS</v>
          </cell>
        </row>
        <row r="134">
          <cell r="A134" t="str">
            <v>MICROSAT MISSION 4B</v>
          </cell>
          <cell r="B134" t="str">
            <v>MICROSAT MISSION 4</v>
          </cell>
          <cell r="C134" t="str">
            <v>B</v>
          </cell>
          <cell r="D134">
            <v>10</v>
          </cell>
          <cell r="E134" t="str">
            <v>NEW PROJECTS</v>
          </cell>
        </row>
        <row r="135">
          <cell r="A135" t="str">
            <v>MICROSAT MISSION 5B</v>
          </cell>
          <cell r="B135" t="str">
            <v>MICROSAT MISSION 5</v>
          </cell>
          <cell r="C135" t="str">
            <v>B</v>
          </cell>
          <cell r="D135">
            <v>10</v>
          </cell>
          <cell r="E135" t="str">
            <v>NEW PROJECTS</v>
          </cell>
        </row>
        <row r="136">
          <cell r="A136" t="str">
            <v>MICROSAT MULTI-MISSION BUS-</v>
          </cell>
          <cell r="B136" t="str">
            <v>MICROSAT MULTI-MISSION BUS</v>
          </cell>
          <cell r="C136" t="str">
            <v>-</v>
          </cell>
          <cell r="D136">
            <v>10</v>
          </cell>
          <cell r="E136" t="str">
            <v>NEW PROJECTS</v>
          </cell>
        </row>
        <row r="137">
          <cell r="A137" t="str">
            <v>MICROSAT PROGRAM DEVELOPMENTA</v>
          </cell>
          <cell r="B137" t="str">
            <v>MICROSAT PROGRAM DEVELOPMENT</v>
          </cell>
          <cell r="C137" t="str">
            <v>A</v>
          </cell>
          <cell r="D137">
            <v>10</v>
          </cell>
          <cell r="E137" t="str">
            <v>NEW PROJECTS</v>
          </cell>
        </row>
        <row r="138">
          <cell r="A138" t="str">
            <v>MISSION &amp; LOGISTICS SUPPORT-</v>
          </cell>
          <cell r="B138" t="str">
            <v>MISSION &amp; LOGISTICS SUPPORT</v>
          </cell>
          <cell r="C138" t="str">
            <v>-</v>
          </cell>
          <cell r="D138">
            <v>8</v>
          </cell>
          <cell r="E138" t="str">
            <v>INTERNATIONAL SPACE STATION</v>
          </cell>
        </row>
        <row r="139">
          <cell r="A139" t="str">
            <v>MISSION CONCEPTS FOR ATMOSPHERIC SCIENCES-</v>
          </cell>
          <cell r="B139" t="str">
            <v>MISSION CONCEPTS FOR ATMOSPHERIC SCIENCES</v>
          </cell>
          <cell r="C139" t="str">
            <v>-</v>
          </cell>
          <cell r="D139">
            <v>0</v>
          </cell>
          <cell r="E139" t="str">
            <v>TO SET AS INACTIVE</v>
          </cell>
        </row>
        <row r="140">
          <cell r="A140" t="str">
            <v>MISSION CONCEPTS FOR LIFE SCIENCES-</v>
          </cell>
          <cell r="B140" t="str">
            <v>MISSION CONCEPTS FOR LIFE SCIENCES</v>
          </cell>
          <cell r="C140" t="str">
            <v>-</v>
          </cell>
          <cell r="D140">
            <v>0</v>
          </cell>
          <cell r="E140" t="str">
            <v>TO SET AS INACTIVE</v>
          </cell>
        </row>
        <row r="141">
          <cell r="A141" t="str">
            <v>MISSIONS CONCEPTS &amp; STUDIESACT</v>
          </cell>
          <cell r="B141" t="str">
            <v>MISSIONS CONCEPTS &amp; STUDIES</v>
          </cell>
          <cell r="C141" t="str">
            <v>ACT</v>
          </cell>
          <cell r="D141">
            <v>10</v>
          </cell>
          <cell r="E141" t="str">
            <v>NEW PROJECTS</v>
          </cell>
        </row>
        <row r="142">
          <cell r="A142" t="str">
            <v>MOPITTSCI-SUP</v>
          </cell>
          <cell r="B142" t="str">
            <v>MOPITT</v>
          </cell>
          <cell r="C142" t="str">
            <v>SCI-SUP</v>
          </cell>
          <cell r="D142">
            <v>1</v>
          </cell>
          <cell r="E142" t="str">
            <v>PROJECTS</v>
          </cell>
        </row>
        <row r="143">
          <cell r="A143" t="str">
            <v>MOST (MICROVARIABILITY AND OSCILLATIONS OF STARS)E</v>
          </cell>
          <cell r="B143" t="str">
            <v>MOST (MICROVARIABILITY AND OSCILLATIONS OF STARS)</v>
          </cell>
          <cell r="C143" t="str">
            <v>E</v>
          </cell>
          <cell r="D143">
            <v>1</v>
          </cell>
          <cell r="E143" t="str">
            <v>PROJECTS</v>
          </cell>
        </row>
        <row r="144">
          <cell r="A144" t="str">
            <v>MOST (MICROVARIABILITY AND OSCILLATIONS OF STARS)SCI-SUP</v>
          </cell>
          <cell r="B144" t="str">
            <v>MOST (MICROVARIABILITY AND OSCILLATIONS OF STARS)</v>
          </cell>
          <cell r="C144" t="str">
            <v>SCI-SUP</v>
          </cell>
          <cell r="D144">
            <v>1</v>
          </cell>
          <cell r="E144" t="str">
            <v>PROJECTS</v>
          </cell>
        </row>
        <row r="145">
          <cell r="A145" t="str">
            <v>MSS CAMERA REPLACEMENTA</v>
          </cell>
          <cell r="B145" t="str">
            <v>MSS CAMERA REPLACEMENT</v>
          </cell>
          <cell r="C145" t="str">
            <v>A</v>
          </cell>
          <cell r="D145">
            <v>8</v>
          </cell>
          <cell r="E145" t="str">
            <v>INTERNATIONAL SPACE STATION</v>
          </cell>
        </row>
        <row r="146">
          <cell r="A146" t="str">
            <v>MSS CAMERA REPLACEMENTB</v>
          </cell>
          <cell r="B146" t="str">
            <v>MSS CAMERA REPLACEMENT</v>
          </cell>
          <cell r="C146" t="str">
            <v>B</v>
          </cell>
          <cell r="D146">
            <v>8</v>
          </cell>
          <cell r="E146" t="str">
            <v>INTERNATIONAL SPACE STATION</v>
          </cell>
        </row>
        <row r="147">
          <cell r="A147" t="str">
            <v>MSS CAMERA REPLACEMENTC</v>
          </cell>
          <cell r="B147" t="str">
            <v>MSS CAMERA REPLACEMENT</v>
          </cell>
          <cell r="C147" t="str">
            <v>C</v>
          </cell>
          <cell r="D147">
            <v>8</v>
          </cell>
          <cell r="E147" t="str">
            <v>INTERNATIONAL SPACE STATION</v>
          </cell>
        </row>
        <row r="148">
          <cell r="A148" t="str">
            <v>MSS CAMERA REPLACEMENTD</v>
          </cell>
          <cell r="B148" t="str">
            <v>MSS CAMERA REPLACEMENT</v>
          </cell>
          <cell r="C148" t="str">
            <v>D</v>
          </cell>
          <cell r="D148">
            <v>8</v>
          </cell>
          <cell r="E148" t="str">
            <v>INTERNATIONAL SPACE STATION</v>
          </cell>
        </row>
        <row r="149">
          <cell r="A149" t="str">
            <v>MSS OPERATIONSE</v>
          </cell>
          <cell r="B149" t="str">
            <v>MSS OPERATIONS</v>
          </cell>
          <cell r="C149" t="str">
            <v>E</v>
          </cell>
          <cell r="D149">
            <v>8</v>
          </cell>
          <cell r="E149" t="str">
            <v>INTERNATIONAL SPACE STATION</v>
          </cell>
        </row>
        <row r="150">
          <cell r="A150" t="str">
            <v>MVIS (MICROGRAVITY VIBRATION ISOLATION SYSTEMS)E</v>
          </cell>
          <cell r="B150" t="str">
            <v>MVIS (MICROGRAVITY VIBRATION ISOLATION SYSTEMS)</v>
          </cell>
          <cell r="C150" t="str">
            <v>E</v>
          </cell>
          <cell r="D150">
            <v>8</v>
          </cell>
          <cell r="E150" t="str">
            <v>INTERNATIONAL SPACE STATION</v>
          </cell>
        </row>
        <row r="151">
          <cell r="A151" t="str">
            <v>NEOSSATD</v>
          </cell>
          <cell r="B151" t="str">
            <v>NEOSSAT</v>
          </cell>
          <cell r="C151" t="str">
            <v>D</v>
          </cell>
          <cell r="D151">
            <v>2</v>
          </cell>
          <cell r="E151" t="str">
            <v>INFRASTRUCTURE &amp; INT. SERV.</v>
          </cell>
        </row>
        <row r="152">
          <cell r="A152" t="str">
            <v>NEOSSATE</v>
          </cell>
          <cell r="B152" t="str">
            <v>NEOSSAT</v>
          </cell>
          <cell r="C152" t="str">
            <v>E</v>
          </cell>
          <cell r="D152">
            <v>1</v>
          </cell>
          <cell r="E152" t="str">
            <v>PROJECTS</v>
          </cell>
        </row>
        <row r="153">
          <cell r="A153" t="str">
            <v>NEOSSATSCI-SUP</v>
          </cell>
          <cell r="B153" t="str">
            <v>NEOSSAT</v>
          </cell>
          <cell r="C153" t="str">
            <v>SCI-SUP</v>
          </cell>
          <cell r="D153">
            <v>1</v>
          </cell>
          <cell r="E153" t="str">
            <v>PROJECTS</v>
          </cell>
        </row>
        <row r="154">
          <cell r="A154" t="str">
            <v>NIRSTE</v>
          </cell>
          <cell r="B154" t="str">
            <v>NIRST</v>
          </cell>
          <cell r="C154" t="str">
            <v>E</v>
          </cell>
          <cell r="D154">
            <v>1</v>
          </cell>
          <cell r="E154" t="str">
            <v>PROJECTS</v>
          </cell>
        </row>
        <row r="155">
          <cell r="A155" t="str">
            <v>NIRSTE-DH</v>
          </cell>
          <cell r="B155" t="str">
            <v>NIRST</v>
          </cell>
          <cell r="C155" t="str">
            <v>E-DH</v>
          </cell>
          <cell r="D155">
            <v>2</v>
          </cell>
          <cell r="E155" t="str">
            <v>INFRASTRUCTURE &amp; INT. SERV.</v>
          </cell>
        </row>
        <row r="156">
          <cell r="A156" t="str">
            <v>NORTHERN GROUND STATION (NGS)A</v>
          </cell>
          <cell r="B156" t="str">
            <v>NORTHERN GROUND STATION (NGS)</v>
          </cell>
          <cell r="C156" t="str">
            <v>A</v>
          </cell>
          <cell r="D156">
            <v>10</v>
          </cell>
          <cell r="E156" t="str">
            <v>NEW PROJECTS</v>
          </cell>
        </row>
        <row r="157">
          <cell r="A157" t="str">
            <v>NORTHERN GROUND STATION (NGS)B</v>
          </cell>
          <cell r="B157" t="str">
            <v>NORTHERN GROUND STATION (NGS)</v>
          </cell>
          <cell r="C157" t="str">
            <v>B</v>
          </cell>
          <cell r="D157">
            <v>10</v>
          </cell>
          <cell r="E157" t="str">
            <v>NEW PROJECTS</v>
          </cell>
        </row>
        <row r="158">
          <cell r="A158" t="str">
            <v>NORTHERN GROUND STATION (NGS)E</v>
          </cell>
          <cell r="B158" t="str">
            <v>NORTHERN GROUND STATION (NGS)</v>
          </cell>
          <cell r="C158" t="str">
            <v>E</v>
          </cell>
          <cell r="D158">
            <v>10</v>
          </cell>
          <cell r="E158" t="str">
            <v>NEW PROJECTS</v>
          </cell>
        </row>
        <row r="159">
          <cell r="A159" t="str">
            <v>OPERATIONAL SPACE MEDICINE-</v>
          </cell>
          <cell r="B159" t="str">
            <v>OPERATIONAL SPACE MEDICINE</v>
          </cell>
          <cell r="C159" t="str">
            <v>-</v>
          </cell>
          <cell r="D159">
            <v>8</v>
          </cell>
          <cell r="E159" t="str">
            <v>INTERNATIONAL SPACE STATION</v>
          </cell>
        </row>
        <row r="160">
          <cell r="A160" t="str">
            <v>OPERATIONS ENGINEERING OFFICEACT</v>
          </cell>
          <cell r="B160" t="str">
            <v>OPERATIONS ENGINEERING OFFICE</v>
          </cell>
          <cell r="C160" t="str">
            <v>ACT</v>
          </cell>
          <cell r="D160">
            <v>0</v>
          </cell>
          <cell r="E160" t="str">
            <v>TO SET AS INACTIVE</v>
          </cell>
        </row>
        <row r="161">
          <cell r="A161" t="str">
            <v>OPERATIONS, HUMAN RESOURCES-</v>
          </cell>
          <cell r="B161" t="str">
            <v>OPERATIONS, HUMAN RESOURCES</v>
          </cell>
          <cell r="C161" t="str">
            <v>-</v>
          </cell>
          <cell r="D161">
            <v>2</v>
          </cell>
          <cell r="E161" t="str">
            <v>INFRASTRUCTURE &amp; INT. SERV.</v>
          </cell>
        </row>
        <row r="162">
          <cell r="A162" t="str">
            <v>OSIRIS (PART OF ODIN)SCI-SUP</v>
          </cell>
          <cell r="B162" t="str">
            <v>OSIRIS (PART OF ODIN)</v>
          </cell>
          <cell r="C162" t="str">
            <v>SCI-SUP</v>
          </cell>
          <cell r="D162">
            <v>1</v>
          </cell>
          <cell r="E162" t="str">
            <v>PROJECTS</v>
          </cell>
        </row>
        <row r="163">
          <cell r="A163" t="str">
            <v>OSIRIS-REX (ORIGINS SPECTRAL INTERPRETATION RESOURCE IDENTIFICATION SECURITY REGOLITH EXPLORER)C</v>
          </cell>
          <cell r="B163" t="str">
            <v>OSIRIS-REX (ORIGINS SPECTRAL INTERPRETATION RESOURCE IDENTIFICATION SECURITY REGOLITH EXPLORER)</v>
          </cell>
          <cell r="C163" t="str">
            <v>C</v>
          </cell>
          <cell r="D163">
            <v>1</v>
          </cell>
          <cell r="E163" t="str">
            <v>PROJECTS</v>
          </cell>
        </row>
        <row r="164">
          <cell r="A164" t="str">
            <v>OSIRIS-REX (ORIGINS SPECTRAL INTERPRETATION RESOURCE IDENTIFICATION SECURITY REGOLITH EXPLORER)D</v>
          </cell>
          <cell r="B164" t="str">
            <v>OSIRIS-REX (ORIGINS SPECTRAL INTERPRETATION RESOURCE IDENTIFICATION SECURITY REGOLITH EXPLORER)</v>
          </cell>
          <cell r="C164" t="str">
            <v>D</v>
          </cell>
          <cell r="D164">
            <v>1</v>
          </cell>
          <cell r="E164" t="str">
            <v>PROJECTS</v>
          </cell>
        </row>
        <row r="165">
          <cell r="A165" t="str">
            <v>OSIRIS-REX (ORIGINS SPECTRAL INTERPRETATION RESOURCE IDENTIFICATION SECURITY REGOLITH EXPLORER)E</v>
          </cell>
          <cell r="B165" t="str">
            <v>OSIRIS-REX (ORIGINS SPECTRAL INTERPRETATION RESOURCE IDENTIFICATION SECURITY REGOLITH EXPLORER)</v>
          </cell>
          <cell r="C165" t="str">
            <v>E</v>
          </cell>
          <cell r="D165">
            <v>1</v>
          </cell>
          <cell r="E165" t="str">
            <v>PROJECTS</v>
          </cell>
        </row>
        <row r="166">
          <cell r="A166" t="str">
            <v>OSIRIS-REX (ORIGINS SPECTRAL INTERPRETATION RESOURCE IDENTIFICATION SECURITY REGOLITH EXPLORER)SCI-SUP</v>
          </cell>
          <cell r="B166" t="str">
            <v>OSIRIS-REX (ORIGINS SPECTRAL INTERPRETATION RESOURCE IDENTIFICATION SECURITY REGOLITH EXPLORER)</v>
          </cell>
          <cell r="C166" t="str">
            <v>SCI-SUP</v>
          </cell>
          <cell r="D166">
            <v>1</v>
          </cell>
          <cell r="E166" t="str">
            <v>PROJECTS</v>
          </cell>
        </row>
        <row r="167">
          <cell r="A167" t="str">
            <v>PAY AND BENEFITS-</v>
          </cell>
          <cell r="B167" t="str">
            <v>PAY AND BENEFITS</v>
          </cell>
          <cell r="C167" t="str">
            <v>-</v>
          </cell>
          <cell r="D167">
            <v>2</v>
          </cell>
          <cell r="E167" t="str">
            <v>INFRASTRUCTURE &amp; INT. SERV.</v>
          </cell>
        </row>
        <row r="168">
          <cell r="A168" t="str">
            <v>PAYLOAD DEVELOPMENT-</v>
          </cell>
          <cell r="B168" t="str">
            <v>PAYLOAD DEVELOPMENT</v>
          </cell>
          <cell r="C168" t="str">
            <v>-</v>
          </cell>
          <cell r="D168">
            <v>2</v>
          </cell>
          <cell r="E168" t="str">
            <v>INFRASTRUCTURE &amp; INT. SERV.</v>
          </cell>
        </row>
        <row r="169">
          <cell r="A169" t="str">
            <v>PAYLOAD OPERATIONSE</v>
          </cell>
          <cell r="B169" t="str">
            <v>PAYLOAD OPERATIONS</v>
          </cell>
          <cell r="C169" t="str">
            <v>E</v>
          </cell>
          <cell r="D169">
            <v>8</v>
          </cell>
          <cell r="E169" t="str">
            <v>INTERNATIONAL SPACE STATION</v>
          </cell>
        </row>
        <row r="170">
          <cell r="A170" t="str">
            <v>PHASE 0 FOR ASTRONOMY-</v>
          </cell>
          <cell r="B170" t="str">
            <v>PHASE 0 FOR ASTRONOMY</v>
          </cell>
          <cell r="C170" t="str">
            <v>-</v>
          </cell>
          <cell r="D170">
            <v>0</v>
          </cell>
          <cell r="E170" t="str">
            <v>TO SET AS INACTIVE</v>
          </cell>
        </row>
        <row r="171">
          <cell r="A171" t="str">
            <v>PHASE 0 FOR HEALTH &amp; LIFE SCIENCE MISSIONS ON ISS-</v>
          </cell>
          <cell r="B171" t="str">
            <v>PHASE 0 FOR HEALTH &amp; LIFE SCIENCE MISSIONS ON ISS</v>
          </cell>
          <cell r="C171" t="str">
            <v>-</v>
          </cell>
          <cell r="D171">
            <v>8</v>
          </cell>
          <cell r="E171" t="str">
            <v>INTERNATIONAL SPACE STATION</v>
          </cell>
        </row>
        <row r="172">
          <cell r="A172" t="str">
            <v>PHASE 0 PLANETARY AND SPACE ASTRONOMY-</v>
          </cell>
          <cell r="B172" t="str">
            <v>PHASE 0 PLANETARY AND SPACE ASTRONOMY</v>
          </cell>
          <cell r="C172" t="str">
            <v>-</v>
          </cell>
          <cell r="D172">
            <v>10</v>
          </cell>
          <cell r="E172" t="str">
            <v>NEW PROJECTS</v>
          </cell>
        </row>
        <row r="173">
          <cell r="A173" t="str">
            <v>PHASE 0 PLANETARY EXPLORATION-</v>
          </cell>
          <cell r="B173" t="str">
            <v>PHASE 0 PLANETARY EXPLORATION</v>
          </cell>
          <cell r="C173" t="str">
            <v>-</v>
          </cell>
          <cell r="D173">
            <v>0</v>
          </cell>
          <cell r="E173" t="str">
            <v>TO SET AS INACTIVE</v>
          </cell>
        </row>
        <row r="174">
          <cell r="A174" t="str">
            <v>PHASES 0 FOR SUACT</v>
          </cell>
          <cell r="B174" t="str">
            <v>PHASES 0 FOR SU</v>
          </cell>
          <cell r="C174" t="str">
            <v>ACT</v>
          </cell>
          <cell r="D174">
            <v>10</v>
          </cell>
          <cell r="E174" t="str">
            <v>NEW PROJECTS</v>
          </cell>
        </row>
        <row r="175">
          <cell r="A175" t="str">
            <v>PHYSICAL SCIENCESACT</v>
          </cell>
          <cell r="B175" t="str">
            <v>PHYSICAL SCIENCES</v>
          </cell>
          <cell r="C175" t="str">
            <v>ACT</v>
          </cell>
          <cell r="D175">
            <v>10</v>
          </cell>
          <cell r="E175" t="str">
            <v>NEW PROJECTS</v>
          </cell>
        </row>
        <row r="176">
          <cell r="A176" t="str">
            <v>PLANCKSCI-SUP</v>
          </cell>
          <cell r="B176" t="str">
            <v>PLANCK</v>
          </cell>
          <cell r="C176" t="str">
            <v>SCI-SUP</v>
          </cell>
          <cell r="D176">
            <v>1</v>
          </cell>
          <cell r="E176" t="str">
            <v>PROJECTS</v>
          </cell>
        </row>
        <row r="177">
          <cell r="A177" t="str">
            <v>PLANIFICATION AND DEVELOPMENTACT</v>
          </cell>
          <cell r="B177" t="str">
            <v>PLANIFICATION AND DEVELOPMENT</v>
          </cell>
          <cell r="C177" t="str">
            <v>ACT</v>
          </cell>
          <cell r="D177">
            <v>2</v>
          </cell>
          <cell r="E177" t="str">
            <v>INFRASTRUCTURE &amp; INT. SERV.</v>
          </cell>
        </row>
        <row r="178">
          <cell r="A178" t="str">
            <v>PLANNING AND FINANCIAL RESOURCES-</v>
          </cell>
          <cell r="B178" t="str">
            <v>PLANNING AND FINANCIAL RESOURCES</v>
          </cell>
          <cell r="C178" t="str">
            <v>-</v>
          </cell>
          <cell r="D178">
            <v>2</v>
          </cell>
          <cell r="E178" t="str">
            <v>INFRASTRUCTURE &amp; INT. SERV.</v>
          </cell>
        </row>
        <row r="179">
          <cell r="A179" t="str">
            <v>POLAR CLIMATE PREDICTABILITY FOR WCRP (WORLD CLIMATE RESEARCH PROGRAM)PGM</v>
          </cell>
          <cell r="B179" t="str">
            <v>POLAR CLIMATE PREDICTABILITY FOR WCRP (WORLD CLIMATE RESEARCH PROGRAM)</v>
          </cell>
          <cell r="C179" t="str">
            <v>PGM</v>
          </cell>
          <cell r="D179">
            <v>2</v>
          </cell>
          <cell r="E179" t="str">
            <v>INFRASTRUCTURE &amp; INT. SERV.</v>
          </cell>
        </row>
        <row r="180">
          <cell r="A180" t="str">
            <v>POLICY AND REGULATORY AFFAIRSACT</v>
          </cell>
          <cell r="B180" t="str">
            <v>POLICY AND REGULATORY AFFAIRS</v>
          </cell>
          <cell r="C180" t="str">
            <v>ACT</v>
          </cell>
          <cell r="D180">
            <v>2</v>
          </cell>
          <cell r="E180" t="str">
            <v>INFRASTRUCTURE &amp; INT. SERV.</v>
          </cell>
        </row>
        <row r="181">
          <cell r="A181" t="str">
            <v>PRESIDENT OFFICE-</v>
          </cell>
          <cell r="B181" t="str">
            <v>PRESIDENT OFFICE</v>
          </cell>
          <cell r="C181" t="str">
            <v>-</v>
          </cell>
          <cell r="D181">
            <v>2</v>
          </cell>
          <cell r="E181" t="str">
            <v>INFRASTRUCTURE &amp; INT. SERV.</v>
          </cell>
        </row>
        <row r="182">
          <cell r="A182" t="str">
            <v>PROCUREMENT AND CONTRACT ADMINISTRATION FOR PROCUREMENT CHAIN MANAGEMENT SERVICESACT</v>
          </cell>
          <cell r="B182" t="str">
            <v>PROCUREMENT AND CONTRACT ADMINISTRATION FOR PROCUREMENT CHAIN MANAGEMENT SERVICES</v>
          </cell>
          <cell r="C182" t="str">
            <v>ACT</v>
          </cell>
          <cell r="D182">
            <v>2</v>
          </cell>
          <cell r="E182" t="str">
            <v>INFRASTRUCTURE &amp; INT. SERV.</v>
          </cell>
        </row>
        <row r="183">
          <cell r="A183" t="str">
            <v>PROGRAM MANAGEMENT (ESA PROGRAMS)-</v>
          </cell>
          <cell r="B183" t="str">
            <v>PROGRAM MANAGEMENT (ESA PROGRAMS)</v>
          </cell>
          <cell r="C183" t="str">
            <v>-</v>
          </cell>
          <cell r="D183">
            <v>3</v>
          </cell>
          <cell r="E183" t="str">
            <v>ESA</v>
          </cell>
        </row>
        <row r="184">
          <cell r="A184" t="str">
            <v>PROGRAM MANAGEMENT (FINANCE)-</v>
          </cell>
          <cell r="B184" t="str">
            <v>PROGRAM MANAGEMENT (FINANCE)</v>
          </cell>
          <cell r="C184" t="str">
            <v>-</v>
          </cell>
          <cell r="D184">
            <v>2</v>
          </cell>
          <cell r="E184" t="str">
            <v>INFRASTRUCTURE &amp; INT. SERV.</v>
          </cell>
        </row>
        <row r="185">
          <cell r="A185" t="str">
            <v>PROGRAM MANAGEMENT (SECURITY AND FACILITIES)ACT</v>
          </cell>
          <cell r="B185" t="str">
            <v>PROGRAM MANAGEMENT (SECURITY AND FACILITIES)</v>
          </cell>
          <cell r="C185" t="str">
            <v>ACT</v>
          </cell>
          <cell r="D185">
            <v>2</v>
          </cell>
          <cell r="E185" t="str">
            <v>INFRASTRUCTURE &amp; INT. SERV.</v>
          </cell>
        </row>
        <row r="186">
          <cell r="A186" t="str">
            <v>PROGRAM MANAGEMENT (SS&amp;T)-</v>
          </cell>
          <cell r="B186" t="str">
            <v>PROGRAM MANAGEMENT (SS&amp;T)</v>
          </cell>
          <cell r="C186" t="str">
            <v>-</v>
          </cell>
          <cell r="D186">
            <v>2</v>
          </cell>
          <cell r="E186" t="str">
            <v>INFRASTRUCTURE &amp; INT. SERV.</v>
          </cell>
        </row>
        <row r="187">
          <cell r="A187" t="str">
            <v>PROGRAM MANAGEMENT ENGINEERING DEVELOPMENTACT</v>
          </cell>
          <cell r="B187" t="str">
            <v>PROGRAM MANAGEMENT ENGINEERING DEVELOPMENT</v>
          </cell>
          <cell r="C187" t="str">
            <v>ACT</v>
          </cell>
          <cell r="D187">
            <v>2</v>
          </cell>
          <cell r="E187" t="str">
            <v>INFRASTRUCTURE &amp; INT. SERV.</v>
          </cell>
        </row>
        <row r="188">
          <cell r="A188" t="str">
            <v>PROGRAM MANAGEMENT TECHNOLOGY DEVELOPMENT MANAGEMENTACT</v>
          </cell>
          <cell r="B188" t="str">
            <v>PROGRAM MANAGEMENT TECHNOLOGY DEVELOPMENT MANAGEMENT</v>
          </cell>
          <cell r="C188" t="str">
            <v>ACT</v>
          </cell>
          <cell r="D188">
            <v>2</v>
          </cell>
          <cell r="E188" t="str">
            <v>INFRASTRUCTURE &amp; INT. SERV.</v>
          </cell>
        </row>
        <row r="189">
          <cell r="A189" t="str">
            <v>QUICKSATNO</v>
          </cell>
          <cell r="B189" t="str">
            <v>QUICKSAT</v>
          </cell>
          <cell r="C189" t="str">
            <v>NO</v>
          </cell>
          <cell r="D189">
            <v>0</v>
          </cell>
          <cell r="E189" t="str">
            <v>TO SET AS INACTIVE</v>
          </cell>
        </row>
        <row r="190">
          <cell r="A190" t="str">
            <v>RADARSAT - 1E</v>
          </cell>
          <cell r="B190" t="str">
            <v>RADARSAT - 1</v>
          </cell>
          <cell r="C190" t="str">
            <v>E</v>
          </cell>
          <cell r="D190">
            <v>1</v>
          </cell>
          <cell r="E190" t="str">
            <v>PROJECTS</v>
          </cell>
        </row>
        <row r="191">
          <cell r="A191" t="str">
            <v>RADARSAT - 1E-DH</v>
          </cell>
          <cell r="B191" t="str">
            <v>RADARSAT - 1</v>
          </cell>
          <cell r="C191" t="str">
            <v>E-DH</v>
          </cell>
          <cell r="D191">
            <v>2</v>
          </cell>
          <cell r="E191" t="str">
            <v>INFRASTRUCTURE &amp; INT. SERV.</v>
          </cell>
        </row>
        <row r="192">
          <cell r="A192" t="str">
            <v>RADARSAT - 2E</v>
          </cell>
          <cell r="B192" t="str">
            <v>RADARSAT - 2</v>
          </cell>
          <cell r="C192" t="str">
            <v>E</v>
          </cell>
          <cell r="D192">
            <v>1</v>
          </cell>
          <cell r="E192" t="str">
            <v>PROJECTS</v>
          </cell>
        </row>
        <row r="193">
          <cell r="A193" t="str">
            <v>RADARSAT - 2E-DH</v>
          </cell>
          <cell r="B193" t="str">
            <v>RADARSAT - 2</v>
          </cell>
          <cell r="C193" t="str">
            <v>E-DH</v>
          </cell>
          <cell r="D193">
            <v>2</v>
          </cell>
          <cell r="E193" t="str">
            <v>INFRASTRUCTURE &amp; INT. SERV.</v>
          </cell>
        </row>
        <row r="194">
          <cell r="A194" t="str">
            <v>RADARSAT - 3E-DH</v>
          </cell>
          <cell r="B194" t="str">
            <v>RADARSAT - 3</v>
          </cell>
          <cell r="C194" t="str">
            <v>E-DH</v>
          </cell>
          <cell r="D194">
            <v>2</v>
          </cell>
          <cell r="E194" t="str">
            <v>INFRASTRUCTURE &amp; INT. SERV.</v>
          </cell>
        </row>
        <row r="195">
          <cell r="A195" t="str">
            <v>RADARSAT CONSTELLATION - AISC/D</v>
          </cell>
          <cell r="B195" t="str">
            <v>RADARSAT CONSTELLATION - AIS</v>
          </cell>
          <cell r="C195" t="str">
            <v>C/D</v>
          </cell>
          <cell r="D195">
            <v>9</v>
          </cell>
          <cell r="E195" t="str">
            <v>RCM</v>
          </cell>
        </row>
        <row r="196">
          <cell r="A196" t="str">
            <v>RADARSAT CONSTELLATIONC</v>
          </cell>
          <cell r="B196" t="str">
            <v>RADARSAT CONSTELLATION</v>
          </cell>
          <cell r="C196" t="str">
            <v>C</v>
          </cell>
          <cell r="D196">
            <v>9</v>
          </cell>
          <cell r="E196" t="str">
            <v>RCM</v>
          </cell>
        </row>
        <row r="197">
          <cell r="A197" t="str">
            <v>RADARSAT CONSTELLATIOND</v>
          </cell>
          <cell r="B197" t="str">
            <v>RADARSAT CONSTELLATION</v>
          </cell>
          <cell r="C197" t="str">
            <v>D</v>
          </cell>
          <cell r="D197">
            <v>9</v>
          </cell>
          <cell r="E197" t="str">
            <v>RCM</v>
          </cell>
        </row>
        <row r="198">
          <cell r="A198" t="str">
            <v>RADARSAT CONSTELLATIONE1</v>
          </cell>
          <cell r="B198" t="str">
            <v>RADARSAT CONSTELLATION</v>
          </cell>
          <cell r="C198" t="str">
            <v>E1</v>
          </cell>
          <cell r="D198">
            <v>9</v>
          </cell>
          <cell r="E198" t="str">
            <v>RCM</v>
          </cell>
        </row>
        <row r="199">
          <cell r="A199" t="str">
            <v>RADARSAT CONSTELLATIONE2</v>
          </cell>
          <cell r="B199" t="str">
            <v>RADARSAT CONSTELLATION</v>
          </cell>
          <cell r="C199" t="str">
            <v>E2</v>
          </cell>
          <cell r="D199">
            <v>9</v>
          </cell>
          <cell r="E199" t="str">
            <v>RCM</v>
          </cell>
        </row>
        <row r="200">
          <cell r="A200" t="str">
            <v>RADARSAT-2 ADVANCED MODE UTILIZATION-</v>
          </cell>
          <cell r="B200" t="str">
            <v>RADARSAT-2 ADVANCED MODE UTILIZATION</v>
          </cell>
          <cell r="C200" t="str">
            <v>-</v>
          </cell>
          <cell r="D200">
            <v>2</v>
          </cell>
          <cell r="E200" t="str">
            <v>INFRASTRUCTURE &amp; INT. SERV.</v>
          </cell>
        </row>
        <row r="201">
          <cell r="A201" t="str">
            <v>RESEARCH AND ANALYSISACT</v>
          </cell>
          <cell r="B201" t="str">
            <v>RESEARCH AND ANALYSIS</v>
          </cell>
          <cell r="C201" t="str">
            <v>ACT</v>
          </cell>
          <cell r="D201">
            <v>2</v>
          </cell>
          <cell r="E201" t="str">
            <v>INFRASTRUCTURE &amp; INT. SERV.</v>
          </cell>
        </row>
        <row r="202">
          <cell r="A202" t="str">
            <v>RIA (RESEARCH INFRASTRUCTURE ACTIVITIES)-</v>
          </cell>
          <cell r="B202" t="str">
            <v>RIA (RESEARCH INFRASTRUCTURE ACTIVITIES)</v>
          </cell>
          <cell r="C202" t="str">
            <v>-</v>
          </cell>
          <cell r="D202">
            <v>4</v>
          </cell>
          <cell r="E202" t="str">
            <v>UNIVERSITY COLLABORATION</v>
          </cell>
        </row>
        <row r="203">
          <cell r="A203" t="str">
            <v>SAFETY AND PROGRAM ASSURANCEACT</v>
          </cell>
          <cell r="B203" t="str">
            <v>SAFETY AND PROGRAM ASSURANCE</v>
          </cell>
          <cell r="C203" t="str">
            <v>ACT</v>
          </cell>
          <cell r="D203">
            <v>2</v>
          </cell>
          <cell r="E203" t="str">
            <v>INFRASTRUCTURE &amp; INT. SERV.</v>
          </cell>
        </row>
        <row r="204">
          <cell r="A204" t="str">
            <v>SALARY ADJUSTMENTS-</v>
          </cell>
          <cell r="B204" t="str">
            <v>SALARY ADJUSTMENTS</v>
          </cell>
          <cell r="C204" t="str">
            <v>-</v>
          </cell>
          <cell r="D204">
            <v>0</v>
          </cell>
          <cell r="E204" t="str">
            <v>TO SET AS INACTIVE</v>
          </cell>
        </row>
        <row r="205">
          <cell r="A205" t="str">
            <v>SALARY ADJUSTMENTS 2004-05-</v>
          </cell>
          <cell r="B205" t="str">
            <v>SALARY ADJUSTMENTS 2004-05</v>
          </cell>
          <cell r="C205" t="str">
            <v>-</v>
          </cell>
          <cell r="D205">
            <v>0</v>
          </cell>
          <cell r="E205" t="str">
            <v>TO SET AS INACTIVE</v>
          </cell>
        </row>
        <row r="206">
          <cell r="A206" t="str">
            <v>SATELLITE OPERATIONS MANAGEMENTACT</v>
          </cell>
          <cell r="B206" t="str">
            <v>SATELLITE OPERATIONS MANAGEMENT</v>
          </cell>
          <cell r="C206" t="str">
            <v>ACT</v>
          </cell>
          <cell r="D206">
            <v>0</v>
          </cell>
          <cell r="E206" t="str">
            <v>TO SET AS INACTIVE</v>
          </cell>
        </row>
        <row r="207">
          <cell r="A207" t="str">
            <v>SCISAT-1E</v>
          </cell>
          <cell r="B207" t="str">
            <v>SCISAT-1</v>
          </cell>
          <cell r="C207" t="str">
            <v>E</v>
          </cell>
          <cell r="D207">
            <v>1</v>
          </cell>
          <cell r="E207" t="str">
            <v>PROJECTS</v>
          </cell>
        </row>
        <row r="208">
          <cell r="A208" t="str">
            <v>SCISAT-1SCI-SUP</v>
          </cell>
          <cell r="B208" t="str">
            <v>SCISAT-1</v>
          </cell>
          <cell r="C208" t="str">
            <v>SCI-SUP</v>
          </cell>
          <cell r="D208">
            <v>1</v>
          </cell>
          <cell r="E208" t="str">
            <v>PROJECTS</v>
          </cell>
        </row>
        <row r="209">
          <cell r="A209" t="str">
            <v>SCISAT-2SCI-SUP</v>
          </cell>
          <cell r="B209" t="str">
            <v>SCISAT-2</v>
          </cell>
          <cell r="C209" t="str">
            <v>SCI-SUP</v>
          </cell>
          <cell r="D209">
            <v>1</v>
          </cell>
          <cell r="E209" t="str">
            <v>PROJECTS</v>
          </cell>
        </row>
        <row r="210">
          <cell r="A210" t="str">
            <v>SECTOR COMMUNICATIONS-</v>
          </cell>
          <cell r="B210" t="str">
            <v>SECTOR COMMUNICATIONS</v>
          </cell>
          <cell r="C210" t="str">
            <v>-</v>
          </cell>
          <cell r="D210">
            <v>2</v>
          </cell>
          <cell r="E210" t="str">
            <v>INFRASTRUCTURE &amp; INT. SERV.</v>
          </cell>
        </row>
        <row r="211">
          <cell r="A211" t="str">
            <v>SENTINEL PROCESSINING &amp; ARCHIVING FACILITY-</v>
          </cell>
          <cell r="B211" t="str">
            <v>SENTINEL PROCESSINING &amp; ARCHIVING FACILITY</v>
          </cell>
          <cell r="C211" t="str">
            <v>-</v>
          </cell>
          <cell r="D211">
            <v>2</v>
          </cell>
          <cell r="E211" t="str">
            <v>INFRASTRUCTURE &amp; INT. SERV.</v>
          </cell>
        </row>
        <row r="212">
          <cell r="A212" t="str">
            <v>SMOS (SOIL MOISTURE FOR SCIENCE MISSION PROJECTS IN EONO</v>
          </cell>
          <cell r="B212" t="str">
            <v>SMOS (SOIL MOISTURE FOR SCIENCE MISSION PROJECTS IN EO</v>
          </cell>
          <cell r="C212" t="str">
            <v>NO</v>
          </cell>
          <cell r="D212">
            <v>2</v>
          </cell>
          <cell r="E212" t="str">
            <v>INFRASTRUCTURE &amp; INT. SERV.</v>
          </cell>
        </row>
        <row r="213">
          <cell r="A213" t="str">
            <v>SPACE EXPLORATION - DG OFFICE-</v>
          </cell>
          <cell r="B213" t="str">
            <v>SPACE EXPLORATION - DG OFFICE</v>
          </cell>
          <cell r="C213" t="str">
            <v>-</v>
          </cell>
          <cell r="D213">
            <v>2</v>
          </cell>
          <cell r="E213" t="str">
            <v>INFRASTRUCTURE &amp; INT. SERV.</v>
          </cell>
        </row>
        <row r="214">
          <cell r="A214" t="str">
            <v>SPACE TECHNOLOGY DEVELOPEMENT PROGRAM (STDP)PGM</v>
          </cell>
          <cell r="B214" t="str">
            <v>SPACE TECHNOLOGY DEVELOPEMENT PROGRAM (STDP)</v>
          </cell>
          <cell r="C214" t="str">
            <v>PGM</v>
          </cell>
          <cell r="D214">
            <v>5</v>
          </cell>
          <cell r="E214" t="str">
            <v>TECH DEVT</v>
          </cell>
        </row>
        <row r="215">
          <cell r="A215" t="str">
            <v>SPACE UTILIZATION CORE-</v>
          </cell>
          <cell r="B215" t="str">
            <v>SPACE UTILIZATION CORE</v>
          </cell>
          <cell r="C215" t="str">
            <v>-</v>
          </cell>
          <cell r="D215">
            <v>5</v>
          </cell>
          <cell r="E215" t="str">
            <v>TECH DEVT</v>
          </cell>
        </row>
        <row r="216">
          <cell r="A216" t="str">
            <v>SPACE UTILIZATION STRATEGIC PLANNING-</v>
          </cell>
          <cell r="B216" t="str">
            <v>SPACE UTILIZATION STRATEGIC PLANNING</v>
          </cell>
          <cell r="C216" t="str">
            <v>-</v>
          </cell>
          <cell r="D216">
            <v>2</v>
          </cell>
          <cell r="E216" t="str">
            <v>INFRASTRUCTURE &amp; INT. SERV.</v>
          </cell>
        </row>
        <row r="217">
          <cell r="A217" t="str">
            <v>SPECTRUM MANAGEMENTACT</v>
          </cell>
          <cell r="B217" t="str">
            <v>SPECTRUM MANAGEMENT</v>
          </cell>
          <cell r="C217" t="str">
            <v>ACT</v>
          </cell>
          <cell r="D217">
            <v>2</v>
          </cell>
          <cell r="E217" t="str">
            <v>INFRASTRUCTURE &amp; INT. SERV.</v>
          </cell>
        </row>
        <row r="218">
          <cell r="A218" t="str">
            <v>SPIRE - (SPECTRAL AND PHOTOMETRIC IMAGING RECEIVER)SCI-SUP</v>
          </cell>
          <cell r="B218" t="str">
            <v>SPIRE - (SPECTRAL AND PHOTOMETRIC IMAGING RECEIVER)</v>
          </cell>
          <cell r="C218" t="str">
            <v>SCI-SUP</v>
          </cell>
          <cell r="D218">
            <v>1</v>
          </cell>
          <cell r="E218" t="str">
            <v>PROJECTS</v>
          </cell>
        </row>
        <row r="219">
          <cell r="A219" t="str">
            <v>STAFF RELATIONS-</v>
          </cell>
          <cell r="B219" t="str">
            <v>STAFF RELATIONS</v>
          </cell>
          <cell r="C219" t="str">
            <v>-</v>
          </cell>
          <cell r="D219">
            <v>2</v>
          </cell>
          <cell r="E219" t="str">
            <v>INFRASTRUCTURE &amp; INT. SERV.</v>
          </cell>
        </row>
        <row r="220">
          <cell r="A220" t="str">
            <v>STAFFING AND SYSTEMS-</v>
          </cell>
          <cell r="B220" t="str">
            <v>STAFFING AND SYSTEMS</v>
          </cell>
          <cell r="C220" t="str">
            <v>-</v>
          </cell>
          <cell r="D220">
            <v>2</v>
          </cell>
          <cell r="E220" t="str">
            <v>INFRASTRUCTURE &amp; INT. SERV.</v>
          </cell>
        </row>
        <row r="221">
          <cell r="A221" t="str">
            <v>STRATEGIC COMMUNICATIONS-</v>
          </cell>
          <cell r="B221" t="str">
            <v>STRATEGIC COMMUNICATIONS</v>
          </cell>
          <cell r="C221" t="str">
            <v>-</v>
          </cell>
          <cell r="D221">
            <v>2</v>
          </cell>
          <cell r="E221" t="str">
            <v>INFRASTRUCTURE &amp; INT. SERV.</v>
          </cell>
        </row>
        <row r="222">
          <cell r="A222" t="str">
            <v>STRATOS - BALLONS STRATOSPHÉRIQUES-</v>
          </cell>
          <cell r="B222" t="str">
            <v>STRATOS - BALLONS STRATOSPHÉRIQUES</v>
          </cell>
          <cell r="C222" t="str">
            <v>-</v>
          </cell>
          <cell r="D222">
            <v>2</v>
          </cell>
          <cell r="E222" t="str">
            <v>INFRASTRUCTURE &amp; INT. SERV.</v>
          </cell>
        </row>
        <row r="223">
          <cell r="A223" t="str">
            <v>SUPER SPECTRALA</v>
          </cell>
          <cell r="B223" t="str">
            <v>SUPER SPECTRAL</v>
          </cell>
          <cell r="C223" t="str">
            <v>A</v>
          </cell>
          <cell r="D223">
            <v>0</v>
          </cell>
          <cell r="E223" t="str">
            <v>TO SET AS INACTIVE</v>
          </cell>
        </row>
        <row r="224">
          <cell r="A224" t="str">
            <v>SUPER SPECTRALB</v>
          </cell>
          <cell r="B224" t="str">
            <v>SUPER SPECTRAL</v>
          </cell>
          <cell r="C224" t="str">
            <v>B</v>
          </cell>
          <cell r="D224">
            <v>0</v>
          </cell>
          <cell r="E224" t="str">
            <v>TO SET AS INACTIVE</v>
          </cell>
        </row>
        <row r="225">
          <cell r="A225" t="str">
            <v>SURFACE WATER &amp; OCEAN TOPOGRAPHY (SWOT)0</v>
          </cell>
          <cell r="B225" t="str">
            <v>SURFACE WATER &amp; OCEAN TOPOGRAPHY (SWOT)</v>
          </cell>
          <cell r="C225" t="str">
            <v>0</v>
          </cell>
          <cell r="D225">
            <v>10</v>
          </cell>
          <cell r="E225" t="str">
            <v>NEW PROJECTS</v>
          </cell>
        </row>
        <row r="226">
          <cell r="A226" t="str">
            <v>SURFACE WATER &amp; OCEAN TOPOGRAPHY (SWOT)A</v>
          </cell>
          <cell r="B226" t="str">
            <v>SURFACE WATER &amp; OCEAN TOPOGRAPHY (SWOT)</v>
          </cell>
          <cell r="C226" t="str">
            <v>A</v>
          </cell>
          <cell r="D226">
            <v>10</v>
          </cell>
          <cell r="E226" t="str">
            <v>NEW PROJECTS</v>
          </cell>
        </row>
        <row r="227">
          <cell r="A227" t="str">
            <v>SURFACE WATER &amp; OCEAN TOPOGRAPHY (SWOT)B</v>
          </cell>
          <cell r="B227" t="str">
            <v>SURFACE WATER &amp; OCEAN TOPOGRAPHY (SWOT)</v>
          </cell>
          <cell r="C227" t="str">
            <v>B</v>
          </cell>
          <cell r="D227">
            <v>10</v>
          </cell>
          <cell r="E227" t="str">
            <v>NEW PROJECTS</v>
          </cell>
        </row>
        <row r="228">
          <cell r="A228" t="str">
            <v>SURFACE WATER &amp; OCEAN TOPOGRAPHY (SWOT)C</v>
          </cell>
          <cell r="B228" t="str">
            <v>SURFACE WATER &amp; OCEAN TOPOGRAPHY (SWOT)</v>
          </cell>
          <cell r="C228" t="str">
            <v>C</v>
          </cell>
          <cell r="D228">
            <v>10</v>
          </cell>
          <cell r="E228" t="str">
            <v>NEW PROJECTS</v>
          </cell>
        </row>
        <row r="229">
          <cell r="A229" t="str">
            <v>SURFACE WATER &amp; OCEAN TOPOGRAPHY (SWOT)D</v>
          </cell>
          <cell r="B229" t="str">
            <v>SURFACE WATER &amp; OCEAN TOPOGRAPHY (SWOT)</v>
          </cell>
          <cell r="C229" t="str">
            <v>D</v>
          </cell>
          <cell r="D229">
            <v>10</v>
          </cell>
          <cell r="E229" t="str">
            <v>NEW PROJECTS</v>
          </cell>
        </row>
        <row r="230">
          <cell r="A230" t="str">
            <v>SURFACE WATER &amp; OCEAN TOPOGRAPHY (SWOT)E</v>
          </cell>
          <cell r="B230" t="str">
            <v>SURFACE WATER &amp; OCEAN TOPOGRAPHY (SWOT)</v>
          </cell>
          <cell r="C230" t="str">
            <v>E</v>
          </cell>
          <cell r="D230">
            <v>10</v>
          </cell>
          <cell r="E230" t="str">
            <v>NEW PROJECTS</v>
          </cell>
        </row>
        <row r="231">
          <cell r="A231" t="str">
            <v>SURFACE WATER &amp; OCEAN TOPOGRAPHY (SWOT)SCI-SUP</v>
          </cell>
          <cell r="B231" t="str">
            <v>SURFACE WATER &amp; OCEAN TOPOGRAPHY (SWOT)</v>
          </cell>
          <cell r="C231" t="str">
            <v>SCI-SUP</v>
          </cell>
          <cell r="D231">
            <v>10</v>
          </cell>
          <cell r="E231" t="str">
            <v>NEW PROJECTS</v>
          </cell>
        </row>
        <row r="232">
          <cell r="A232" t="str">
            <v>SWARME-DH</v>
          </cell>
          <cell r="B232" t="str">
            <v>SWARM</v>
          </cell>
          <cell r="C232" t="str">
            <v>E-DH</v>
          </cell>
          <cell r="D232">
            <v>2</v>
          </cell>
          <cell r="E232" t="str">
            <v>INFRASTRUCTURE &amp; INT. SERV.</v>
          </cell>
        </row>
        <row r="233">
          <cell r="A233" t="str">
            <v>SWARMSCI-SUP</v>
          </cell>
          <cell r="B233" t="str">
            <v>SWARM</v>
          </cell>
          <cell r="C233" t="str">
            <v>SCI-SUP</v>
          </cell>
          <cell r="D233">
            <v>1</v>
          </cell>
          <cell r="E233" t="str">
            <v>PROJECTS</v>
          </cell>
        </row>
        <row r="234">
          <cell r="A234" t="str">
            <v>TECHNOLOGY PLANNINGACT</v>
          </cell>
          <cell r="B234" t="str">
            <v>TECHNOLOGY PLANNING</v>
          </cell>
          <cell r="C234" t="str">
            <v>ACT</v>
          </cell>
          <cell r="D234">
            <v>2</v>
          </cell>
          <cell r="E234" t="str">
            <v>INFRASTRUCTURE &amp; INT. SERV.</v>
          </cell>
        </row>
        <row r="235">
          <cell r="A235" t="str">
            <v>TECHNOLOGY TRANSFERACT</v>
          </cell>
          <cell r="B235" t="str">
            <v>TECHNOLOGY TRANSFER</v>
          </cell>
          <cell r="C235" t="str">
            <v>ACT</v>
          </cell>
          <cell r="D235">
            <v>2</v>
          </cell>
          <cell r="E235" t="str">
            <v>INFRASTRUCTURE &amp; INT. SERV.</v>
          </cell>
        </row>
        <row r="236">
          <cell r="A236" t="str">
            <v>THEMISSCI-SUP</v>
          </cell>
          <cell r="B236" t="str">
            <v>THEMIS</v>
          </cell>
          <cell r="C236" t="str">
            <v>SCI-SUP</v>
          </cell>
          <cell r="D236">
            <v>1</v>
          </cell>
          <cell r="E236" t="str">
            <v>PROJECTS</v>
          </cell>
        </row>
        <row r="237">
          <cell r="A237" t="str">
            <v>TICFIRE (THIN ICE CLOUDS IN A FAR INFRA RED EXPERIMENT) MISSIONA</v>
          </cell>
          <cell r="B237" t="str">
            <v>TICFIRE (THIN ICE CLOUDS IN A FAR INFRA RED EXPERIMENT) MISSION</v>
          </cell>
          <cell r="C237" t="str">
            <v>A</v>
          </cell>
          <cell r="D237">
            <v>0</v>
          </cell>
          <cell r="E237" t="str">
            <v>TO SET AS INACTIVE</v>
          </cell>
        </row>
        <row r="238">
          <cell r="A238" t="str">
            <v>TICFIRE (THIN ICE CLOUDS IN A FAR INFRA RED EXPERIMENT) MISSIONB</v>
          </cell>
          <cell r="B238" t="str">
            <v>TICFIRE (THIN ICE CLOUDS IN A FAR INFRA RED EXPERIMENT) MISSION</v>
          </cell>
          <cell r="C238" t="str">
            <v>B</v>
          </cell>
          <cell r="D238">
            <v>0</v>
          </cell>
          <cell r="E238" t="str">
            <v>TO SET AS INACTIVE</v>
          </cell>
        </row>
        <row r="239">
          <cell r="A239" t="str">
            <v>UVIT - ULTRAVIOLET IMAGING TELESCOPEE</v>
          </cell>
          <cell r="B239" t="str">
            <v>UVIT - ULTRAVIOLET IMAGING TELESCOPE</v>
          </cell>
          <cell r="C239" t="str">
            <v>E</v>
          </cell>
          <cell r="D239">
            <v>1</v>
          </cell>
          <cell r="E239" t="str">
            <v>PROJECTS</v>
          </cell>
        </row>
        <row r="240">
          <cell r="A240" t="str">
            <v>UVIT - ULTRAVIOLET IMAGING TELESCOPESCI-SUP</v>
          </cell>
          <cell r="B240" t="str">
            <v>UVIT - ULTRAVIOLET IMAGING TELESCOPE</v>
          </cell>
          <cell r="C240" t="str">
            <v>SCI-SUP</v>
          </cell>
          <cell r="D240">
            <v>1</v>
          </cell>
          <cell r="E240" t="str">
            <v>PROJECTS</v>
          </cell>
        </row>
        <row r="241">
          <cell r="A241" t="str">
            <v>VICE PRESIDENTACT</v>
          </cell>
          <cell r="B241" t="str">
            <v>VICE PRESIDENT</v>
          </cell>
          <cell r="C241" t="str">
            <v>ACT</v>
          </cell>
          <cell r="D241">
            <v>2</v>
          </cell>
          <cell r="E241" t="str">
            <v>INFRASTRUCTURE &amp; INT. SERV.</v>
          </cell>
        </row>
        <row r="242">
          <cell r="A242" t="str">
            <v>VICTOIRE (VIRTUAL COLLABORATION TOOL AND INFORMATION RETRIEVAL ENGINE)E</v>
          </cell>
          <cell r="B242" t="str">
            <v>VICTOIRE (VIRTUAL COLLABORATION TOOL AND INFORMATION RETRIEVAL ENGINE)</v>
          </cell>
          <cell r="C242" t="str">
            <v>E</v>
          </cell>
          <cell r="D242">
            <v>1</v>
          </cell>
          <cell r="E242" t="str">
            <v>PROJECTS</v>
          </cell>
        </row>
        <row r="243">
          <cell r="A243" t="str">
            <v>WASHINGTON OFFICEACT</v>
          </cell>
          <cell r="B243" t="str">
            <v>WASHINGTON OFFICE</v>
          </cell>
          <cell r="C243" t="str">
            <v>ACT</v>
          </cell>
          <cell r="D243">
            <v>2</v>
          </cell>
          <cell r="E243" t="str">
            <v>INFRASTRUCTURE &amp; INT. SERV.</v>
          </cell>
        </row>
        <row r="244">
          <cell r="A244" t="str">
            <v>WINDII (WIND IMAGING INTERFEROMETER)SCI-SUP</v>
          </cell>
          <cell r="B244" t="str">
            <v>WINDII (WIND IMAGING INTERFEROMETER)</v>
          </cell>
          <cell r="C244" t="str">
            <v>SCI-SUP</v>
          </cell>
          <cell r="D244">
            <v>0</v>
          </cell>
          <cell r="E244" t="str">
            <v>TO SET AS INACTIVE</v>
          </cell>
        </row>
      </sheetData>
      <sheetData sheetId="16" refreshError="1"/>
      <sheetData sheetId="17">
        <row r="1">
          <cell r="A1" t="str">
            <v>ID</v>
          </cell>
          <cell r="B1" t="str">
            <v>STRATEGIC CATEGORIES</v>
          </cell>
          <cell r="C1" t="str">
            <v>TEXT</v>
          </cell>
        </row>
        <row r="2">
          <cell r="A2">
            <v>0</v>
          </cell>
          <cell r="B2" t="str">
            <v>TO SET AS INACTIVE</v>
          </cell>
          <cell r="C2" t="str">
            <v>0.TO BE SET AS INACTIVE</v>
          </cell>
        </row>
        <row r="3">
          <cell r="A3">
            <v>1</v>
          </cell>
          <cell r="B3" t="str">
            <v>PROJECTS</v>
          </cell>
          <cell r="C3" t="str">
            <v>1. PROJECTS</v>
          </cell>
        </row>
        <row r="4">
          <cell r="A4">
            <v>2</v>
          </cell>
          <cell r="B4" t="str">
            <v>INFRASTRUCTURE &amp; INT. SERV.</v>
          </cell>
          <cell r="C4" t="str">
            <v>2. ONGOING OPERATIONS</v>
          </cell>
        </row>
        <row r="5">
          <cell r="A5">
            <v>3</v>
          </cell>
          <cell r="B5" t="str">
            <v>ESA</v>
          </cell>
          <cell r="C5" t="str">
            <v>3. International Agreements involving fInancial Resources</v>
          </cell>
        </row>
        <row r="6">
          <cell r="A6">
            <v>4</v>
          </cell>
          <cell r="B6" t="str">
            <v>UNIVERSITY COLLABORATION</v>
          </cell>
          <cell r="C6" t="str">
            <v>4. Support to maintain key domestic and International partnerships</v>
          </cell>
        </row>
        <row r="7">
          <cell r="A7">
            <v>5</v>
          </cell>
          <cell r="B7" t="str">
            <v>TECH DEVT</v>
          </cell>
          <cell r="C7" t="str">
            <v>5. Technology Development in Areas of Canadian Strength</v>
          </cell>
        </row>
        <row r="8">
          <cell r="A8">
            <v>6</v>
          </cell>
          <cell r="B8" t="str">
            <v>UNALLOCATED</v>
          </cell>
          <cell r="C8" t="str">
            <v>6. Unallocated</v>
          </cell>
        </row>
        <row r="9">
          <cell r="A9">
            <v>7</v>
          </cell>
          <cell r="B9" t="str">
            <v>SET AS INACTIVE</v>
          </cell>
          <cell r="C9" t="str">
            <v>7. ALREADY SET AS INACTIVE</v>
          </cell>
        </row>
        <row r="10">
          <cell r="A10">
            <v>8</v>
          </cell>
          <cell r="B10" t="str">
            <v>INTERNATIONAL SPACE STATION</v>
          </cell>
          <cell r="C10" t="str">
            <v xml:space="preserve">8. Canadian Space Station </v>
          </cell>
        </row>
        <row r="11">
          <cell r="A11">
            <v>9</v>
          </cell>
          <cell r="B11" t="str">
            <v>RCM</v>
          </cell>
          <cell r="C11" t="str">
            <v>9. RCM</v>
          </cell>
        </row>
        <row r="12">
          <cell r="A12">
            <v>10</v>
          </cell>
          <cell r="B12" t="str">
            <v>NEW PROJECTS</v>
          </cell>
          <cell r="C12" t="str">
            <v>10. NEW PROJECTS</v>
          </cell>
        </row>
        <row r="13">
          <cell r="A13">
            <v>11</v>
          </cell>
          <cell r="B13" t="str">
            <v>DFL</v>
          </cell>
          <cell r="C13" t="str">
            <v>11. DFL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par classification "/>
      <sheetName val="SUMMARY (LVL2)360A"/>
      <sheetName val="SCÉNARIOS"/>
      <sheetName val="DATA_2016-05-31"/>
      <sheetName val="PIVOT"/>
      <sheetName val="PIVOT (GLOBAL_COSTS)"/>
      <sheetName val="PIVOT(PLN)"/>
      <sheetName val="Rpt-Indeterminate Positions"/>
      <sheetName val="Rpt-In_Place"/>
      <sheetName val="Rpt-Term Positions"/>
      <sheetName val="Rpt-Casual Positions"/>
      <sheetName val="SUMMARY (LVL2)Blank"/>
      <sheetName val="SUMMARY (LVL4)Blank"/>
      <sheetName val="SUMMARY (LVLCC)Blank"/>
      <sheetName val="For Bill"/>
      <sheetName val="Instructions"/>
      <sheetName val="LISTS"/>
      <sheetName val="GR"/>
      <sheetName val="Lists_Scénario"/>
      <sheetName val="IPS SU "/>
      <sheetName val="Salary Budget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IND FT</v>
          </cell>
          <cell r="B1" t="str">
            <v>Durée Indéterminée Plein Temps</v>
          </cell>
          <cell r="C1" t="str">
            <v>New</v>
          </cell>
          <cell r="H1" t="str">
            <v>BONUS &amp; AWARD INDIVI</v>
          </cell>
          <cell r="J1" t="str">
            <v>DG SU</v>
          </cell>
        </row>
        <row r="2">
          <cell r="A2" t="str">
            <v>IND PT</v>
          </cell>
          <cell r="B2" t="str">
            <v>Durée Indéterminée Temps Partiel</v>
          </cell>
          <cell r="C2" t="str">
            <v>11900401</v>
          </cell>
          <cell r="F2" t="str">
            <v>50100</v>
          </cell>
          <cell r="G2" t="str">
            <v>BASIC PAY INDETERMIN</v>
          </cell>
          <cell r="H2" t="str">
            <v>OVERTIME</v>
          </cell>
          <cell r="J2" t="str">
            <v>SPACE UTILIZATION DEV</v>
          </cell>
        </row>
        <row r="3">
          <cell r="A3" t="str">
            <v>DET FT &gt; 6 MOS</v>
          </cell>
          <cell r="B3" t="str">
            <v>Durée Déterminée (plus de 6 mois)</v>
          </cell>
          <cell r="C3" t="str">
            <v>11900407</v>
          </cell>
          <cell r="F3" t="str">
            <v>50101</v>
          </cell>
          <cell r="G3" t="str">
            <v>BASIC PAY INDETERMIN</v>
          </cell>
          <cell r="H3" t="str">
            <v>RÉMUN COND RENDEMENT</v>
          </cell>
          <cell r="J3" t="str">
            <v>SPACE UTILIZATION PROJEC</v>
          </cell>
        </row>
        <row r="4">
          <cell r="A4" t="str">
            <v>CAS PT &lt; 90</v>
          </cell>
          <cell r="B4" t="str">
            <v>Utilisation Occasionnelle Temps Partiel</v>
          </cell>
          <cell r="C4" t="str">
            <v>11900408</v>
          </cell>
          <cell r="F4" t="str">
            <v>50102</v>
          </cell>
          <cell r="G4" t="str">
            <v>INTER. PROG - RECOVE</v>
          </cell>
          <cell r="J4" t="str">
            <v>SAT OPS &amp; INFRA</v>
          </cell>
        </row>
        <row r="5">
          <cell r="A5" t="str">
            <v>CAS FT &lt; 90</v>
          </cell>
          <cell r="B5" t="str">
            <v>Utilisation Occasionnelle Temps Plein</v>
          </cell>
          <cell r="C5" t="str">
            <v>11900409</v>
          </cell>
          <cell r="F5" t="str">
            <v>50107</v>
          </cell>
          <cell r="G5" t="str">
            <v>BILINGUAL BONUS</v>
          </cell>
          <cell r="J5" t="str">
            <v>EO APPS</v>
          </cell>
        </row>
        <row r="6">
          <cell r="A6" t="str">
            <v>DET PT &gt; 3 MOS</v>
          </cell>
          <cell r="B6" t="str">
            <v>Durée Déterminée Temps Partiel (de 3 @ 6 mois)</v>
          </cell>
          <cell r="C6" t="str">
            <v>11900411</v>
          </cell>
          <cell r="F6">
            <v>50110</v>
          </cell>
          <cell r="G6" t="str">
            <v>RÉMUN COND RENDEMENT</v>
          </cell>
          <cell r="J6" t="str">
            <v>TBD</v>
          </cell>
        </row>
        <row r="7">
          <cell r="A7" t="str">
            <v>DET PT &gt; 6 MOS</v>
          </cell>
          <cell r="B7" t="str">
            <v>Durée Déterminée Temps Partiel (6 mois et plus)</v>
          </cell>
          <cell r="C7" t="str">
            <v>11900417</v>
          </cell>
          <cell r="F7" t="str">
            <v>50111</v>
          </cell>
          <cell r="G7" t="str">
            <v>RETRO REG PAY CFT C/</v>
          </cell>
        </row>
        <row r="8">
          <cell r="A8" t="str">
            <v>DET FT &gt; 3 MOS</v>
          </cell>
          <cell r="B8" t="str">
            <v>Durée Déterminée Temps Plein (de 3 @ 6 mois)</v>
          </cell>
          <cell r="C8" t="str">
            <v>11900418</v>
          </cell>
          <cell r="F8" t="str">
            <v>50115</v>
          </cell>
          <cell r="G8" t="str">
            <v>Sign bonus-indeter</v>
          </cell>
        </row>
        <row r="9">
          <cell r="A9" t="str">
            <v>SPEC</v>
          </cell>
          <cell r="B9" t="str">
            <v>Affectation Spéciale</v>
          </cell>
          <cell r="C9" t="str">
            <v>11900419</v>
          </cell>
          <cell r="F9" t="str">
            <v>50116</v>
          </cell>
          <cell r="G9" t="str">
            <v>Sign bonus-deter</v>
          </cell>
        </row>
        <row r="10">
          <cell r="C10" t="str">
            <v>11900422</v>
          </cell>
          <cell r="F10" t="str">
            <v>50196</v>
          </cell>
          <cell r="G10" t="str">
            <v>CSA EMPL-INTERCHANGE</v>
          </cell>
        </row>
        <row r="11">
          <cell r="C11" t="str">
            <v>11900423</v>
          </cell>
          <cell r="F11" t="str">
            <v>50197</v>
          </cell>
          <cell r="G11" t="str">
            <v>EBP INTERCHANGE CND</v>
          </cell>
        </row>
        <row r="12">
          <cell r="C12" t="str">
            <v>11900425</v>
          </cell>
          <cell r="F12" t="str">
            <v>50198</v>
          </cell>
          <cell r="G12" t="str">
            <v>SALARY CHARGES OGD</v>
          </cell>
        </row>
        <row r="13">
          <cell r="C13" t="str">
            <v>11900430</v>
          </cell>
          <cell r="F13" t="str">
            <v>50199</v>
          </cell>
          <cell r="G13" t="str">
            <v>RECOVERY SALARY  OGD</v>
          </cell>
        </row>
        <row r="14">
          <cell r="C14" t="str">
            <v>11900432</v>
          </cell>
          <cell r="F14" t="str">
            <v>50200</v>
          </cell>
          <cell r="G14" t="str">
            <v>BASIC PAY TERM, PART</v>
          </cell>
        </row>
        <row r="15">
          <cell r="C15" t="str">
            <v>11900433</v>
          </cell>
          <cell r="F15" t="str">
            <v>50201</v>
          </cell>
          <cell r="G15" t="str">
            <v>SAL &amp; WAGES TERM PT</v>
          </cell>
        </row>
        <row r="16">
          <cell r="C16" t="str">
            <v>11900434</v>
          </cell>
          <cell r="F16" t="str">
            <v>50202</v>
          </cell>
          <cell r="G16" t="str">
            <v>SALARIES - IND PART</v>
          </cell>
        </row>
        <row r="17">
          <cell r="C17" t="str">
            <v>11900436</v>
          </cell>
          <cell r="F17" t="str">
            <v>50203</v>
          </cell>
          <cell r="G17" t="str">
            <v>AUDIT COMMITEE</v>
          </cell>
        </row>
        <row r="18">
          <cell r="C18" t="str">
            <v>11900439</v>
          </cell>
          <cell r="F18" t="str">
            <v>50205</v>
          </cell>
          <cell r="G18" t="str">
            <v>CIVILIAN HOLIDAY PAY</v>
          </cell>
        </row>
        <row r="19">
          <cell r="C19" t="str">
            <v>11900441</v>
          </cell>
          <cell r="F19" t="str">
            <v>50207</v>
          </cell>
          <cell r="G19" t="str">
            <v>BILINGUAL BONUS</v>
          </cell>
        </row>
        <row r="20">
          <cell r="C20" t="str">
            <v>11900442</v>
          </cell>
          <cell r="F20" t="str">
            <v>50208</v>
          </cell>
          <cell r="G20" t="str">
            <v>VACATION PAY 4%</v>
          </cell>
        </row>
        <row r="21">
          <cell r="C21" t="str">
            <v>11900445</v>
          </cell>
          <cell r="F21" t="str">
            <v>50210</v>
          </cell>
          <cell r="G21" t="str">
            <v>PERFORME AWARD TERM</v>
          </cell>
        </row>
        <row r="22">
          <cell r="C22" t="str">
            <v>11900446</v>
          </cell>
          <cell r="F22" t="str">
            <v>50211</v>
          </cell>
          <cell r="G22" t="str">
            <v>RETRO REG: TERM CURR</v>
          </cell>
        </row>
        <row r="23">
          <cell r="C23" t="str">
            <v>11900448</v>
          </cell>
          <cell r="F23" t="str">
            <v>50215</v>
          </cell>
          <cell r="G23" t="str">
            <v>Sign bonus-deter</v>
          </cell>
        </row>
        <row r="24">
          <cell r="C24" t="str">
            <v>11900451</v>
          </cell>
          <cell r="F24" t="str">
            <v>50298</v>
          </cell>
          <cell r="G24" t="str">
            <v>SALARY EXPENDITURES</v>
          </cell>
        </row>
        <row r="25">
          <cell r="C25" t="str">
            <v>11900452</v>
          </cell>
          <cell r="F25" t="str">
            <v>50299</v>
          </cell>
          <cell r="G25" t="str">
            <v>RECOVERY SALARY  OGD</v>
          </cell>
        </row>
        <row r="26">
          <cell r="C26" t="str">
            <v>11900458</v>
          </cell>
          <cell r="F26" t="str">
            <v>50300</v>
          </cell>
          <cell r="G26" t="str">
            <v>OVERTIME</v>
          </cell>
        </row>
        <row r="27">
          <cell r="C27" t="str">
            <v>11900605</v>
          </cell>
          <cell r="F27">
            <v>50301</v>
          </cell>
          <cell r="G27" t="str">
            <v>OVERTIME</v>
          </cell>
        </row>
        <row r="28">
          <cell r="C28" t="str">
            <v>11900660</v>
          </cell>
          <cell r="F28" t="str">
            <v>50311</v>
          </cell>
          <cell r="G28" t="str">
            <v>RETRO OVERT PAY CUR.</v>
          </cell>
        </row>
        <row r="29">
          <cell r="C29" t="str">
            <v>11900663</v>
          </cell>
          <cell r="F29" t="str">
            <v>50396</v>
          </cell>
          <cell r="G29" t="str">
            <v>OVERTIME-INTERCHANGE</v>
          </cell>
        </row>
        <row r="30">
          <cell r="C30" t="str">
            <v>11900664</v>
          </cell>
          <cell r="F30" t="str">
            <v>50399</v>
          </cell>
          <cell r="G30" t="str">
            <v>OVERTIME-SECONDM OUT</v>
          </cell>
        </row>
        <row r="31">
          <cell r="C31" t="str">
            <v>11900665</v>
          </cell>
          <cell r="F31" t="str">
            <v>50400</v>
          </cell>
          <cell r="G31" t="str">
            <v>OTHER PAY, ALLOWANCE</v>
          </cell>
        </row>
        <row r="32">
          <cell r="C32" t="str">
            <v>11900704</v>
          </cell>
          <cell r="F32" t="str">
            <v>50401</v>
          </cell>
          <cell r="G32" t="str">
            <v>SHIFT DIFFERENTIAL</v>
          </cell>
        </row>
        <row r="33">
          <cell r="C33" t="str">
            <v>11900705</v>
          </cell>
          <cell r="F33" t="str">
            <v>50402</v>
          </cell>
          <cell r="G33" t="str">
            <v>CANADA INTERCHANGE</v>
          </cell>
        </row>
        <row r="34">
          <cell r="C34" t="str">
            <v>11900706</v>
          </cell>
          <cell r="F34" t="str">
            <v>50405</v>
          </cell>
          <cell r="G34" t="str">
            <v>PREMUM PAY IN LIEU O</v>
          </cell>
        </row>
        <row r="35">
          <cell r="C35" t="str">
            <v>11900716</v>
          </cell>
          <cell r="F35" t="str">
            <v>50406</v>
          </cell>
          <cell r="G35" t="str">
            <v>BILINGUAL BONUS</v>
          </cell>
        </row>
        <row r="36">
          <cell r="C36" t="str">
            <v>11900718</v>
          </cell>
          <cell r="F36" t="str">
            <v>50407</v>
          </cell>
          <cell r="G36" t="str">
            <v>SEVERANCE PAY</v>
          </cell>
        </row>
        <row r="37">
          <cell r="C37" t="str">
            <v>11900720</v>
          </cell>
          <cell r="F37" t="str">
            <v>50408</v>
          </cell>
          <cell r="G37" t="str">
            <v>Retiring Allow-RRSP</v>
          </cell>
        </row>
        <row r="38">
          <cell r="C38" t="str">
            <v>11900721</v>
          </cell>
          <cell r="F38" t="str">
            <v>50409</v>
          </cell>
          <cell r="G38" t="str">
            <v>BONUS &amp; AWARD INDIVI</v>
          </cell>
        </row>
        <row r="39">
          <cell r="C39" t="str">
            <v>11900738</v>
          </cell>
          <cell r="F39" t="str">
            <v>50410</v>
          </cell>
          <cell r="G39" t="str">
            <v>SEVERANCE PAY IMM</v>
          </cell>
        </row>
        <row r="40">
          <cell r="C40" t="str">
            <v>11900740</v>
          </cell>
          <cell r="F40" t="str">
            <v>50411</v>
          </cell>
          <cell r="G40" t="str">
            <v>RETRO PAY - PREV. YR</v>
          </cell>
        </row>
        <row r="41">
          <cell r="C41" t="str">
            <v>11900742</v>
          </cell>
          <cell r="F41" t="str">
            <v>50412</v>
          </cell>
          <cell r="G41" t="str">
            <v>EDUCATIONAL ALLOWANC</v>
          </cell>
        </row>
        <row r="42">
          <cell r="C42" t="str">
            <v>11900749</v>
          </cell>
          <cell r="F42" t="str">
            <v>50413</v>
          </cell>
          <cell r="G42" t="str">
            <v>SEV PAY IMM (PAYE)</v>
          </cell>
        </row>
        <row r="43">
          <cell r="C43" t="str">
            <v>11900766</v>
          </cell>
          <cell r="F43" t="str">
            <v>50415</v>
          </cell>
          <cell r="G43" t="str">
            <v>SUPERVISORY DIFF PAY</v>
          </cell>
        </row>
        <row r="44">
          <cell r="C44" t="str">
            <v>11900773</v>
          </cell>
          <cell r="F44" t="str">
            <v>50418</v>
          </cell>
          <cell r="G44" t="str">
            <v>FOREIGN SERVICE ALLO</v>
          </cell>
        </row>
        <row r="45">
          <cell r="C45" t="str">
            <v>11900775</v>
          </cell>
          <cell r="F45" t="str">
            <v>50419</v>
          </cell>
          <cell r="G45" t="str">
            <v>ACCOMMODATION ALLOW</v>
          </cell>
        </row>
        <row r="46">
          <cell r="C46" t="str">
            <v>11900777</v>
          </cell>
          <cell r="F46" t="str">
            <v>50420</v>
          </cell>
          <cell r="G46" t="str">
            <v>ISOLATED ALLOWANCE</v>
          </cell>
        </row>
        <row r="47">
          <cell r="C47" t="str">
            <v>11900779</v>
          </cell>
          <cell r="F47" t="str">
            <v>50421</v>
          </cell>
          <cell r="G47" t="str">
            <v>MATERNITY LEAVE</v>
          </cell>
        </row>
        <row r="48">
          <cell r="C48" t="str">
            <v>11900780</v>
          </cell>
          <cell r="F48" t="str">
            <v>50422</v>
          </cell>
          <cell r="G48" t="str">
            <v>OTHER ALLOWANCES</v>
          </cell>
        </row>
        <row r="49">
          <cell r="C49" t="str">
            <v>11900788</v>
          </cell>
          <cell r="F49" t="str">
            <v>50425</v>
          </cell>
          <cell r="G49" t="str">
            <v>EMP COMPENSATION ACT</v>
          </cell>
        </row>
        <row r="50">
          <cell r="C50" t="str">
            <v>11900797</v>
          </cell>
          <cell r="F50" t="str">
            <v>50428</v>
          </cell>
          <cell r="G50" t="str">
            <v>OTHER SUPP PERS. COS</v>
          </cell>
        </row>
        <row r="51">
          <cell r="C51" t="str">
            <v>11900806</v>
          </cell>
          <cell r="F51" t="str">
            <v>50496</v>
          </cell>
          <cell r="G51" t="str">
            <v>B. BONUS-INTERCHANGE</v>
          </cell>
        </row>
        <row r="52">
          <cell r="C52" t="str">
            <v>11900808</v>
          </cell>
          <cell r="F52" t="str">
            <v>50497</v>
          </cell>
          <cell r="G52" t="str">
            <v>ANY OTH. ALLO.SEC IN</v>
          </cell>
        </row>
        <row r="53">
          <cell r="C53" t="str">
            <v>11900810</v>
          </cell>
          <cell r="F53" t="str">
            <v>50498</v>
          </cell>
          <cell r="G53" t="str">
            <v>BILING BONUS-SEC IN</v>
          </cell>
        </row>
        <row r="54">
          <cell r="C54" t="str">
            <v>11900811</v>
          </cell>
          <cell r="F54" t="str">
            <v>50499</v>
          </cell>
          <cell r="G54" t="str">
            <v>ANY OTH. RECOV ALLOW</v>
          </cell>
        </row>
        <row r="55">
          <cell r="C55" t="str">
            <v>11900822</v>
          </cell>
          <cell r="F55" t="str">
            <v>50500</v>
          </cell>
          <cell r="G55" t="str">
            <v>EMPLOYER'S CONTRIBUT</v>
          </cell>
        </row>
        <row r="56">
          <cell r="C56" t="str">
            <v>11900823</v>
          </cell>
          <cell r="F56" t="str">
            <v>50591</v>
          </cell>
          <cell r="G56" t="str">
            <v>EMPLOYERS CONTR</v>
          </cell>
        </row>
        <row r="57">
          <cell r="C57" t="str">
            <v>11900838</v>
          </cell>
          <cell r="F57" t="str">
            <v>50592</v>
          </cell>
          <cell r="G57" t="str">
            <v>EMP CONT CND PENS PL</v>
          </cell>
        </row>
        <row r="58">
          <cell r="C58" t="str">
            <v>11900849</v>
          </cell>
          <cell r="F58" t="str">
            <v>50593</v>
          </cell>
          <cell r="G58" t="str">
            <v>EMP CONT DEATH BENEF</v>
          </cell>
        </row>
        <row r="59">
          <cell r="C59" t="str">
            <v>11900852</v>
          </cell>
          <cell r="F59" t="str">
            <v>50594</v>
          </cell>
          <cell r="G59" t="str">
            <v>EMP CONT EMPL INSURA</v>
          </cell>
        </row>
        <row r="60">
          <cell r="C60" t="str">
            <v>11900856</v>
          </cell>
          <cell r="F60" t="str">
            <v>50600</v>
          </cell>
          <cell r="G60" t="str">
            <v>TRAVEL</v>
          </cell>
        </row>
        <row r="61">
          <cell r="C61" t="str">
            <v>11900863</v>
          </cell>
          <cell r="F61" t="str">
            <v>50601</v>
          </cell>
          <cell r="G61" t="str">
            <v>CONFERENCES - CANADA</v>
          </cell>
        </row>
        <row r="62">
          <cell r="C62" t="str">
            <v>11900866</v>
          </cell>
          <cell r="F62" t="str">
            <v>50615</v>
          </cell>
          <cell r="G62" t="str">
            <v>DUTY TRAVEL - CANADA</v>
          </cell>
        </row>
        <row r="63">
          <cell r="C63" t="str">
            <v>11900887</v>
          </cell>
          <cell r="F63" t="str">
            <v>50618</v>
          </cell>
          <cell r="G63" t="str">
            <v>SERVICE CHARGES</v>
          </cell>
        </row>
        <row r="64">
          <cell r="C64" t="str">
            <v>11900889</v>
          </cell>
          <cell r="F64" t="str">
            <v>50620</v>
          </cell>
          <cell r="G64" t="str">
            <v>LOCAL TRAVEL - TAXIS</v>
          </cell>
        </row>
        <row r="65">
          <cell r="C65" t="str">
            <v>11900896</v>
          </cell>
          <cell r="F65" t="str">
            <v>50625</v>
          </cell>
          <cell r="G65" t="str">
            <v>TRAIN/EDUC TRAV. CAN</v>
          </cell>
        </row>
        <row r="66">
          <cell r="C66" t="str">
            <v>11901025</v>
          </cell>
          <cell r="F66" t="str">
            <v>50641</v>
          </cell>
          <cell r="G66" t="str">
            <v>CONF-CAN.-NONPUB SER</v>
          </cell>
        </row>
        <row r="67">
          <cell r="C67" t="str">
            <v>11901034</v>
          </cell>
          <cell r="F67" t="str">
            <v>50655</v>
          </cell>
          <cell r="G67" t="str">
            <v>DUTY TRAV CAN. NON P</v>
          </cell>
        </row>
        <row r="68">
          <cell r="C68" t="str">
            <v>11901036</v>
          </cell>
          <cell r="F68" t="str">
            <v>50655</v>
          </cell>
          <cell r="G68" t="str">
            <v>DUTY TRAV CAN. NON P</v>
          </cell>
        </row>
        <row r="69">
          <cell r="C69" t="str">
            <v>11901710</v>
          </cell>
          <cell r="F69" t="str">
            <v>50660</v>
          </cell>
          <cell r="G69" t="str">
            <v>Trav Core Mandat Emp</v>
          </cell>
        </row>
        <row r="70">
          <cell r="C70" t="str">
            <v>11901711</v>
          </cell>
          <cell r="F70" t="str">
            <v>50661</v>
          </cell>
          <cell r="G70" t="str">
            <v>Trav Stakeh Eng Emp</v>
          </cell>
        </row>
        <row r="71">
          <cell r="C71" t="str">
            <v>11901712</v>
          </cell>
          <cell r="F71" t="str">
            <v>50662</v>
          </cell>
          <cell r="G71" t="str">
            <v>Trav Int Govern Emp</v>
          </cell>
        </row>
        <row r="72">
          <cell r="C72" t="str">
            <v>11901800</v>
          </cell>
          <cell r="F72" t="str">
            <v>50663</v>
          </cell>
          <cell r="G72" t="str">
            <v>Travel Training Empl</v>
          </cell>
        </row>
        <row r="73">
          <cell r="C73" t="str">
            <v>11901815</v>
          </cell>
          <cell r="F73" t="str">
            <v>50664</v>
          </cell>
          <cell r="G73" t="str">
            <v>Travel Others Empl</v>
          </cell>
        </row>
        <row r="74">
          <cell r="C74" t="str">
            <v>11901816</v>
          </cell>
          <cell r="F74" t="str">
            <v>50665</v>
          </cell>
          <cell r="G74" t="str">
            <v>Trav Core Mand N-emp</v>
          </cell>
        </row>
        <row r="75">
          <cell r="C75" t="str">
            <v>11901841</v>
          </cell>
          <cell r="F75" t="str">
            <v>50666</v>
          </cell>
          <cell r="G75" t="str">
            <v>Trav Stake Eng N-Emp</v>
          </cell>
        </row>
        <row r="76">
          <cell r="C76" t="str">
            <v>11911137</v>
          </cell>
          <cell r="F76" t="str">
            <v>50667</v>
          </cell>
          <cell r="G76" t="str">
            <v>Trav Int Gover N-Emp</v>
          </cell>
        </row>
        <row r="77">
          <cell r="C77" t="str">
            <v>11911139</v>
          </cell>
          <cell r="F77" t="str">
            <v>50668</v>
          </cell>
          <cell r="G77" t="str">
            <v>Trav Training N-Empl</v>
          </cell>
        </row>
        <row r="78">
          <cell r="C78" t="str">
            <v>11911162</v>
          </cell>
          <cell r="F78" t="str">
            <v>50669</v>
          </cell>
          <cell r="G78" t="str">
            <v>Trav Others N-Emp</v>
          </cell>
        </row>
        <row r="79">
          <cell r="C79" t="str">
            <v>11911173</v>
          </cell>
          <cell r="F79" t="str">
            <v>50675</v>
          </cell>
          <cell r="G79" t="str">
            <v>TRAVEL CONTRACTS</v>
          </cell>
        </row>
        <row r="80">
          <cell r="C80" t="str">
            <v>11911181</v>
          </cell>
          <cell r="F80" t="str">
            <v>50680</v>
          </cell>
          <cell r="G80" t="str">
            <v>Trav Contr Core Mand</v>
          </cell>
        </row>
        <row r="81">
          <cell r="C81" t="str">
            <v>11911195</v>
          </cell>
          <cell r="F81" t="str">
            <v>50681</v>
          </cell>
          <cell r="G81" t="str">
            <v>Trav Cont Stakeh Eng</v>
          </cell>
        </row>
        <row r="82">
          <cell r="C82" t="str">
            <v>11911201</v>
          </cell>
          <cell r="F82" t="str">
            <v>50682</v>
          </cell>
          <cell r="G82" t="str">
            <v>Trav Cont Int Govern</v>
          </cell>
        </row>
        <row r="83">
          <cell r="C83" t="str">
            <v>11911203</v>
          </cell>
          <cell r="F83" t="str">
            <v>50683</v>
          </cell>
          <cell r="G83" t="str">
            <v>Trav Cont Training</v>
          </cell>
        </row>
        <row r="84">
          <cell r="C84" t="str">
            <v>11911224</v>
          </cell>
          <cell r="F84" t="str">
            <v>50684</v>
          </cell>
          <cell r="G84" t="str">
            <v>Travel Cont Others</v>
          </cell>
        </row>
        <row r="85">
          <cell r="C85" t="str">
            <v>11911225</v>
          </cell>
          <cell r="F85" t="str">
            <v>50700</v>
          </cell>
          <cell r="G85" t="str">
            <v>EMPLOYEE RELOCATION</v>
          </cell>
        </row>
        <row r="86">
          <cell r="C86" t="str">
            <v>11911236</v>
          </cell>
          <cell r="F86" t="str">
            <v>50701</v>
          </cell>
          <cell r="G86" t="str">
            <v>RELO 1ST APPOINTMENT</v>
          </cell>
        </row>
        <row r="87">
          <cell r="C87" t="str">
            <v>11911237</v>
          </cell>
          <cell r="F87" t="str">
            <v>50710</v>
          </cell>
          <cell r="G87" t="str">
            <v>EMPL RELOC WITHIN CA</v>
          </cell>
        </row>
        <row r="88">
          <cell r="C88" t="str">
            <v>11911248</v>
          </cell>
          <cell r="F88" t="str">
            <v>50715</v>
          </cell>
          <cell r="G88" t="str">
            <v>EMPL RELOC OUTSIDE/R</v>
          </cell>
        </row>
        <row r="89">
          <cell r="C89" t="str">
            <v>11911249</v>
          </cell>
          <cell r="F89" t="str">
            <v>50800</v>
          </cell>
          <cell r="G89" t="str">
            <v>POSTAGE, FREIGHT, EX</v>
          </cell>
        </row>
        <row r="90">
          <cell r="C90" t="str">
            <v>11911297</v>
          </cell>
          <cell r="F90" t="str">
            <v>50801</v>
          </cell>
          <cell r="G90" t="str">
            <v>TRANSPORT. OF THINGS</v>
          </cell>
        </row>
        <row r="91">
          <cell r="C91" t="str">
            <v>11911302</v>
          </cell>
          <cell r="F91" t="str">
            <v>50804</v>
          </cell>
          <cell r="G91" t="str">
            <v>POSTAGE &amp; PARCEL POS</v>
          </cell>
        </row>
        <row r="92">
          <cell r="C92" t="str">
            <v>11911362</v>
          </cell>
          <cell r="F92" t="str">
            <v>50805</v>
          </cell>
          <cell r="G92" t="str">
            <v>COURIER SERVICES</v>
          </cell>
        </row>
        <row r="93">
          <cell r="C93" t="str">
            <v>11911363</v>
          </cell>
          <cell r="F93" t="str">
            <v>50900</v>
          </cell>
          <cell r="G93" t="str">
            <v>TELECOMMUNICATIONS</v>
          </cell>
        </row>
        <row r="94">
          <cell r="C94" t="str">
            <v>11911440</v>
          </cell>
          <cell r="F94" t="str">
            <v>50901</v>
          </cell>
          <cell r="G94" t="str">
            <v>MTLY CH - LINES &amp; EQ</v>
          </cell>
        </row>
        <row r="95">
          <cell r="C95" t="str">
            <v>11911444</v>
          </cell>
          <cell r="F95" t="str">
            <v>50902</v>
          </cell>
          <cell r="G95" t="str">
            <v>SERVICES CHARGES</v>
          </cell>
        </row>
        <row r="96">
          <cell r="C96" t="str">
            <v>11911971</v>
          </cell>
          <cell r="F96" t="str">
            <v>50905</v>
          </cell>
          <cell r="G96" t="str">
            <v>INTERCITY  COMM - BE</v>
          </cell>
        </row>
        <row r="97">
          <cell r="C97" t="str">
            <v>11911972</v>
          </cell>
          <cell r="F97" t="str">
            <v>50914</v>
          </cell>
          <cell r="G97" t="str">
            <v>Reimb Wireless - Emp</v>
          </cell>
        </row>
        <row r="98">
          <cell r="C98" t="str">
            <v>11912078</v>
          </cell>
          <cell r="F98" t="str">
            <v>50915</v>
          </cell>
          <cell r="G98" t="str">
            <v>CELLULAR PHONE SERVI</v>
          </cell>
        </row>
        <row r="99">
          <cell r="C99" t="str">
            <v>11912113</v>
          </cell>
          <cell r="F99" t="str">
            <v>50916</v>
          </cell>
          <cell r="G99" t="str">
            <v>CEL PHONE LONG DIST</v>
          </cell>
        </row>
        <row r="100">
          <cell r="C100" t="str">
            <v>11913272</v>
          </cell>
          <cell r="F100" t="str">
            <v>50917</v>
          </cell>
          <cell r="G100" t="str">
            <v>PAGER</v>
          </cell>
        </row>
        <row r="101">
          <cell r="C101" t="str">
            <v>11913273</v>
          </cell>
          <cell r="F101" t="str">
            <v>50918</v>
          </cell>
          <cell r="G101" t="str">
            <v>TELECONFERENCES</v>
          </cell>
        </row>
        <row r="102">
          <cell r="C102" t="str">
            <v>11913275</v>
          </cell>
          <cell r="F102" t="str">
            <v>50919</v>
          </cell>
          <cell r="G102" t="str">
            <v>Web conferencing</v>
          </cell>
        </row>
        <row r="103">
          <cell r="C103" t="str">
            <v>11913277</v>
          </cell>
          <cell r="F103" t="str">
            <v>50925</v>
          </cell>
          <cell r="G103" t="str">
            <v>CABLE VISION - COMMU</v>
          </cell>
        </row>
        <row r="104">
          <cell r="C104" t="str">
            <v>11913279</v>
          </cell>
          <cell r="F104" t="str">
            <v>50932</v>
          </cell>
          <cell r="G104" t="str">
            <v>VOICE MESSAG. SERV C</v>
          </cell>
        </row>
        <row r="105">
          <cell r="C105" t="str">
            <v>11913302</v>
          </cell>
          <cell r="F105" t="str">
            <v>50933</v>
          </cell>
          <cell r="G105" t="str">
            <v>RADIO LICENSES</v>
          </cell>
        </row>
        <row r="106">
          <cell r="C106" t="str">
            <v>11913318</v>
          </cell>
          <cell r="F106" t="str">
            <v>50934</v>
          </cell>
          <cell r="G106" t="str">
            <v>DATA COMMUNIC COMMER</v>
          </cell>
        </row>
        <row r="107">
          <cell r="C107" t="str">
            <v>11913348</v>
          </cell>
          <cell r="F107" t="str">
            <v>50936</v>
          </cell>
          <cell r="G107" t="str">
            <v>SATELLITE COMMUNIC.</v>
          </cell>
        </row>
        <row r="108">
          <cell r="C108" t="str">
            <v>77005501</v>
          </cell>
          <cell r="F108" t="str">
            <v>50938</v>
          </cell>
          <cell r="G108" t="str">
            <v>BASIC NETWORK SERV.</v>
          </cell>
        </row>
        <row r="109">
          <cell r="C109" t="str">
            <v>77005552</v>
          </cell>
          <cell r="F109" t="str">
            <v>51100</v>
          </cell>
          <cell r="G109" t="str">
            <v>ADVERTISING/PUBL. RE</v>
          </cell>
        </row>
        <row r="110">
          <cell r="C110" t="str">
            <v>77005688</v>
          </cell>
          <cell r="F110" t="str">
            <v>51101</v>
          </cell>
          <cell r="G110" t="str">
            <v>ADVERTISING-PUB. OUT</v>
          </cell>
        </row>
        <row r="111">
          <cell r="C111" t="str">
            <v>77005702</v>
          </cell>
          <cell r="F111" t="str">
            <v>51106</v>
          </cell>
          <cell r="G111" t="str">
            <v>PUBLIC INFO DIFFUSIO</v>
          </cell>
        </row>
        <row r="112">
          <cell r="C112" t="str">
            <v>99383001</v>
          </cell>
          <cell r="F112" t="str">
            <v>51110</v>
          </cell>
          <cell r="G112" t="str">
            <v>PUBLIC RELATIONS SER</v>
          </cell>
        </row>
        <row r="113">
          <cell r="C113" t="str">
            <v>11911223</v>
          </cell>
          <cell r="F113" t="str">
            <v>51120</v>
          </cell>
          <cell r="G113" t="str">
            <v>COMM PROF SERVICES-O</v>
          </cell>
        </row>
        <row r="114">
          <cell r="C114" t="str">
            <v>11911296</v>
          </cell>
          <cell r="F114" t="str">
            <v>51125</v>
          </cell>
          <cell r="G114" t="str">
            <v>PHOTO PROF SERVICES</v>
          </cell>
        </row>
        <row r="115">
          <cell r="C115" t="str">
            <v>99383002</v>
          </cell>
          <cell r="F115" t="str">
            <v>51130</v>
          </cell>
          <cell r="G115" t="str">
            <v>COMM RESEAR. SER-OUT</v>
          </cell>
        </row>
        <row r="116">
          <cell r="C116" t="str">
            <v>99383003</v>
          </cell>
          <cell r="F116" t="str">
            <v>51200</v>
          </cell>
          <cell r="G116" t="str">
            <v>PUBLISH/PRINT/EXP.SE</v>
          </cell>
        </row>
        <row r="117">
          <cell r="C117" t="str">
            <v>99383004</v>
          </cell>
          <cell r="F117" t="str">
            <v>51201</v>
          </cell>
          <cell r="G117" t="str">
            <v>PUBLISH SERV OUTS. G</v>
          </cell>
        </row>
        <row r="118">
          <cell r="C118" t="str">
            <v>99383006</v>
          </cell>
          <cell r="F118" t="str">
            <v>51210</v>
          </cell>
          <cell r="G118" t="str">
            <v>PRINT SERV PUB/ BR/</v>
          </cell>
        </row>
        <row r="119">
          <cell r="C119" t="str">
            <v>99384001</v>
          </cell>
          <cell r="F119" t="str">
            <v>51220</v>
          </cell>
          <cell r="G119" t="str">
            <v>EXPOSITION SERV OUT</v>
          </cell>
        </row>
        <row r="120">
          <cell r="C120" t="str">
            <v>99384002</v>
          </cell>
          <cell r="F120" t="str">
            <v>51230</v>
          </cell>
          <cell r="G120" t="str">
            <v>AUDIO-VIS. SERV OUT</v>
          </cell>
        </row>
        <row r="121">
          <cell r="C121" t="str">
            <v>99384003</v>
          </cell>
          <cell r="F121" t="str">
            <v>51240</v>
          </cell>
          <cell r="G121" t="str">
            <v>ELECTR SUBSCRIPTIONS</v>
          </cell>
        </row>
        <row r="122">
          <cell r="C122" t="str">
            <v>99384004</v>
          </cell>
          <cell r="F122" t="str">
            <v>51250</v>
          </cell>
          <cell r="G122" t="str">
            <v>DATA ACCESS SERVICES</v>
          </cell>
        </row>
        <row r="123">
          <cell r="C123" t="str">
            <v>99384005</v>
          </cell>
          <cell r="F123" t="str">
            <v>51400</v>
          </cell>
          <cell r="G123" t="str">
            <v>PROFESSIONAL SERVICE</v>
          </cell>
        </row>
        <row r="124">
          <cell r="C124" t="str">
            <v>11901706</v>
          </cell>
          <cell r="F124" t="str">
            <v>51401</v>
          </cell>
          <cell r="G124" t="str">
            <v>ACCOUNT &amp; AUDIT EXC</v>
          </cell>
        </row>
        <row r="125">
          <cell r="C125" t="str">
            <v>11911194</v>
          </cell>
          <cell r="F125" t="str">
            <v>51405</v>
          </cell>
          <cell r="G125" t="str">
            <v>LEGAL SERVICES</v>
          </cell>
        </row>
        <row r="126">
          <cell r="C126" t="str">
            <v>11913343</v>
          </cell>
          <cell r="F126" t="str">
            <v>51410</v>
          </cell>
          <cell r="G126" t="str">
            <v>COLL. AGENCY FEES &amp;</v>
          </cell>
        </row>
        <row r="127">
          <cell r="C127" t="str">
            <v>11913344</v>
          </cell>
          <cell r="F127" t="str">
            <v>51419</v>
          </cell>
          <cell r="G127" t="str">
            <v>TECHNICAL SUPPORT SE</v>
          </cell>
        </row>
        <row r="128">
          <cell r="C128" t="str">
            <v>11913373</v>
          </cell>
          <cell r="F128" t="str">
            <v>51420</v>
          </cell>
          <cell r="G128" t="str">
            <v>ARCHITECTURAL SERVIC</v>
          </cell>
        </row>
        <row r="129">
          <cell r="C129" t="str">
            <v>11913374</v>
          </cell>
          <cell r="F129" t="str">
            <v>51425</v>
          </cell>
          <cell r="G129" t="str">
            <v>ENG. CONSULTANTS/CON</v>
          </cell>
        </row>
        <row r="130">
          <cell r="C130" t="str">
            <v>11913375</v>
          </cell>
          <cell r="F130" t="str">
            <v>51431</v>
          </cell>
          <cell r="G130" t="str">
            <v>CIVIL AND/OR MECH. E</v>
          </cell>
        </row>
        <row r="131">
          <cell r="C131" t="str">
            <v>11900413</v>
          </cell>
          <cell r="F131" t="str">
            <v>51434</v>
          </cell>
          <cell r="G131" t="str">
            <v>RESEARCH AND DEVLPT</v>
          </cell>
        </row>
        <row r="132">
          <cell r="C132" t="str">
            <v>11900414</v>
          </cell>
          <cell r="F132" t="str">
            <v>51442</v>
          </cell>
          <cell r="G132" t="str">
            <v>TRANSLATION SERVICES</v>
          </cell>
        </row>
        <row r="133">
          <cell r="C133" t="str">
            <v>11913377</v>
          </cell>
          <cell r="F133" t="str">
            <v>51446</v>
          </cell>
          <cell r="G133" t="str">
            <v>INTERP SERV-OFF LNG-</v>
          </cell>
        </row>
        <row r="134">
          <cell r="C134" t="str">
            <v>99200000</v>
          </cell>
          <cell r="F134" t="str">
            <v>51451</v>
          </cell>
          <cell r="G134" t="str">
            <v>TELEC CONSULT-ENG SE</v>
          </cell>
        </row>
        <row r="135">
          <cell r="C135" t="str">
            <v>77007301</v>
          </cell>
          <cell r="F135" t="str">
            <v>51452</v>
          </cell>
          <cell r="G135" t="str">
            <v>INFORMATION TECH CON</v>
          </cell>
        </row>
        <row r="136">
          <cell r="C136" t="str">
            <v>11912698</v>
          </cell>
          <cell r="F136" t="str">
            <v>51453</v>
          </cell>
          <cell r="G136" t="str">
            <v>INTERNAL IT SERVICES</v>
          </cell>
        </row>
        <row r="137">
          <cell r="C137" t="str">
            <v>11900431</v>
          </cell>
          <cell r="F137" t="str">
            <v>51456</v>
          </cell>
          <cell r="G137" t="str">
            <v>OTHER HEALTH SERVICE</v>
          </cell>
        </row>
        <row r="138">
          <cell r="C138" t="str">
            <v>99383005</v>
          </cell>
          <cell r="F138" t="str">
            <v>51458</v>
          </cell>
          <cell r="G138" t="str">
            <v>PROTECTION SERVICES</v>
          </cell>
        </row>
        <row r="139">
          <cell r="C139" t="str">
            <v>99383007</v>
          </cell>
          <cell r="F139" t="str">
            <v>51460</v>
          </cell>
          <cell r="G139" t="str">
            <v>EARTH AND SP SCIENCE</v>
          </cell>
        </row>
        <row r="140">
          <cell r="C140" t="str">
            <v>99383008</v>
          </cell>
          <cell r="F140" t="str">
            <v>51470</v>
          </cell>
          <cell r="G140" t="str">
            <v>EARTH &amp; SPACE SC-CON</v>
          </cell>
        </row>
        <row r="141">
          <cell r="C141" t="str">
            <v>11900450</v>
          </cell>
          <cell r="F141" t="str">
            <v>51481</v>
          </cell>
          <cell r="G141" t="str">
            <v>HUMAN RESOURCES ADVI</v>
          </cell>
        </row>
        <row r="142">
          <cell r="F142" t="str">
            <v>51482</v>
          </cell>
          <cell r="G142" t="str">
            <v>SERV CONSULT MEDICAL</v>
          </cell>
        </row>
        <row r="143">
          <cell r="F143" t="str">
            <v>51483</v>
          </cell>
          <cell r="G143" t="str">
            <v>INTERNAL HR MGT SERV</v>
          </cell>
        </row>
        <row r="144">
          <cell r="F144" t="str">
            <v>51484</v>
          </cell>
          <cell r="G144" t="str">
            <v>INTERNAL COMM SERV</v>
          </cell>
        </row>
        <row r="145">
          <cell r="F145" t="str">
            <v>51490</v>
          </cell>
          <cell r="G145" t="str">
            <v>INTERNAL ACQUI SERV</v>
          </cell>
        </row>
        <row r="146">
          <cell r="F146" t="str">
            <v>51491</v>
          </cell>
          <cell r="G146" t="str">
            <v>MGMT CONSULTING-OUT</v>
          </cell>
        </row>
        <row r="147">
          <cell r="F147" t="str">
            <v>51494</v>
          </cell>
          <cell r="G147" t="str">
            <v>SATELLITE OPER. SVCE</v>
          </cell>
        </row>
        <row r="148">
          <cell r="F148" t="str">
            <v>51497</v>
          </cell>
          <cell r="G148" t="str">
            <v>OTHER PROF SERV NOT</v>
          </cell>
        </row>
        <row r="149">
          <cell r="F149" t="str">
            <v>51498</v>
          </cell>
          <cell r="G149" t="str">
            <v>PROMO/DIFFUS. INFO -</v>
          </cell>
        </row>
        <row r="150">
          <cell r="F150" t="str">
            <v>51500</v>
          </cell>
          <cell r="G150" t="str">
            <v>TRAINING &amp; EDUCATION</v>
          </cell>
        </row>
        <row r="151">
          <cell r="F151" t="str">
            <v>51505</v>
          </cell>
          <cell r="G151" t="str">
            <v>FEES COURSES W TIME</v>
          </cell>
        </row>
        <row r="152">
          <cell r="F152" t="str">
            <v>51506</v>
          </cell>
          <cell r="G152" t="str">
            <v>PRIVATE LANGUAGE</v>
          </cell>
        </row>
        <row r="153">
          <cell r="F153" t="str">
            <v>51507</v>
          </cell>
          <cell r="G153" t="str">
            <v>GROUP LANGUAGE TRAIN</v>
          </cell>
        </row>
        <row r="154">
          <cell r="F154" t="str">
            <v>51508</v>
          </cell>
          <cell r="G154" t="str">
            <v>REIMB TUITION FEES</v>
          </cell>
        </row>
        <row r="155">
          <cell r="F155" t="str">
            <v>51510</v>
          </cell>
          <cell r="G155" t="str">
            <v>STAFF DEVELOP &amp; TRAI</v>
          </cell>
        </row>
        <row r="156">
          <cell r="F156" t="str">
            <v>51528</v>
          </cell>
          <cell r="G156" t="str">
            <v>TRAINING -PSC EDUCAT</v>
          </cell>
        </row>
        <row r="157">
          <cell r="F157" t="str">
            <v>51540</v>
          </cell>
          <cell r="G157" t="str">
            <v>TRAIN. EDUC. SERV -</v>
          </cell>
        </row>
        <row r="158">
          <cell r="F158" t="str">
            <v>51600</v>
          </cell>
          <cell r="G158" t="str">
            <v>OTHER SERVICES</v>
          </cell>
        </row>
        <row r="159">
          <cell r="F159" t="str">
            <v>51603</v>
          </cell>
          <cell r="G159" t="str">
            <v>COMPUTER SERVICES OU</v>
          </cell>
        </row>
        <row r="160">
          <cell r="F160" t="str">
            <v>51604</v>
          </cell>
          <cell r="G160" t="str">
            <v>Maintenance license</v>
          </cell>
        </row>
        <row r="161">
          <cell r="F161" t="str">
            <v>51605</v>
          </cell>
          <cell r="G161" t="str">
            <v>SERVICES TECHNIQUES</v>
          </cell>
        </row>
        <row r="162">
          <cell r="F162" t="str">
            <v>51606</v>
          </cell>
          <cell r="G162" t="str">
            <v>OTHER BUSINESS SERV-</v>
          </cell>
        </row>
        <row r="163">
          <cell r="F163" t="str">
            <v>51610</v>
          </cell>
          <cell r="G163" t="str">
            <v>CONTR BUILDING CLEAN</v>
          </cell>
        </row>
        <row r="164">
          <cell r="F164" t="str">
            <v>51611</v>
          </cell>
          <cell r="G164" t="str">
            <v>HOSPITALITY</v>
          </cell>
        </row>
        <row r="165">
          <cell r="F165" t="str">
            <v>51612</v>
          </cell>
          <cell r="G165" t="str">
            <v>MEMBERSHIP FEES</v>
          </cell>
        </row>
        <row r="166">
          <cell r="F166" t="str">
            <v>51613</v>
          </cell>
          <cell r="G166" t="str">
            <v>CONFERENCE FEES</v>
          </cell>
        </row>
        <row r="167">
          <cell r="F167" t="str">
            <v>51616</v>
          </cell>
          <cell r="G167" t="str">
            <v>ACQ/CONT ADM CH-PWGS</v>
          </cell>
        </row>
        <row r="168">
          <cell r="F168" t="str">
            <v>51617</v>
          </cell>
          <cell r="G168" t="str">
            <v>COLLECTION AGENCY</v>
          </cell>
        </row>
        <row r="169">
          <cell r="F169" t="str">
            <v>51621</v>
          </cell>
          <cell r="G169" t="str">
            <v>MOTOR VEHICLE LICENC</v>
          </cell>
        </row>
        <row r="170">
          <cell r="F170" t="str">
            <v>51636</v>
          </cell>
          <cell r="G170" t="str">
            <v>CCRS-NRCAN RADARSAT2</v>
          </cell>
        </row>
        <row r="171">
          <cell r="F171" t="str">
            <v>51658</v>
          </cell>
          <cell r="G171" t="str">
            <v>PROTECTION SERVICES</v>
          </cell>
        </row>
        <row r="172">
          <cell r="F172" t="str">
            <v>51700</v>
          </cell>
          <cell r="G172" t="str">
            <v>TEMPORARY HELP SERVI</v>
          </cell>
        </row>
        <row r="173">
          <cell r="F173" t="str">
            <v>51701</v>
          </cell>
          <cell r="G173" t="str">
            <v>TEMPORARY HELP SERV.</v>
          </cell>
        </row>
        <row r="174">
          <cell r="F174" t="str">
            <v>51800</v>
          </cell>
          <cell r="G174" t="str">
            <v>RENTALS</v>
          </cell>
        </row>
        <row r="175">
          <cell r="F175" t="str">
            <v>51801</v>
          </cell>
          <cell r="G175" t="str">
            <v>RENT VOICE COM EQ EX</v>
          </cell>
        </row>
        <row r="176">
          <cell r="F176" t="str">
            <v>51804</v>
          </cell>
          <cell r="G176" t="str">
            <v>Maintenance license</v>
          </cell>
        </row>
        <row r="177">
          <cell r="F177" t="str">
            <v>51805</v>
          </cell>
          <cell r="G177" t="str">
            <v>RENT DATA COMM EQ-ES</v>
          </cell>
        </row>
        <row r="178">
          <cell r="F178" t="str">
            <v>51810</v>
          </cell>
          <cell r="G178" t="str">
            <v>RENT OTH COMM EQU EX</v>
          </cell>
        </row>
        <row r="179">
          <cell r="F179" t="str">
            <v>51825</v>
          </cell>
          <cell r="G179" t="str">
            <v>RENTAL OF EQUIPMENT</v>
          </cell>
        </row>
        <row r="180">
          <cell r="F180" t="str">
            <v>51835</v>
          </cell>
          <cell r="G180" t="str">
            <v>RENTAL/EQUIPMENT OTH</v>
          </cell>
        </row>
        <row r="181">
          <cell r="F181" t="str">
            <v>51842</v>
          </cell>
          <cell r="G181" t="str">
            <v>RENT OTHER VEHICLES</v>
          </cell>
        </row>
        <row r="182">
          <cell r="F182" t="str">
            <v>51843</v>
          </cell>
          <cell r="G182" t="str">
            <v>RENTAL OF AIRCRAFT</v>
          </cell>
        </row>
        <row r="183">
          <cell r="F183" t="str">
            <v>51846</v>
          </cell>
          <cell r="G183" t="str">
            <v>SEVERENCE PAY PROVIS</v>
          </cell>
        </row>
        <row r="184">
          <cell r="F184" t="str">
            <v>51849</v>
          </cell>
          <cell r="G184" t="str">
            <v>RENT FACIL INDUST &amp;</v>
          </cell>
        </row>
        <row r="185">
          <cell r="F185" t="str">
            <v>51850</v>
          </cell>
          <cell r="G185" t="str">
            <v>RENT BLDG - OFF ADMI</v>
          </cell>
        </row>
        <row r="186">
          <cell r="F186" t="str">
            <v>51854</v>
          </cell>
          <cell r="G186" t="str">
            <v>RENTAL OF LAND</v>
          </cell>
        </row>
        <row r="187">
          <cell r="F187" t="str">
            <v>52000</v>
          </cell>
          <cell r="G187" t="str">
            <v>BUILDING AND STRUCTU</v>
          </cell>
        </row>
        <row r="188">
          <cell r="F188" t="str">
            <v>52010</v>
          </cell>
          <cell r="G188" t="str">
            <v>ROADS, SIDEWALKS</v>
          </cell>
        </row>
        <row r="189">
          <cell r="F189" t="str">
            <v>52030</v>
          </cell>
          <cell r="G189" t="str">
            <v>WATERWORKS</v>
          </cell>
        </row>
        <row r="190">
          <cell r="F190" t="str">
            <v>52040</v>
          </cell>
          <cell r="G190" t="str">
            <v>ADMINISTRATIVE BUILD</v>
          </cell>
        </row>
        <row r="191">
          <cell r="F191" t="str">
            <v>52052</v>
          </cell>
          <cell r="G191" t="str">
            <v>INSTIT BLDG - LABORA</v>
          </cell>
        </row>
        <row r="192">
          <cell r="F192" t="str">
            <v>52100</v>
          </cell>
          <cell r="G192" t="str">
            <v>REPAIR OF MACHINERY</v>
          </cell>
        </row>
        <row r="193">
          <cell r="F193" t="str">
            <v>52102</v>
          </cell>
          <cell r="G193" t="str">
            <v>PROCESSING MACHINERY</v>
          </cell>
        </row>
        <row r="194">
          <cell r="F194" t="str">
            <v>52130</v>
          </cell>
          <cell r="G194" t="str">
            <v>MEAS.CONT.LAB.MED.OP</v>
          </cell>
        </row>
        <row r="195">
          <cell r="F195" t="str">
            <v>52143</v>
          </cell>
          <cell r="G195" t="str">
            <v>OTHER ELEC EQUIP &amp; A</v>
          </cell>
        </row>
        <row r="196">
          <cell r="F196" t="str">
            <v>52144</v>
          </cell>
          <cell r="G196" t="str">
            <v>ELECTRIC LIGHTING</v>
          </cell>
        </row>
        <row r="197">
          <cell r="F197" t="str">
            <v>52150</v>
          </cell>
          <cell r="G197" t="str">
            <v>HEATING AIR-CONDIT.</v>
          </cell>
        </row>
        <row r="198">
          <cell r="F198" t="str">
            <v>52160</v>
          </cell>
          <cell r="G198" t="str">
            <v>TELECOMMUNICATIONS</v>
          </cell>
        </row>
        <row r="199">
          <cell r="F199" t="str">
            <v>52161</v>
          </cell>
          <cell r="G199" t="str">
            <v>DIG COMM&amp;NETW EQUIPM</v>
          </cell>
        </row>
        <row r="200">
          <cell r="F200" t="str">
            <v>52162</v>
          </cell>
          <cell r="G200" t="str">
            <v>IMAG/VIDEO COM EQUIP</v>
          </cell>
        </row>
        <row r="201">
          <cell r="F201" t="str">
            <v>52163</v>
          </cell>
          <cell r="G201" t="str">
            <v>COMPUT EQUI / SERVER</v>
          </cell>
        </row>
        <row r="202">
          <cell r="F202" t="str">
            <v>52165</v>
          </cell>
          <cell r="G202" t="str">
            <v>COMP EQUIP-HARDW &amp; S</v>
          </cell>
        </row>
        <row r="203">
          <cell r="F203" t="str">
            <v>52170</v>
          </cell>
          <cell r="G203" t="str">
            <v>OTHER OFFICE EQUIPME</v>
          </cell>
        </row>
        <row r="204">
          <cell r="F204" t="str">
            <v>52190</v>
          </cell>
          <cell r="G204" t="str">
            <v>ROAD MOTOR VEHICLES</v>
          </cell>
        </row>
        <row r="205">
          <cell r="F205" t="str">
            <v>52191</v>
          </cell>
          <cell r="G205" t="str">
            <v>MISCELLANEOUS VEHIC.</v>
          </cell>
        </row>
        <row r="206">
          <cell r="F206" t="str">
            <v>52300</v>
          </cell>
          <cell r="G206" t="str">
            <v>PUBLIC UTILITIES</v>
          </cell>
        </row>
        <row r="207">
          <cell r="F207" t="str">
            <v>52301</v>
          </cell>
          <cell r="G207" t="str">
            <v>ELECTRICITY</v>
          </cell>
        </row>
        <row r="208">
          <cell r="F208" t="str">
            <v>52302</v>
          </cell>
          <cell r="G208" t="str">
            <v>NATURAL GAS</v>
          </cell>
        </row>
        <row r="209">
          <cell r="F209" t="str">
            <v>52303</v>
          </cell>
          <cell r="G209" t="str">
            <v>SEWER AND WATER</v>
          </cell>
        </row>
        <row r="210">
          <cell r="F210" t="str">
            <v>52400</v>
          </cell>
          <cell r="G210" t="str">
            <v>MATERIALS &amp; SUPPLIES</v>
          </cell>
        </row>
        <row r="211">
          <cell r="F211" t="str">
            <v>52402</v>
          </cell>
          <cell r="G211" t="str">
            <v>DIESEL FUEL</v>
          </cell>
        </row>
        <row r="212">
          <cell r="F212" t="str">
            <v>52405</v>
          </cell>
          <cell r="G212" t="str">
            <v>GASOLINE</v>
          </cell>
        </row>
        <row r="213">
          <cell r="F213" t="str">
            <v>52406</v>
          </cell>
          <cell r="G213" t="str">
            <v>LUBRICATING OILS &amp; G</v>
          </cell>
        </row>
        <row r="214">
          <cell r="F214" t="str">
            <v>52407</v>
          </cell>
          <cell r="G214" t="str">
            <v>REFINED AND MANUF GA</v>
          </cell>
        </row>
        <row r="215">
          <cell r="F215" t="str">
            <v>52410</v>
          </cell>
          <cell r="G215" t="str">
            <v>WOOD FABRICATED MAT.</v>
          </cell>
        </row>
        <row r="216">
          <cell r="F216" t="str">
            <v>52411</v>
          </cell>
          <cell r="G216" t="str">
            <v>PAPER AND PAPERBOARD</v>
          </cell>
        </row>
        <row r="217">
          <cell r="F217" t="str">
            <v>52412</v>
          </cell>
          <cell r="G217" t="str">
            <v>TEXTILE MATERIALS</v>
          </cell>
        </row>
        <row r="218">
          <cell r="F218" t="str">
            <v>52413</v>
          </cell>
          <cell r="G218" t="str">
            <v>CHEMICALS AND REL PR</v>
          </cell>
        </row>
        <row r="219">
          <cell r="F219" t="str">
            <v>52415</v>
          </cell>
          <cell r="G219" t="str">
            <v>NONFER/ MET.-LEAD/AL</v>
          </cell>
        </row>
        <row r="220">
          <cell r="F220" t="str">
            <v>52416</v>
          </cell>
          <cell r="G220" t="str">
            <v>METAL FABRICATED PRO</v>
          </cell>
        </row>
        <row r="221">
          <cell r="F221" t="str">
            <v>52418</v>
          </cell>
          <cell r="G221" t="str">
            <v>NON-METAL. MINERAL B</v>
          </cell>
        </row>
        <row r="222">
          <cell r="F222" t="str">
            <v>52419</v>
          </cell>
          <cell r="G222" t="str">
            <v>MISCE METAL PRODUCTS</v>
          </cell>
        </row>
        <row r="223">
          <cell r="F223" t="str">
            <v>52425</v>
          </cell>
          <cell r="G223" t="str">
            <v>UNIFORMS</v>
          </cell>
        </row>
        <row r="224">
          <cell r="F224" t="str">
            <v>52426</v>
          </cell>
          <cell r="G224" t="str">
            <v>OTHER CLOTHING</v>
          </cell>
        </row>
        <row r="225">
          <cell r="F225" t="str">
            <v>52427</v>
          </cell>
          <cell r="G225" t="str">
            <v>HOUSE FURNISHINGS</v>
          </cell>
        </row>
        <row r="226">
          <cell r="F226" t="str">
            <v>52428</v>
          </cell>
          <cell r="G226" t="str">
            <v>FOOTWEAR</v>
          </cell>
        </row>
        <row r="227">
          <cell r="F227" t="str">
            <v>52435</v>
          </cell>
          <cell r="G227" t="str">
            <v>PRINTED MATTER</v>
          </cell>
        </row>
        <row r="228">
          <cell r="F228" t="str">
            <v>52441</v>
          </cell>
          <cell r="G228" t="str">
            <v>STATIONARY &amp; OFF SUP</v>
          </cell>
        </row>
        <row r="229">
          <cell r="F229" t="str">
            <v>52442</v>
          </cell>
          <cell r="G229" t="str">
            <v>PHOTOGRAPHIC GOODS</v>
          </cell>
        </row>
        <row r="230">
          <cell r="F230" t="str">
            <v>52450</v>
          </cell>
          <cell r="G230" t="str">
            <v>MISC PRODUCTS &amp; GOOD</v>
          </cell>
        </row>
        <row r="231">
          <cell r="F231" t="str">
            <v>52451</v>
          </cell>
          <cell r="G231" t="str">
            <v>MISCELL LABOR SUPPLI</v>
          </cell>
        </row>
        <row r="232">
          <cell r="F232" t="str">
            <v>52453</v>
          </cell>
          <cell r="G232" t="str">
            <v>vegetable products-p</v>
          </cell>
        </row>
        <row r="233">
          <cell r="F233" t="str">
            <v>52500</v>
          </cell>
          <cell r="G233" t="str">
            <v>SPARE PARTS AND CONS</v>
          </cell>
        </row>
        <row r="234">
          <cell r="F234" t="str">
            <v>52501</v>
          </cell>
          <cell r="G234" t="str">
            <v>HAND TOOLS &amp; CUTLERY</v>
          </cell>
        </row>
        <row r="235">
          <cell r="F235" t="str">
            <v>52502</v>
          </cell>
          <cell r="G235" t="str">
            <v>SAFETY &amp; SANITARY EQ</v>
          </cell>
        </row>
        <row r="236">
          <cell r="F236" t="str">
            <v>52504</v>
          </cell>
          <cell r="G236" t="str">
            <v>OFFICE FURNITURE &amp; E</v>
          </cell>
        </row>
        <row r="237">
          <cell r="F237" t="str">
            <v>52507</v>
          </cell>
          <cell r="G237" t="str">
            <v>PLUMBING EQUIP &amp; FIT</v>
          </cell>
        </row>
        <row r="238">
          <cell r="F238" t="str">
            <v>52508</v>
          </cell>
          <cell r="G238" t="str">
            <v>OTH FURN&amp;FIXT EXC PW</v>
          </cell>
        </row>
        <row r="239">
          <cell r="F239" t="str">
            <v>52509</v>
          </cell>
          <cell r="G239" t="str">
            <v>ELECT LIGHT DIST CON</v>
          </cell>
        </row>
        <row r="240">
          <cell r="F240" t="str">
            <v>52511</v>
          </cell>
          <cell r="G240" t="str">
            <v>MEA,LAB,MED, OPT IN</v>
          </cell>
        </row>
        <row r="241">
          <cell r="F241" t="str">
            <v>52515</v>
          </cell>
          <cell r="G241" t="str">
            <v>HEATIN AIR COND.</v>
          </cell>
        </row>
        <row r="242">
          <cell r="F242" t="str">
            <v>52521</v>
          </cell>
          <cell r="G242" t="str">
            <v>GEN PURP SHOP MACH &amp;</v>
          </cell>
        </row>
        <row r="243">
          <cell r="F243" t="str">
            <v>52522</v>
          </cell>
          <cell r="G243" t="str">
            <v>CONV/ELEV&amp;MAT HAND E</v>
          </cell>
        </row>
        <row r="244">
          <cell r="F244" t="str">
            <v>52523</v>
          </cell>
          <cell r="G244" t="str">
            <v>MSSE PARTS</v>
          </cell>
        </row>
        <row r="245">
          <cell r="F245" t="str">
            <v>52526</v>
          </cell>
          <cell r="G245" t="str">
            <v>COMM/NETWORKING EQUI</v>
          </cell>
        </row>
        <row r="246">
          <cell r="F246" t="str">
            <v>52527</v>
          </cell>
          <cell r="G246" t="str">
            <v>DATA TRANSMITTAL MAT</v>
          </cell>
        </row>
        <row r="247">
          <cell r="F247" t="str">
            <v>52528</v>
          </cell>
          <cell r="G247" t="str">
            <v>IMAGE TRANSMITTAL MA</v>
          </cell>
        </row>
        <row r="248">
          <cell r="F248" t="str">
            <v>52529</v>
          </cell>
          <cell r="G248" t="str">
            <v>DIGITAL COMM EQUIP.</v>
          </cell>
        </row>
        <row r="249">
          <cell r="F249" t="str">
            <v>52530</v>
          </cell>
          <cell r="G249" t="str">
            <v>TELECOMMUNIC. EQUIP</v>
          </cell>
        </row>
        <row r="250">
          <cell r="F250" t="str">
            <v>52531</v>
          </cell>
          <cell r="G250" t="str">
            <v>EXP. INFO. MATERIAL</v>
          </cell>
        </row>
        <row r="251">
          <cell r="F251" t="str">
            <v>52532</v>
          </cell>
          <cell r="G251" t="str">
            <v>COMPUTER EQUIPMENT</v>
          </cell>
        </row>
        <row r="252">
          <cell r="F252" t="str">
            <v>52535</v>
          </cell>
          <cell r="G252" t="str">
            <v>COMPUTER EQUIPMENT</v>
          </cell>
        </row>
        <row r="253">
          <cell r="F253" t="str">
            <v>52540</v>
          </cell>
          <cell r="G253" t="str">
            <v>OTHER OFFICE EQUIPME</v>
          </cell>
        </row>
        <row r="254">
          <cell r="F254" t="str">
            <v>52555</v>
          </cell>
          <cell r="G254" t="str">
            <v>COMPUTER SOFTWARE LI</v>
          </cell>
        </row>
        <row r="255">
          <cell r="F255" t="str">
            <v>52560</v>
          </cell>
          <cell r="G255" t="str">
            <v>ROAD MOTOR VEHICLES</v>
          </cell>
        </row>
        <row r="256">
          <cell r="F256" t="str">
            <v>52562</v>
          </cell>
          <cell r="G256" t="str">
            <v>RUBBER TIRES AND TUB</v>
          </cell>
        </row>
        <row r="257">
          <cell r="F257" t="str">
            <v>52565</v>
          </cell>
          <cell r="G257" t="str">
            <v>RADAR EQUIPMENT</v>
          </cell>
        </row>
        <row r="258">
          <cell r="F258" t="str">
            <v>52574</v>
          </cell>
          <cell r="G258" t="str">
            <v>SPDM</v>
          </cell>
        </row>
        <row r="259">
          <cell r="F259" t="str">
            <v>52575</v>
          </cell>
          <cell r="G259" t="str">
            <v>SATELLITE CONSTRUCTI</v>
          </cell>
        </row>
        <row r="260">
          <cell r="F260" t="str">
            <v>52576</v>
          </cell>
          <cell r="G260" t="str">
            <v>SPECIAL INDUST. EQUI</v>
          </cell>
        </row>
        <row r="261">
          <cell r="F261" t="str">
            <v>52577</v>
          </cell>
          <cell r="G261" t="str">
            <v>RADARSAT-2 AMORTIZA</v>
          </cell>
        </row>
        <row r="262">
          <cell r="F262" t="str">
            <v>53000</v>
          </cell>
          <cell r="G262" t="str">
            <v>STUDENTS</v>
          </cell>
        </row>
        <row r="263">
          <cell r="F263" t="str">
            <v>53001</v>
          </cell>
          <cell r="G263" t="str">
            <v>SAL.&amp; WAGES STUDENTS</v>
          </cell>
        </row>
        <row r="264">
          <cell r="F264" t="str">
            <v>53002</v>
          </cell>
          <cell r="G264" t="str">
            <v>VACATION - STUDENTS</v>
          </cell>
        </row>
        <row r="265">
          <cell r="F265" t="str">
            <v>53003</v>
          </cell>
          <cell r="G265" t="str">
            <v>OVERTIME - STUDENTS</v>
          </cell>
        </row>
        <row r="266">
          <cell r="F266" t="str">
            <v>53004</v>
          </cell>
          <cell r="G266" t="str">
            <v>RETRO SAL-STUDENT</v>
          </cell>
        </row>
        <row r="267">
          <cell r="F267" t="str">
            <v>53100</v>
          </cell>
          <cell r="G267" t="str">
            <v>GRANTS &amp; CONTRIBUTIO</v>
          </cell>
        </row>
        <row r="268">
          <cell r="F268" t="str">
            <v>53121</v>
          </cell>
          <cell r="G268" t="str">
            <v>PAYMENTS TO PERSONS</v>
          </cell>
        </row>
        <row r="269">
          <cell r="F269" t="str">
            <v>53131</v>
          </cell>
          <cell r="G269" t="str">
            <v>PAYMENT TO UNIV/OTH</v>
          </cell>
        </row>
        <row r="270">
          <cell r="F270" t="str">
            <v>53132</v>
          </cell>
          <cell r="G270" t="str">
            <v>PAYMENTS TO INDUSTRI</v>
          </cell>
        </row>
        <row r="271">
          <cell r="F271" t="str">
            <v>53133</v>
          </cell>
          <cell r="G271" t="str">
            <v>OTHER TRANS.PMT NP</v>
          </cell>
        </row>
        <row r="272">
          <cell r="F272" t="str">
            <v>53134</v>
          </cell>
          <cell r="G272" t="str">
            <v>TRF PMT INSTITUTIONS</v>
          </cell>
        </row>
        <row r="273">
          <cell r="F273" t="str">
            <v>53135</v>
          </cell>
          <cell r="G273" t="str">
            <v>TRF PMT INDUSTRY</v>
          </cell>
        </row>
        <row r="274">
          <cell r="F274" t="str">
            <v>53141</v>
          </cell>
          <cell r="G274" t="str">
            <v>PAYM EUROPEAN SPACE</v>
          </cell>
        </row>
        <row r="275">
          <cell r="F275" t="str">
            <v>53142</v>
          </cell>
          <cell r="G275" t="str">
            <v>TRAN TO INTER ORGAN</v>
          </cell>
        </row>
        <row r="276">
          <cell r="F276" t="str">
            <v>53143</v>
          </cell>
          <cell r="G276" t="str">
            <v>ESA PREPAID AMORT</v>
          </cell>
        </row>
        <row r="277">
          <cell r="F277" t="str">
            <v>53190</v>
          </cell>
          <cell r="G277" t="str">
            <v>F/X GAIN/LOSS TRF</v>
          </cell>
        </row>
        <row r="278">
          <cell r="F278" t="str">
            <v>53300</v>
          </cell>
          <cell r="G278" t="str">
            <v>OTHER PAYMENTS</v>
          </cell>
        </row>
        <row r="279">
          <cell r="F279" t="str">
            <v>53312</v>
          </cell>
          <cell r="G279" t="str">
            <v>LOSSES MONEY +500$</v>
          </cell>
        </row>
        <row r="280">
          <cell r="F280" t="str">
            <v>53316</v>
          </cell>
          <cell r="G280" t="str">
            <v>LOSS ON FOREIGN CURR</v>
          </cell>
        </row>
        <row r="281">
          <cell r="F281" t="str">
            <v>53317</v>
          </cell>
          <cell r="G281" t="str">
            <v>LOSS  EXCHANGE AT YE</v>
          </cell>
        </row>
        <row r="282">
          <cell r="F282" t="str">
            <v>53318</v>
          </cell>
          <cell r="G282" t="str">
            <v>OVERDUE FEES AMEX</v>
          </cell>
        </row>
        <row r="283">
          <cell r="F283" t="str">
            <v>53321</v>
          </cell>
          <cell r="G283" t="str">
            <v>DAMAGE/ CLAIMS - CRO</v>
          </cell>
        </row>
        <row r="284">
          <cell r="F284" t="str">
            <v>53322</v>
          </cell>
          <cell r="G284" t="str">
            <v>EX GRATIA PAYMENTS</v>
          </cell>
        </row>
        <row r="285">
          <cell r="F285" t="str">
            <v>53323</v>
          </cell>
          <cell r="G285" t="str">
            <v>INTER/ ADMIN SER CHA</v>
          </cell>
        </row>
        <row r="286">
          <cell r="F286" t="str">
            <v>53328</v>
          </cell>
          <cell r="G286" t="str">
            <v>RIGHTS OTHER CUSTOMS</v>
          </cell>
        </row>
        <row r="287">
          <cell r="F287" t="str">
            <v>53329</v>
          </cell>
          <cell r="G287" t="str">
            <v>MISC EXP NOT ELSEW C</v>
          </cell>
        </row>
        <row r="288">
          <cell r="F288" t="str">
            <v>53331</v>
          </cell>
          <cell r="G288" t="str">
            <v>CONFERENCE SPONSOR</v>
          </cell>
        </row>
        <row r="289">
          <cell r="F289" t="str">
            <v>53337</v>
          </cell>
          <cell r="G289" t="str">
            <v>POSTDOC FELLOW NSERC</v>
          </cell>
        </row>
        <row r="290">
          <cell r="F290" t="str">
            <v>53341</v>
          </cell>
          <cell r="G290" t="str">
            <v>CUSTOMS IMPORT DUTIE</v>
          </cell>
        </row>
        <row r="291">
          <cell r="F291" t="str">
            <v>53342</v>
          </cell>
          <cell r="G291" t="str">
            <v>INSTANT REWARDS/DIR</v>
          </cell>
        </row>
        <row r="292">
          <cell r="F292" t="str">
            <v>53343</v>
          </cell>
          <cell r="G292" t="str">
            <v>SOCIAL AND COLLECT A</v>
          </cell>
        </row>
        <row r="293">
          <cell r="F293" t="str">
            <v>53344</v>
          </cell>
          <cell r="G293" t="str">
            <v>SUGGESTIONS AWARDS</v>
          </cell>
        </row>
        <row r="294">
          <cell r="F294" t="str">
            <v>53346</v>
          </cell>
          <cell r="G294" t="str">
            <v>SEVERENCE PAY PROVIS</v>
          </cell>
        </row>
        <row r="295">
          <cell r="F295" t="str">
            <v>53347</v>
          </cell>
          <cell r="G295" t="str">
            <v>ALLOW COMPENS LEAVE</v>
          </cell>
        </row>
        <row r="296">
          <cell r="F296" t="str">
            <v>53348</v>
          </cell>
          <cell r="G296" t="str">
            <v>ALLOW VACATION PAY</v>
          </cell>
        </row>
        <row r="297">
          <cell r="F297" t="str">
            <v>53360</v>
          </cell>
          <cell r="G297" t="str">
            <v>GRANTS IN LIEU/TAXES</v>
          </cell>
        </row>
        <row r="298">
          <cell r="F298" t="str">
            <v>53373</v>
          </cell>
          <cell r="G298" t="str">
            <v>LOSS DISP.  CAP. ASS</v>
          </cell>
        </row>
        <row r="299">
          <cell r="F299" t="str">
            <v>53374</v>
          </cell>
          <cell r="G299" t="str">
            <v>LOSS CAP ASSET EXTRA</v>
          </cell>
        </row>
        <row r="300">
          <cell r="F300" t="str">
            <v>53375</v>
          </cell>
          <cell r="G300" t="str">
            <v>Losses on write-down</v>
          </cell>
        </row>
        <row r="301">
          <cell r="F301" t="str">
            <v>53380</v>
          </cell>
          <cell r="G301" t="str">
            <v>BAD DEBTS</v>
          </cell>
        </row>
        <row r="302">
          <cell r="F302" t="str">
            <v>53398</v>
          </cell>
          <cell r="G302" t="str">
            <v>INCREM CHARGES  OGD</v>
          </cell>
        </row>
        <row r="303">
          <cell r="F303" t="str">
            <v>53399</v>
          </cell>
          <cell r="G303" t="str">
            <v>INCREM RECOVERIES  O</v>
          </cell>
        </row>
        <row r="304">
          <cell r="F304" t="str">
            <v>53412</v>
          </cell>
          <cell r="G304" t="str">
            <v>DEPRECIATION EXPENSE</v>
          </cell>
        </row>
        <row r="305">
          <cell r="F305" t="str">
            <v>53413</v>
          </cell>
          <cell r="G305" t="str">
            <v>DEPR - IMPROVEMENT H</v>
          </cell>
        </row>
        <row r="306">
          <cell r="F306" t="str">
            <v>53414</v>
          </cell>
          <cell r="G306" t="str">
            <v>DEPR - TELECOMMUNIC</v>
          </cell>
        </row>
        <row r="307">
          <cell r="F307" t="str">
            <v>53415</v>
          </cell>
          <cell r="G307" t="str">
            <v>DEPR.  -R.P. PROGRAM</v>
          </cell>
        </row>
        <row r="308">
          <cell r="F308" t="str">
            <v>53416</v>
          </cell>
          <cell r="G308" t="str">
            <v>DEPR. -OFFICE OF DFL</v>
          </cell>
        </row>
        <row r="309">
          <cell r="F309" t="str">
            <v>53417</v>
          </cell>
          <cell r="G309" t="str">
            <v>DEPR.-DFL WAREHOUSE</v>
          </cell>
        </row>
        <row r="310">
          <cell r="F310" t="str">
            <v>53418</v>
          </cell>
          <cell r="G310" t="str">
            <v>DEPR-  OTHER INGINEE</v>
          </cell>
        </row>
        <row r="311">
          <cell r="F311" t="str">
            <v>53419</v>
          </cell>
          <cell r="G311" t="str">
            <v>DEPR - SIDEWALKS, P</v>
          </cell>
        </row>
        <row r="312">
          <cell r="F312" t="str">
            <v>53421</v>
          </cell>
          <cell r="G312" t="str">
            <v>DEPR. - RESERVOIRS</v>
          </cell>
        </row>
        <row r="313">
          <cell r="F313" t="str">
            <v>53422</v>
          </cell>
          <cell r="G313" t="str">
            <v>DEPR-COMMUNICATION T</v>
          </cell>
        </row>
        <row r="314">
          <cell r="F314" t="str">
            <v>53423</v>
          </cell>
          <cell r="G314" t="str">
            <v>DEPR- RADAR EQUIPMEN</v>
          </cell>
        </row>
        <row r="315">
          <cell r="F315" t="str">
            <v>53424</v>
          </cell>
          <cell r="G315" t="str">
            <v>DP MISCELL EQUIPMENT</v>
          </cell>
        </row>
        <row r="316">
          <cell r="F316" t="str">
            <v>53425</v>
          </cell>
          <cell r="G316" t="str">
            <v>DEPR.- COMPUTER EQUI</v>
          </cell>
        </row>
        <row r="317">
          <cell r="F317" t="str">
            <v>53426</v>
          </cell>
          <cell r="G317" t="str">
            <v>DEPR.- COMPUTER EQUI</v>
          </cell>
        </row>
        <row r="318">
          <cell r="F318" t="str">
            <v>53427</v>
          </cell>
          <cell r="G318" t="str">
            <v>DEPR. - COMPUTER EQU</v>
          </cell>
        </row>
        <row r="319">
          <cell r="F319" t="str">
            <v>53428</v>
          </cell>
          <cell r="G319" t="str">
            <v>DEPR.- COMPUTER SOFT</v>
          </cell>
        </row>
        <row r="320">
          <cell r="F320" t="str">
            <v>53429</v>
          </cell>
          <cell r="G320" t="str">
            <v>DEPR.- IN-HOUSE SOFT</v>
          </cell>
        </row>
        <row r="321">
          <cell r="F321" t="str">
            <v>53430</v>
          </cell>
          <cell r="G321" t="str">
            <v>DEPR.- TELECOMMUNICA</v>
          </cell>
        </row>
        <row r="322">
          <cell r="F322" t="str">
            <v>53431</v>
          </cell>
          <cell r="G322" t="str">
            <v>DEPR. - DATA COMMUNI</v>
          </cell>
        </row>
        <row r="323">
          <cell r="F323" t="str">
            <v>53432</v>
          </cell>
          <cell r="G323" t="str">
            <v>DEPR. - IMAGE-VIDEO</v>
          </cell>
        </row>
        <row r="324">
          <cell r="F324" t="str">
            <v>53433</v>
          </cell>
          <cell r="G324" t="str">
            <v>DEPR. - NUMERIC COMM</v>
          </cell>
        </row>
        <row r="325">
          <cell r="F325" t="str">
            <v>53434</v>
          </cell>
          <cell r="G325" t="str">
            <v>DEPR. - HEAT, AIR C</v>
          </cell>
        </row>
        <row r="326">
          <cell r="F326" t="str">
            <v>53435</v>
          </cell>
          <cell r="G326" t="str">
            <v>DEPR. - MEASURING,</v>
          </cell>
        </row>
        <row r="327">
          <cell r="F327" t="str">
            <v>53436</v>
          </cell>
          <cell r="G327" t="str">
            <v>DEPR.- SPEC MEAS, L</v>
          </cell>
        </row>
        <row r="328">
          <cell r="F328" t="str">
            <v>53437</v>
          </cell>
          <cell r="G328" t="str">
            <v>DEPR - CONVEYING, E</v>
          </cell>
        </row>
        <row r="329">
          <cell r="F329" t="str">
            <v>53438</v>
          </cell>
          <cell r="G329" t="str">
            <v>DEPR. - SAFERY&amp; SAN</v>
          </cell>
        </row>
        <row r="330">
          <cell r="F330" t="str">
            <v>53439</v>
          </cell>
          <cell r="G330" t="str">
            <v>DEPR.- SPECIAL INDUS</v>
          </cell>
        </row>
        <row r="331">
          <cell r="F331" t="str">
            <v>53440</v>
          </cell>
          <cell r="G331" t="str">
            <v>DEPR. - OTHER FURNIT</v>
          </cell>
        </row>
        <row r="332">
          <cell r="F332" t="str">
            <v>53441</v>
          </cell>
          <cell r="G332" t="str">
            <v>DEPR - OFFICE EQUIPE</v>
          </cell>
        </row>
        <row r="333">
          <cell r="F333" t="str">
            <v>53450</v>
          </cell>
          <cell r="G333" t="str">
            <v>DEPR - ROAD MOTOR VE</v>
          </cell>
        </row>
        <row r="334">
          <cell r="F334" t="str">
            <v>53451</v>
          </cell>
          <cell r="G334" t="str">
            <v>DEPR. - MISC. VEHICL</v>
          </cell>
        </row>
        <row r="335">
          <cell r="F335" t="str">
            <v>53459</v>
          </cell>
          <cell r="G335" t="str">
            <v>DEPRECIATION PP EXP</v>
          </cell>
        </row>
        <row r="336">
          <cell r="F336" t="str">
            <v>53460</v>
          </cell>
          <cell r="G336" t="str">
            <v>DEPR - AVU</v>
          </cell>
        </row>
        <row r="337">
          <cell r="F337" t="str">
            <v>53461</v>
          </cell>
          <cell r="G337" t="str">
            <v>DP SPDM VERIF FACILE</v>
          </cell>
        </row>
        <row r="338">
          <cell r="F338" t="str">
            <v>53462</v>
          </cell>
          <cell r="G338" t="str">
            <v>DEPR. - SSRMS &amp; MBS</v>
          </cell>
        </row>
        <row r="339">
          <cell r="F339" t="str">
            <v>53463</v>
          </cell>
          <cell r="G339" t="str">
            <v>DP SPDM</v>
          </cell>
        </row>
        <row r="340">
          <cell r="F340" t="str">
            <v>53464</v>
          </cell>
          <cell r="G340" t="str">
            <v>DEPR - RADARSAT I</v>
          </cell>
        </row>
        <row r="341">
          <cell r="F341" t="str">
            <v>53465</v>
          </cell>
          <cell r="G341" t="str">
            <v>DEPR. - OTHER SPACE</v>
          </cell>
        </row>
        <row r="342">
          <cell r="F342" t="str">
            <v>53466</v>
          </cell>
          <cell r="G342" t="str">
            <v>DEPR. - ROBOTICS EQU</v>
          </cell>
        </row>
        <row r="343">
          <cell r="F343" t="str">
            <v>53496</v>
          </cell>
          <cell r="G343" t="str">
            <v>REALLOCATION-SUB &amp; C</v>
          </cell>
        </row>
        <row r="344">
          <cell r="F344" t="str">
            <v>53497</v>
          </cell>
          <cell r="G344" t="str">
            <v>SETTLEMENT REVENUE</v>
          </cell>
        </row>
        <row r="345">
          <cell r="F345" t="str">
            <v>53498</v>
          </cell>
          <cell r="G345" t="str">
            <v>SETTLEMENT OF SALARY</v>
          </cell>
        </row>
        <row r="346">
          <cell r="F346" t="str">
            <v>53499</v>
          </cell>
          <cell r="G346" t="str">
            <v>SETTLEMENT OF O&amp;M CO</v>
          </cell>
        </row>
        <row r="347">
          <cell r="F347" t="str">
            <v>59001</v>
          </cell>
          <cell r="G347" t="str">
            <v>Salaries-reallocate</v>
          </cell>
        </row>
        <row r="348">
          <cell r="F348" t="str">
            <v>59997</v>
          </cell>
          <cell r="G348" t="str">
            <v>SUSPENSE TRAVEL</v>
          </cell>
        </row>
        <row r="349">
          <cell r="F349" t="str">
            <v>59998</v>
          </cell>
          <cell r="G349" t="str">
            <v>SUSPENSE CREDIT CARD</v>
          </cell>
        </row>
        <row r="350">
          <cell r="F350" t="str">
            <v>59999</v>
          </cell>
          <cell r="G350" t="str">
            <v>CONVERSION GL</v>
          </cell>
        </row>
      </sheetData>
      <sheetData sheetId="17">
        <row r="12">
          <cell r="A12" t="str">
            <v>AS-1</v>
          </cell>
        </row>
      </sheetData>
      <sheetData sheetId="18">
        <row r="12">
          <cell r="A12">
            <v>0</v>
          </cell>
        </row>
      </sheetData>
      <sheetData sheetId="19"/>
      <sheetData sheetId="2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F"/>
      <sheetName val="REPORT"/>
      <sheetName val="Summary"/>
      <sheetName val="Request Table"/>
      <sheetName val="Budget"/>
      <sheetName val="Filtered Data"/>
      <sheetName val="All Data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P6">
            <v>0</v>
          </cell>
        </row>
        <row r="7">
          <cell r="P7" t="str">
            <v xml:space="preserve"> Travel (06)</v>
          </cell>
        </row>
        <row r="8">
          <cell r="P8" t="str">
            <v>Travel - Duty (06)</v>
          </cell>
        </row>
        <row r="9">
          <cell r="P9" t="str">
            <v>Travel - Conference (06)</v>
          </cell>
        </row>
        <row r="10">
          <cell r="P10" t="str">
            <v>Travel - Training (06)</v>
          </cell>
        </row>
        <row r="11">
          <cell r="P11" t="str">
            <v>Employee Relocation (07)</v>
          </cell>
        </row>
        <row r="12">
          <cell r="P12" t="str">
            <v>Postage, Freight, Express &amp; Cartage (08)</v>
          </cell>
        </row>
        <row r="13">
          <cell r="P13" t="str">
            <v>Telecommunications Services (09)</v>
          </cell>
        </row>
        <row r="14">
          <cell r="P14" t="str">
            <v>Advertising/Public Relation (11)</v>
          </cell>
        </row>
        <row r="15">
          <cell r="P15" t="str">
            <v>Publishing, Printing &amp; Exp. Services (12)</v>
          </cell>
        </row>
        <row r="16">
          <cell r="P16" t="str">
            <v>Professional Services (14.1)</v>
          </cell>
        </row>
        <row r="17">
          <cell r="P17" t="str">
            <v>Training &amp; Educational Services (15)</v>
          </cell>
        </row>
        <row r="18">
          <cell r="P18" t="str">
            <v>Others Services (16)</v>
          </cell>
        </row>
        <row r="19">
          <cell r="P19" t="str">
            <v>Conference Fees (16)</v>
          </cell>
        </row>
        <row r="20">
          <cell r="P20" t="str">
            <v>Membership Fees (16)</v>
          </cell>
        </row>
        <row r="21">
          <cell r="P21" t="str">
            <v>Assets Buildings &amp; Works (16A)</v>
          </cell>
        </row>
        <row r="22">
          <cell r="P22" t="str">
            <v>Assets Machinery &amp; Equipment (16B)</v>
          </cell>
        </row>
        <row r="23">
          <cell r="P23" t="str">
            <v>Temporary Help (17)</v>
          </cell>
        </row>
        <row r="24">
          <cell r="P24" t="str">
            <v>Rentals (18)</v>
          </cell>
        </row>
        <row r="25">
          <cell r="P25" t="str">
            <v>Building Repair &amp; Works (20)</v>
          </cell>
        </row>
        <row r="26">
          <cell r="P26" t="str">
            <v>Repair of Machinery &amp; Equipment (21)</v>
          </cell>
        </row>
        <row r="27">
          <cell r="P27" t="str">
            <v>Public Ulitilies (23)</v>
          </cell>
        </row>
        <row r="28">
          <cell r="E28" t="str">
            <v>SST Eng Dev - Director's Office - O&amp;M</v>
          </cell>
          <cell r="P28" t="str">
            <v>Materials &amp; Supplies (24)</v>
          </cell>
        </row>
        <row r="29">
          <cell r="E29" t="str">
            <v>SST Eng Dev - Director's Office - STEP</v>
          </cell>
          <cell r="P29" t="str">
            <v>Parts and Consumables Tools (25)</v>
          </cell>
        </row>
        <row r="30">
          <cell r="E30" t="str">
            <v>SST Eng Dev - Structures - O&amp;M</v>
          </cell>
          <cell r="P30" t="str">
            <v>Students (14.2)</v>
          </cell>
        </row>
        <row r="31">
          <cell r="E31" t="str">
            <v>SST Eng Dev - Control &amp; Analysis - O&amp;M</v>
          </cell>
          <cell r="P31" t="str">
            <v>Others Payments (include PDF) (33)</v>
          </cell>
        </row>
        <row r="32">
          <cell r="E32" t="str">
            <v>SST Eng Dev - Collaborative Students &amp; VFs</v>
          </cell>
        </row>
        <row r="33">
          <cell r="E33" t="str">
            <v>SST Eng Dev - Material &amp; Thermal - O&amp;M</v>
          </cell>
        </row>
        <row r="34">
          <cell r="E34" t="str">
            <v>SST Eng Dev - Material &amp; Thermal - Orbital Debris</v>
          </cell>
        </row>
        <row r="35">
          <cell r="E35" t="str">
            <v>SST Eng Dev - Optical Sensors - O&amp;M</v>
          </cell>
        </row>
        <row r="36">
          <cell r="E36" t="str">
            <v>SST Eng Dev - Power &amp; Digital Electronics - O&amp;M</v>
          </cell>
        </row>
        <row r="37">
          <cell r="E37" t="str">
            <v>SST Eng Dev - Power &amp; Digital Electronics - Quicksat - O&amp;M</v>
          </cell>
        </row>
        <row r="38">
          <cell r="E38" t="str">
            <v>SST Eng Dev - Laboratories - O&amp;M</v>
          </cell>
        </row>
        <row r="39">
          <cell r="E39" t="str">
            <v>SST Eng Dev - Laboratories - Capital</v>
          </cell>
        </row>
        <row r="40">
          <cell r="E40" t="str">
            <v>SST Eng Dev - Flight Software - O&amp;M</v>
          </cell>
        </row>
        <row r="41">
          <cell r="E41" t="str">
            <v>SST Eng Dev - Systems Engineering - O&amp;M</v>
          </cell>
        </row>
        <row r="42">
          <cell r="E42" t="str">
            <v>SST Eng Dev - Systems Engineering - CDF - O&amp;M</v>
          </cell>
        </row>
        <row r="43">
          <cell r="E43" t="str">
            <v>SST Eng Dev - Systems Engineering - Stratos - O&amp;M</v>
          </cell>
        </row>
        <row r="44">
          <cell r="E44" t="str">
            <v>SST Eng Dev - Systems Engineering - Stratos - Capital</v>
          </cell>
        </row>
        <row r="45">
          <cell r="E45" t="str">
            <v>SST Eng Dev - Systems Engineering - Campagne de financement Stratos 2013 - O&amp;M</v>
          </cell>
        </row>
        <row r="46">
          <cell r="E46" t="str">
            <v>SST Eng Dev - Engineering Trainee Program - O&amp;M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 Needs-HAWCsat (Dec24)"/>
      <sheetName val="Projects Needs-TICFIRE (Sep23)"/>
      <sheetName val="Projects Needs-HAWCsat (Sep23)"/>
      <sheetName val="Projects Needs-TICFIRE (May23)"/>
      <sheetName val="Projects Needs-HAWCsat (May23)"/>
      <sheetName val="Lists"/>
      <sheetName val="Instructions"/>
      <sheetName val="Projects Needs-TICFIRE (Nov22)"/>
      <sheetName val="Projects Needs-HAWCsat (Nov22)"/>
      <sheetName val="Projects Needs - TICFIRE - Orig"/>
      <sheetName val="Projects Needs - HAWC - Origina"/>
      <sheetName val="References"/>
    </sheetNames>
    <sheetDataSet>
      <sheetData sheetId="0"/>
      <sheetData sheetId="1">
        <row r="37">
          <cell r="E37">
            <v>0.4</v>
          </cell>
        </row>
      </sheetData>
      <sheetData sheetId="2"/>
      <sheetData sheetId="3">
        <row r="28">
          <cell r="B28">
            <v>13.150000000000002</v>
          </cell>
        </row>
      </sheetData>
      <sheetData sheetId="4"/>
      <sheetData sheetId="5">
        <row r="62">
          <cell r="B62" t="str">
            <v>STDP support</v>
          </cell>
        </row>
      </sheetData>
      <sheetData sheetId="6"/>
      <sheetData sheetId="7"/>
      <sheetData sheetId="8"/>
      <sheetData sheetId="9"/>
      <sheetData sheetId="10"/>
      <sheetData sheetId="11">
        <row r="4">
          <cell r="C4" t="str">
            <v>EX-01</v>
          </cell>
        </row>
        <row r="5">
          <cell r="C5" t="str">
            <v>ENG-06</v>
          </cell>
        </row>
        <row r="6">
          <cell r="C6" t="str">
            <v>ENG-05</v>
          </cell>
        </row>
        <row r="7">
          <cell r="C7" t="str">
            <v>ENG-04</v>
          </cell>
        </row>
        <row r="8">
          <cell r="C8" t="str">
            <v>ENG-03</v>
          </cell>
        </row>
        <row r="9">
          <cell r="C9" t="str">
            <v>PC-05</v>
          </cell>
        </row>
        <row r="10">
          <cell r="C10" t="str">
            <v>PC-04</v>
          </cell>
        </row>
        <row r="11">
          <cell r="C11" t="str">
            <v>PC-03</v>
          </cell>
        </row>
        <row r="12">
          <cell r="C12" t="str">
            <v>PC-02</v>
          </cell>
        </row>
        <row r="13">
          <cell r="C13" t="str">
            <v>AS-02</v>
          </cell>
        </row>
        <row r="14">
          <cell r="C14" t="str">
            <v>AS-01</v>
          </cell>
        </row>
        <row r="15">
          <cell r="C15" t="str">
            <v>CR-04</v>
          </cell>
        </row>
        <row r="16">
          <cell r="C16" t="str">
            <v>CR-03</v>
          </cell>
        </row>
        <row r="17">
          <cell r="C17" t="str">
            <v>CO-03</v>
          </cell>
        </row>
        <row r="18">
          <cell r="C18" t="str">
            <v>CO-02</v>
          </cell>
        </row>
        <row r="19">
          <cell r="C19" t="str">
            <v>CO-01</v>
          </cell>
        </row>
        <row r="20">
          <cell r="C20" t="str">
            <v>EC-04</v>
          </cell>
        </row>
        <row r="21">
          <cell r="C21" t="str">
            <v>EC-05</v>
          </cell>
        </row>
        <row r="22">
          <cell r="C22" t="str">
            <v>CS-03</v>
          </cell>
        </row>
        <row r="23">
          <cell r="C23" t="str">
            <v>CS-04</v>
          </cell>
        </row>
        <row r="24">
          <cell r="C24" t="str">
            <v>CS-03</v>
          </cell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Needs-HAWCsat (Dec24)"/>
      <sheetName val="Projects Needs-TICFIRE (Sep23)"/>
      <sheetName val="Projects Needs-HAWCsat (Sep23)"/>
      <sheetName val="Projects Needs-TICFIRE (May23)"/>
      <sheetName val="Projects Needs-HAWCsat (May23)"/>
      <sheetName val="Lists"/>
      <sheetName val="Instructions"/>
      <sheetName val="Projects Needs-TICFIRE (Nov22)"/>
      <sheetName val="Projects Needs-HAWCsat (Nov22)"/>
      <sheetName val="Projects Needs - TICFIRE - Orig"/>
      <sheetName val="Projects Needs - HAWC - Origina"/>
      <sheetName val="References"/>
    </sheetNames>
    <sheetDataSet>
      <sheetData sheetId="0"/>
      <sheetData sheetId="1">
        <row r="37">
          <cell r="E37">
            <v>0.4</v>
          </cell>
        </row>
      </sheetData>
      <sheetData sheetId="2"/>
      <sheetData sheetId="3">
        <row r="28">
          <cell r="B28">
            <v>13.150000000000002</v>
          </cell>
        </row>
      </sheetData>
      <sheetData sheetId="4"/>
      <sheetData sheetId="5">
        <row r="62">
          <cell r="B62" t="str">
            <v>STDP support</v>
          </cell>
        </row>
      </sheetData>
      <sheetData sheetId="6"/>
      <sheetData sheetId="7"/>
      <sheetData sheetId="8"/>
      <sheetData sheetId="9"/>
      <sheetData sheetId="10"/>
      <sheetData sheetId="11">
        <row r="4">
          <cell r="C4" t="str">
            <v>EX-01</v>
          </cell>
        </row>
        <row r="5">
          <cell r="C5" t="str">
            <v>ENG-06</v>
          </cell>
        </row>
        <row r="6">
          <cell r="C6" t="str">
            <v>ENG-05</v>
          </cell>
        </row>
        <row r="7">
          <cell r="C7" t="str">
            <v>ENG-04</v>
          </cell>
        </row>
        <row r="8">
          <cell r="C8" t="str">
            <v>ENG-03</v>
          </cell>
        </row>
        <row r="9">
          <cell r="C9" t="str">
            <v>PC-05</v>
          </cell>
        </row>
        <row r="10">
          <cell r="C10" t="str">
            <v>PC-04</v>
          </cell>
        </row>
        <row r="11">
          <cell r="C11" t="str">
            <v>PC-03</v>
          </cell>
        </row>
        <row r="12">
          <cell r="C12" t="str">
            <v>PC-02</v>
          </cell>
        </row>
        <row r="13">
          <cell r="C13" t="str">
            <v>AS-02</v>
          </cell>
        </row>
        <row r="14">
          <cell r="C14" t="str">
            <v>AS-01</v>
          </cell>
        </row>
        <row r="15">
          <cell r="C15" t="str">
            <v>CR-04</v>
          </cell>
        </row>
        <row r="16">
          <cell r="C16" t="str">
            <v>CR-03</v>
          </cell>
        </row>
        <row r="17">
          <cell r="C17" t="str">
            <v>CO-03</v>
          </cell>
        </row>
        <row r="18">
          <cell r="C18" t="str">
            <v>CO-02</v>
          </cell>
        </row>
        <row r="19">
          <cell r="C19" t="str">
            <v>CO-01</v>
          </cell>
        </row>
        <row r="20">
          <cell r="C20" t="str">
            <v>EC-04</v>
          </cell>
        </row>
        <row r="21">
          <cell r="C21" t="str">
            <v>EC-05</v>
          </cell>
        </row>
        <row r="22">
          <cell r="C22" t="str">
            <v>CS-03</v>
          </cell>
        </row>
        <row r="23">
          <cell r="C23" t="str">
            <v>CS-04</v>
          </cell>
        </row>
        <row r="24">
          <cell r="C24" t="str">
            <v>CS-03</v>
          </cell>
        </row>
        <row r="25">
          <cell r="C25"/>
        </row>
        <row r="26">
          <cell r="C26"/>
        </row>
        <row r="27">
          <cell r="C27"/>
        </row>
        <row r="28">
          <cell r="C28"/>
        </row>
        <row r="29">
          <cell r="C29"/>
        </row>
        <row r="30">
          <cell r="C30"/>
        </row>
        <row r="31">
          <cell r="C31"/>
        </row>
        <row r="32">
          <cell r="C32"/>
        </row>
        <row r="33">
          <cell r="C33"/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1a-Notes"/>
      <sheetName val="1b-Ground Rule &amp; COsting Assump"/>
      <sheetName val="1c - Scope Assumptions"/>
      <sheetName val="1d - Schedule assumptions"/>
      <sheetName val="1e-Checklist "/>
      <sheetName val="2-Project LCC detail"/>
      <sheetName val="2b-cashflow dist contrat &amp; Risk"/>
      <sheetName val="3-RAM"/>
      <sheetName val="3b-classifcation rates"/>
      <sheetName val="4-Management Cost"/>
      <sheetName val="5-By Contractor WBS "/>
      <sheetName val="5b-MDA Support Contract"/>
      <sheetName val="6-Risks Register details"/>
      <sheetName val="7a-CPI-IPC historique"/>
      <sheetName val="7b-Inflation Analyse sensibilit"/>
      <sheetName val="7c-LCC CY calculation"/>
      <sheetName val="7d-Contract &amp; Ri CY calculation"/>
      <sheetName val="7E-MDA Estimates by cost item"/>
      <sheetName val="8-Crystal ball Sensibility Ana"/>
      <sheetName val="9-STEM Funding"/>
      <sheetName val="10-Funding &amp; Source of Funds"/>
      <sheetName val="10a-Funding Only Canadarm3  "/>
      <sheetName val="10b-Funding Only STEM"/>
      <sheetName val="11a-Cash Basis Project "/>
      <sheetName val="11b-accrual Basis Project"/>
      <sheetName val="11c-Accrual basis new fund cap"/>
      <sheetName val="12- Source of fund by DRT"/>
      <sheetName val="13-Project Costing PA &amp; EA req "/>
      <sheetName val="14-LCC Project Brief Table"/>
      <sheetName val="14-back-up with ph 0"/>
      <sheetName val="15-Overview of Project cost Est"/>
      <sheetName val="16-Overview of LCC"/>
      <sheetName val="16-LCC back-up"/>
      <sheetName val="17-CumDis_LCCE"/>
      <sheetName val="18-LLCE - G and Q"/>
      <sheetName val="15-LCCE - Confidence Level"/>
      <sheetName val="19-LLCE - Details"/>
      <sheetName val="18-Sensibility Analysis-LCCE Pr"/>
      <sheetName val="21-Auth. Sought CE&amp;ConfidLv"/>
      <sheetName val="24-Key &amp; General Assumptions"/>
      <sheetName val="25-Risk &amp; Risk Responses "/>
      <sheetName val="18-SPAC Table"/>
      <sheetName val="20-Budget 2019 cash &amp; accrual"/>
      <sheetName val="21-Reprofile Rqd cash &amp; Accr"/>
      <sheetName val="22-Source of Fund details"/>
      <sheetName val="CB_DATA_"/>
      <sheetName val="Risks (2)"/>
      <sheetName val="23-NEW FTE Funding"/>
      <sheetName val="30-MDA Estimates vs current"/>
      <sheetName val="31-Analyse RAM"/>
      <sheetName val="32-LCC COst Summary By Ph"/>
      <sheetName val="33-Project Cost Summary"/>
      <sheetName val="34-New Funding cash Profile"/>
      <sheetName val="35-New Funding compare"/>
      <sheetName val="36-Funding accrual Profile"/>
      <sheetName val="37-Budget 2016 &amp; 2019"/>
      <sheetName val="38-Cedule Budget 2019 vs curren"/>
      <sheetName val="34-MC Costing Tables"/>
      <sheetName val="a_Inflation Table"/>
      <sheetName val="40- ISED Request"/>
      <sheetName val="41-Exchange Rate"/>
      <sheetName val="35-PSPC Format"/>
      <sheetName val="36-Var. vs last Tb sub dra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B6" t="str">
            <v>Cost Items*</v>
          </cell>
        </row>
      </sheetData>
      <sheetData sheetId="7" refreshError="1"/>
      <sheetData sheetId="8" refreshError="1"/>
      <sheetData sheetId="9">
        <row r="4">
          <cell r="A4" t="str">
            <v>AS-1</v>
          </cell>
          <cell r="B4">
            <v>58443</v>
          </cell>
        </row>
        <row r="5">
          <cell r="A5" t="str">
            <v>AS-2</v>
          </cell>
          <cell r="B5">
            <v>62677</v>
          </cell>
        </row>
        <row r="6">
          <cell r="A6" t="str">
            <v>AS-3</v>
          </cell>
          <cell r="B6">
            <v>67124</v>
          </cell>
        </row>
        <row r="7">
          <cell r="A7" t="str">
            <v>AS-4</v>
          </cell>
          <cell r="B7">
            <v>73460</v>
          </cell>
        </row>
        <row r="8">
          <cell r="A8" t="str">
            <v>AS-5</v>
          </cell>
          <cell r="B8">
            <v>87588</v>
          </cell>
        </row>
        <row r="9">
          <cell r="A9" t="str">
            <v>AS-6</v>
          </cell>
          <cell r="B9">
            <v>97261</v>
          </cell>
        </row>
        <row r="10">
          <cell r="A10" t="str">
            <v>AS-7</v>
          </cell>
          <cell r="B10">
            <v>108419</v>
          </cell>
        </row>
        <row r="11">
          <cell r="A11" t="str">
            <v>AS-8</v>
          </cell>
          <cell r="B11">
            <v>109105</v>
          </cell>
        </row>
        <row r="12">
          <cell r="A12" t="str">
            <v>AU-1</v>
          </cell>
          <cell r="B12">
            <v>76114</v>
          </cell>
        </row>
        <row r="13">
          <cell r="A13" t="str">
            <v>AU-2</v>
          </cell>
          <cell r="B13">
            <v>87547</v>
          </cell>
        </row>
        <row r="14">
          <cell r="A14" t="str">
            <v>AU-3</v>
          </cell>
          <cell r="B14">
            <v>98021</v>
          </cell>
        </row>
        <row r="15">
          <cell r="A15" t="str">
            <v>AU-4</v>
          </cell>
          <cell r="B15">
            <v>110396</v>
          </cell>
        </row>
        <row r="16">
          <cell r="A16" t="str">
            <v>AU-5</v>
          </cell>
          <cell r="B16">
            <v>121056</v>
          </cell>
        </row>
        <row r="17">
          <cell r="A17" t="str">
            <v>AU-6</v>
          </cell>
          <cell r="B17">
            <v>133009</v>
          </cell>
        </row>
        <row r="18">
          <cell r="A18" t="str">
            <v>BI-1</v>
          </cell>
          <cell r="B18">
            <v>70541</v>
          </cell>
        </row>
        <row r="19">
          <cell r="A19" t="str">
            <v>BI-2</v>
          </cell>
          <cell r="B19">
            <v>83390</v>
          </cell>
        </row>
        <row r="20">
          <cell r="A20" t="str">
            <v>BI-3</v>
          </cell>
          <cell r="B20">
            <v>99008</v>
          </cell>
        </row>
        <row r="21">
          <cell r="A21" t="str">
            <v>BI-4</v>
          </cell>
          <cell r="B21">
            <v>113229</v>
          </cell>
        </row>
        <row r="22">
          <cell r="A22" t="str">
            <v>BI-5</v>
          </cell>
          <cell r="B22">
            <v>123503</v>
          </cell>
        </row>
        <row r="23">
          <cell r="A23" t="str">
            <v>CO-0</v>
          </cell>
          <cell r="B23">
            <v>59846</v>
          </cell>
        </row>
        <row r="24">
          <cell r="A24" t="str">
            <v>CO-1</v>
          </cell>
          <cell r="B24">
            <v>74960</v>
          </cell>
        </row>
        <row r="25">
          <cell r="A25" t="str">
            <v>CO-2</v>
          </cell>
          <cell r="B25">
            <v>105931</v>
          </cell>
        </row>
        <row r="26">
          <cell r="A26" t="str">
            <v>CO-3</v>
          </cell>
          <cell r="B26">
            <v>114802</v>
          </cell>
        </row>
        <row r="27">
          <cell r="A27" t="str">
            <v>CO-4</v>
          </cell>
          <cell r="B27">
            <v>124384</v>
          </cell>
        </row>
        <row r="28">
          <cell r="A28" t="str">
            <v>CR-1</v>
          </cell>
          <cell r="B28">
            <v>39458</v>
          </cell>
        </row>
        <row r="29">
          <cell r="A29" t="str">
            <v>CR-2</v>
          </cell>
          <cell r="B29">
            <v>41385</v>
          </cell>
        </row>
        <row r="30">
          <cell r="A30" t="str">
            <v>CR-3</v>
          </cell>
          <cell r="B30">
            <v>47267</v>
          </cell>
        </row>
        <row r="31">
          <cell r="A31" t="str">
            <v>CR-4</v>
          </cell>
          <cell r="B31">
            <v>52318</v>
          </cell>
        </row>
        <row r="32">
          <cell r="A32" t="str">
            <v>CR-5</v>
          </cell>
          <cell r="B32">
            <v>55271</v>
          </cell>
        </row>
        <row r="33">
          <cell r="A33" t="str">
            <v>CR-6</v>
          </cell>
          <cell r="B33">
            <v>64845</v>
          </cell>
        </row>
        <row r="34">
          <cell r="A34" t="str">
            <v>CR-7</v>
          </cell>
          <cell r="B34">
            <v>72146</v>
          </cell>
        </row>
        <row r="35">
          <cell r="A35" t="str">
            <v>CS-1</v>
          </cell>
          <cell r="B35">
            <v>74133</v>
          </cell>
        </row>
        <row r="36">
          <cell r="A36" t="str">
            <v>CS-2</v>
          </cell>
          <cell r="B36">
            <v>87013</v>
          </cell>
        </row>
        <row r="37">
          <cell r="A37" t="str">
            <v>CS-3</v>
          </cell>
          <cell r="B37">
            <v>104104</v>
          </cell>
        </row>
        <row r="38">
          <cell r="A38" t="str">
            <v>CS-4</v>
          </cell>
          <cell r="B38">
            <v>119299</v>
          </cell>
        </row>
        <row r="39">
          <cell r="A39" t="str">
            <v>CS-5</v>
          </cell>
          <cell r="B39">
            <v>142226</v>
          </cell>
        </row>
        <row r="40">
          <cell r="A40" t="str">
            <v>EC-1</v>
          </cell>
          <cell r="B40">
            <v>60469</v>
          </cell>
        </row>
        <row r="41">
          <cell r="A41" t="str">
            <v>EC-2</v>
          </cell>
          <cell r="B41">
            <v>66188</v>
          </cell>
        </row>
        <row r="42">
          <cell r="A42" t="str">
            <v>EC-3</v>
          </cell>
          <cell r="B42">
            <v>72569</v>
          </cell>
        </row>
        <row r="43">
          <cell r="A43" t="str">
            <v>EC-4</v>
          </cell>
          <cell r="B43">
            <v>80034</v>
          </cell>
        </row>
        <row r="44">
          <cell r="A44" t="str">
            <v>EC-5</v>
          </cell>
          <cell r="B44">
            <v>95019</v>
          </cell>
        </row>
        <row r="45">
          <cell r="A45" t="str">
            <v>EC-6</v>
          </cell>
          <cell r="B45">
            <v>108058</v>
          </cell>
        </row>
        <row r="46">
          <cell r="A46" t="str">
            <v>EC-7</v>
          </cell>
          <cell r="B46">
            <v>120762</v>
          </cell>
        </row>
        <row r="47">
          <cell r="A47" t="str">
            <v>EC-8</v>
          </cell>
          <cell r="B47">
            <v>130648</v>
          </cell>
        </row>
        <row r="48">
          <cell r="A48" t="str">
            <v>EDA-1</v>
          </cell>
          <cell r="B48">
            <v>78465</v>
          </cell>
        </row>
        <row r="49">
          <cell r="A49" t="str">
            <v>EDA-2</v>
          </cell>
          <cell r="B49">
            <v>85630</v>
          </cell>
        </row>
        <row r="50">
          <cell r="A50" t="str">
            <v>EDA-3</v>
          </cell>
          <cell r="B50">
            <v>91372</v>
          </cell>
        </row>
        <row r="51">
          <cell r="A51" t="str">
            <v>EDA-4</v>
          </cell>
          <cell r="B51">
            <v>97694</v>
          </cell>
        </row>
        <row r="52">
          <cell r="A52" t="str">
            <v>EDA-5</v>
          </cell>
          <cell r="B52">
            <v>105302</v>
          </cell>
        </row>
        <row r="53">
          <cell r="A53" t="str">
            <v>EG-1</v>
          </cell>
          <cell r="B53">
            <v>55499</v>
          </cell>
        </row>
        <row r="54">
          <cell r="A54" t="str">
            <v>EG-2</v>
          </cell>
          <cell r="B54">
            <v>60971</v>
          </cell>
        </row>
        <row r="55">
          <cell r="A55" t="str">
            <v>EG-3</v>
          </cell>
          <cell r="B55">
            <v>66985</v>
          </cell>
        </row>
        <row r="56">
          <cell r="A56" t="str">
            <v>EG-4</v>
          </cell>
          <cell r="B56">
            <v>73604</v>
          </cell>
        </row>
        <row r="57">
          <cell r="A57" t="str">
            <v>EG-5</v>
          </cell>
          <cell r="B57">
            <v>80883</v>
          </cell>
        </row>
        <row r="58">
          <cell r="A58" t="str">
            <v>EG-6</v>
          </cell>
          <cell r="B58">
            <v>88891</v>
          </cell>
        </row>
        <row r="59">
          <cell r="A59" t="str">
            <v>EG-7</v>
          </cell>
          <cell r="B59">
            <v>97702</v>
          </cell>
        </row>
        <row r="60">
          <cell r="A60" t="str">
            <v>EG-8</v>
          </cell>
          <cell r="B60">
            <v>107391</v>
          </cell>
        </row>
        <row r="61">
          <cell r="A61" t="str">
            <v>EL-1</v>
          </cell>
          <cell r="B61">
            <v>52201</v>
          </cell>
        </row>
        <row r="62">
          <cell r="A62" t="str">
            <v>EL-2</v>
          </cell>
          <cell r="B62">
            <v>62767</v>
          </cell>
        </row>
        <row r="63">
          <cell r="A63" t="str">
            <v>EL-3</v>
          </cell>
          <cell r="B63">
            <v>69604</v>
          </cell>
        </row>
        <row r="64">
          <cell r="A64" t="str">
            <v>EL-4</v>
          </cell>
          <cell r="B64">
            <v>74433</v>
          </cell>
        </row>
        <row r="65">
          <cell r="A65" t="str">
            <v>EL-5</v>
          </cell>
          <cell r="B65">
            <v>82466</v>
          </cell>
        </row>
        <row r="66">
          <cell r="A66" t="str">
            <v>EL-6</v>
          </cell>
          <cell r="B66">
            <v>90987</v>
          </cell>
        </row>
        <row r="67">
          <cell r="A67" t="str">
            <v>EL-7</v>
          </cell>
          <cell r="B67">
            <v>99133</v>
          </cell>
        </row>
        <row r="68">
          <cell r="A68" t="str">
            <v>EL-8</v>
          </cell>
          <cell r="B68">
            <v>106408</v>
          </cell>
        </row>
        <row r="69">
          <cell r="A69" t="str">
            <v>EL-9</v>
          </cell>
          <cell r="B69">
            <v>114314</v>
          </cell>
        </row>
        <row r="70">
          <cell r="A70" t="str">
            <v>ENE-2</v>
          </cell>
          <cell r="B70">
            <v>77279</v>
          </cell>
        </row>
        <row r="71">
          <cell r="A71" t="str">
            <v>ENE-3</v>
          </cell>
          <cell r="B71">
            <v>100679</v>
          </cell>
        </row>
        <row r="72">
          <cell r="A72" t="str">
            <v>ENE-4</v>
          </cell>
          <cell r="B72">
            <v>112986</v>
          </cell>
        </row>
        <row r="73">
          <cell r="A73" t="str">
            <v>ENE-5</v>
          </cell>
          <cell r="B73">
            <v>129609</v>
          </cell>
        </row>
        <row r="74">
          <cell r="A74" t="str">
            <v>ENE-6</v>
          </cell>
          <cell r="B74">
            <v>143490</v>
          </cell>
        </row>
        <row r="75">
          <cell r="A75" t="str">
            <v>ENS-1</v>
          </cell>
          <cell r="B75">
            <v>71675</v>
          </cell>
        </row>
        <row r="76">
          <cell r="A76" t="str">
            <v>ENS-2</v>
          </cell>
          <cell r="B76">
            <v>94607</v>
          </cell>
        </row>
        <row r="77">
          <cell r="A77" t="str">
            <v>ENS-3</v>
          </cell>
          <cell r="B77">
            <v>101951</v>
          </cell>
        </row>
        <row r="78">
          <cell r="A78" t="str">
            <v>ENS-4</v>
          </cell>
          <cell r="B78">
            <v>112055</v>
          </cell>
        </row>
        <row r="79">
          <cell r="A79" t="str">
            <v>ENS-5</v>
          </cell>
          <cell r="B79">
            <v>125911</v>
          </cell>
        </row>
        <row r="80">
          <cell r="A80" t="str">
            <v>ENS-6</v>
          </cell>
          <cell r="B80">
            <v>134768</v>
          </cell>
        </row>
        <row r="81">
          <cell r="A81" t="str">
            <v>FI-1</v>
          </cell>
          <cell r="B81">
            <v>77525</v>
          </cell>
        </row>
        <row r="82">
          <cell r="A82" t="str">
            <v>FI-2</v>
          </cell>
          <cell r="B82">
            <v>91114</v>
          </cell>
        </row>
        <row r="83">
          <cell r="A83" t="str">
            <v>FI-3</v>
          </cell>
          <cell r="B83">
            <v>110483</v>
          </cell>
        </row>
        <row r="84">
          <cell r="A84" t="str">
            <v>FI-4</v>
          </cell>
          <cell r="B84">
            <v>124684</v>
          </cell>
        </row>
        <row r="85">
          <cell r="A85" t="str">
            <v>GL-COI-09</v>
          </cell>
          <cell r="B85">
            <v>29.84</v>
          </cell>
        </row>
        <row r="86">
          <cell r="A86" t="str">
            <v>GL-COI-10</v>
          </cell>
          <cell r="B86">
            <v>30.97</v>
          </cell>
        </row>
        <row r="87">
          <cell r="A87" t="str">
            <v>GL-COI-11</v>
          </cell>
          <cell r="B87">
            <v>32.130000000000003</v>
          </cell>
        </row>
        <row r="88">
          <cell r="A88" t="str">
            <v>GL-COI-12</v>
          </cell>
          <cell r="B88">
            <v>33.28</v>
          </cell>
        </row>
        <row r="89">
          <cell r="A89" t="str">
            <v>GL-COI-13</v>
          </cell>
          <cell r="B89">
            <v>34.4</v>
          </cell>
        </row>
        <row r="90">
          <cell r="A90" t="str">
            <v>GL-COI-14</v>
          </cell>
          <cell r="B90">
            <v>35.58</v>
          </cell>
        </row>
        <row r="91">
          <cell r="A91" t="str">
            <v>GL-MAM-05</v>
          </cell>
          <cell r="B91">
            <v>24.28</v>
          </cell>
        </row>
        <row r="92">
          <cell r="A92" t="str">
            <v>GL-MAM-06</v>
          </cell>
          <cell r="B92">
            <v>25.13</v>
          </cell>
        </row>
        <row r="93">
          <cell r="A93" t="str">
            <v>GL-MAM-07</v>
          </cell>
          <cell r="B93">
            <v>25.97</v>
          </cell>
        </row>
        <row r="94">
          <cell r="A94" t="str">
            <v>GL-MAM-08</v>
          </cell>
          <cell r="B94">
            <v>27.04</v>
          </cell>
        </row>
        <row r="95">
          <cell r="A95" t="str">
            <v>GL-MAM-09</v>
          </cell>
          <cell r="B95">
            <v>28.11</v>
          </cell>
        </row>
        <row r="96">
          <cell r="A96" t="str">
            <v>GL-MAM-10</v>
          </cell>
          <cell r="B96">
            <v>29.21</v>
          </cell>
        </row>
        <row r="97">
          <cell r="A97" t="str">
            <v>GL-MAM-11</v>
          </cell>
          <cell r="B97">
            <v>30.26</v>
          </cell>
        </row>
        <row r="98">
          <cell r="A98" t="str">
            <v>GL-MAM-12</v>
          </cell>
          <cell r="B98">
            <v>31.35</v>
          </cell>
        </row>
        <row r="99">
          <cell r="A99" t="str">
            <v>GL-MAM-13</v>
          </cell>
          <cell r="B99">
            <v>32.42</v>
          </cell>
        </row>
        <row r="100">
          <cell r="A100" t="str">
            <v>GL-MAM-14</v>
          </cell>
          <cell r="B100">
            <v>33.47</v>
          </cell>
        </row>
        <row r="101">
          <cell r="A101" t="str">
            <v>GL-MAN-01</v>
          </cell>
          <cell r="B101">
            <v>21.5</v>
          </cell>
        </row>
        <row r="102">
          <cell r="A102" t="str">
            <v>GL-MAN-02</v>
          </cell>
          <cell r="B102">
            <v>22.21</v>
          </cell>
        </row>
        <row r="103">
          <cell r="A103" t="str">
            <v>GL-MAN-03</v>
          </cell>
          <cell r="B103">
            <v>22.98</v>
          </cell>
        </row>
        <row r="104">
          <cell r="A104" t="str">
            <v>GL-MAN-04</v>
          </cell>
          <cell r="B104">
            <v>23.76</v>
          </cell>
        </row>
        <row r="105">
          <cell r="A105" t="str">
            <v>GL-MAN-05</v>
          </cell>
          <cell r="B105">
            <v>24.57</v>
          </cell>
        </row>
        <row r="106">
          <cell r="A106" t="str">
            <v>GL-MAN-06</v>
          </cell>
          <cell r="B106">
            <v>25.43</v>
          </cell>
        </row>
        <row r="107">
          <cell r="A107" t="str">
            <v>GL-MAN-07</v>
          </cell>
          <cell r="B107">
            <v>26.3</v>
          </cell>
        </row>
        <row r="108">
          <cell r="A108" t="str">
            <v>GL-MAN-08</v>
          </cell>
          <cell r="B108">
            <v>27.46</v>
          </cell>
        </row>
        <row r="109">
          <cell r="A109" t="str">
            <v>GL-MAN-09</v>
          </cell>
          <cell r="B109">
            <v>28.49</v>
          </cell>
        </row>
        <row r="110">
          <cell r="A110" t="str">
            <v>GL-MAN-10</v>
          </cell>
          <cell r="B110">
            <v>29.61</v>
          </cell>
        </row>
        <row r="111">
          <cell r="A111" t="str">
            <v>GL-MAN-11</v>
          </cell>
          <cell r="B111">
            <v>30.68</v>
          </cell>
        </row>
        <row r="112">
          <cell r="A112" t="str">
            <v>GL-MAN-12</v>
          </cell>
          <cell r="B112">
            <v>31.76</v>
          </cell>
        </row>
        <row r="113">
          <cell r="A113" t="str">
            <v>GL-MAN-13</v>
          </cell>
          <cell r="B113">
            <v>32.92</v>
          </cell>
        </row>
        <row r="114">
          <cell r="A114" t="str">
            <v>GL-MAN-14</v>
          </cell>
          <cell r="B114">
            <v>33.94</v>
          </cell>
        </row>
        <row r="115">
          <cell r="A115" t="str">
            <v>GS-4</v>
          </cell>
          <cell r="B115">
            <v>23.52</v>
          </cell>
        </row>
        <row r="116">
          <cell r="A116" t="str">
            <v>GT-1</v>
          </cell>
          <cell r="B116">
            <v>49535</v>
          </cell>
        </row>
        <row r="117">
          <cell r="A117" t="str">
            <v>GT-2</v>
          </cell>
          <cell r="B117">
            <v>56918</v>
          </cell>
        </row>
        <row r="118">
          <cell r="A118" t="str">
            <v>GT-3</v>
          </cell>
          <cell r="B118">
            <v>63755</v>
          </cell>
        </row>
        <row r="119">
          <cell r="A119" t="str">
            <v>GT-4</v>
          </cell>
          <cell r="B119">
            <v>71924</v>
          </cell>
        </row>
        <row r="120">
          <cell r="A120" t="str">
            <v>GT-5</v>
          </cell>
          <cell r="B120">
            <v>80632</v>
          </cell>
        </row>
        <row r="121">
          <cell r="A121" t="str">
            <v>GT-6</v>
          </cell>
          <cell r="B121">
            <v>89548</v>
          </cell>
        </row>
        <row r="122">
          <cell r="A122" t="str">
            <v>GT-7</v>
          </cell>
          <cell r="B122">
            <v>102594</v>
          </cell>
        </row>
        <row r="123">
          <cell r="A123" t="str">
            <v>GT-8</v>
          </cell>
          <cell r="B123">
            <v>115805</v>
          </cell>
        </row>
        <row r="124">
          <cell r="A124" t="str">
            <v>IS-1</v>
          </cell>
          <cell r="B124">
            <v>58443</v>
          </cell>
        </row>
        <row r="125">
          <cell r="A125" t="str">
            <v>IS-2</v>
          </cell>
          <cell r="B125">
            <v>62677</v>
          </cell>
        </row>
        <row r="126">
          <cell r="A126" t="str">
            <v>IS-3</v>
          </cell>
          <cell r="B126">
            <v>73460</v>
          </cell>
        </row>
        <row r="127">
          <cell r="A127" t="str">
            <v>IS-4</v>
          </cell>
          <cell r="B127">
            <v>87588</v>
          </cell>
        </row>
        <row r="128">
          <cell r="A128" t="str">
            <v>IS-5</v>
          </cell>
          <cell r="B128">
            <v>97261</v>
          </cell>
        </row>
        <row r="129">
          <cell r="A129" t="str">
            <v>IS-6</v>
          </cell>
          <cell r="B129">
            <v>108419</v>
          </cell>
        </row>
        <row r="130">
          <cell r="A130" t="str">
            <v>LS-1</v>
          </cell>
          <cell r="B130">
            <v>74975</v>
          </cell>
        </row>
        <row r="131">
          <cell r="A131" t="str">
            <v>LS-2</v>
          </cell>
          <cell r="B131">
            <v>77232</v>
          </cell>
        </row>
        <row r="132">
          <cell r="A132" t="str">
            <v>LS-3</v>
          </cell>
          <cell r="B132">
            <v>89781</v>
          </cell>
        </row>
        <row r="133">
          <cell r="A133" t="str">
            <v>LS-4</v>
          </cell>
          <cell r="B133">
            <v>97154</v>
          </cell>
        </row>
        <row r="134">
          <cell r="A134" t="str">
            <v>LS-5</v>
          </cell>
          <cell r="B134">
            <v>115326</v>
          </cell>
        </row>
        <row r="135">
          <cell r="A135" t="str">
            <v>MDA-1</v>
          </cell>
          <cell r="B135">
            <v>164827</v>
          </cell>
        </row>
        <row r="136">
          <cell r="A136" t="str">
            <v>MDA-2</v>
          </cell>
          <cell r="B136">
            <v>185675</v>
          </cell>
        </row>
        <row r="137">
          <cell r="A137" t="str">
            <v>MDA-3</v>
          </cell>
          <cell r="B137">
            <v>198715</v>
          </cell>
        </row>
        <row r="138">
          <cell r="A138" t="str">
            <v>MDA-4</v>
          </cell>
          <cell r="B138">
            <v>219252</v>
          </cell>
        </row>
        <row r="139">
          <cell r="A139" t="str">
            <v>OCA-1</v>
          </cell>
          <cell r="B139">
            <v>128100</v>
          </cell>
        </row>
        <row r="140">
          <cell r="A140" t="str">
            <v>OCA-2</v>
          </cell>
          <cell r="B140">
            <v>152200</v>
          </cell>
        </row>
        <row r="141">
          <cell r="A141" t="str">
            <v>OCA-3</v>
          </cell>
          <cell r="B141">
            <v>179200</v>
          </cell>
        </row>
        <row r="142">
          <cell r="A142" t="str">
            <v>PC-1</v>
          </cell>
          <cell r="B142">
            <v>71109</v>
          </cell>
        </row>
        <row r="143">
          <cell r="A143" t="str">
            <v>PC-2</v>
          </cell>
          <cell r="B143">
            <v>83390</v>
          </cell>
        </row>
        <row r="144">
          <cell r="A144" t="str">
            <v>PC-3</v>
          </cell>
          <cell r="B144">
            <v>99577</v>
          </cell>
        </row>
        <row r="145">
          <cell r="A145" t="str">
            <v>PC-4</v>
          </cell>
          <cell r="B145">
            <v>113797</v>
          </cell>
        </row>
        <row r="146">
          <cell r="A146" t="str">
            <v>PC-5</v>
          </cell>
          <cell r="B146">
            <v>124071</v>
          </cell>
        </row>
        <row r="147">
          <cell r="A147" t="str">
            <v>PE-1</v>
          </cell>
          <cell r="B147">
            <v>62588</v>
          </cell>
        </row>
        <row r="148">
          <cell r="A148" t="str">
            <v>PE-2</v>
          </cell>
          <cell r="B148">
            <v>70345</v>
          </cell>
        </row>
        <row r="149">
          <cell r="A149" t="str">
            <v>PE-3</v>
          </cell>
          <cell r="B149">
            <v>78894</v>
          </cell>
        </row>
        <row r="150">
          <cell r="A150" t="str">
            <v>PE-4</v>
          </cell>
          <cell r="B150">
            <v>87624</v>
          </cell>
        </row>
        <row r="151">
          <cell r="A151" t="str">
            <v>PE-5</v>
          </cell>
          <cell r="B151">
            <v>98258</v>
          </cell>
        </row>
        <row r="152">
          <cell r="A152" t="str">
            <v>PG-1</v>
          </cell>
          <cell r="B152">
            <v>58545</v>
          </cell>
        </row>
        <row r="153">
          <cell r="A153" t="str">
            <v>PG-2</v>
          </cell>
          <cell r="B153">
            <v>66240</v>
          </cell>
        </row>
        <row r="154">
          <cell r="A154" t="str">
            <v>PG-3</v>
          </cell>
          <cell r="B154">
            <v>73669</v>
          </cell>
        </row>
        <row r="155">
          <cell r="A155" t="str">
            <v>PG-4</v>
          </cell>
          <cell r="B155">
            <v>87303</v>
          </cell>
        </row>
        <row r="156">
          <cell r="A156" t="str">
            <v>PG-5</v>
          </cell>
          <cell r="B156">
            <v>100895</v>
          </cell>
        </row>
        <row r="157">
          <cell r="A157" t="str">
            <v>PG-6</v>
          </cell>
          <cell r="B157">
            <v>109821</v>
          </cell>
        </row>
        <row r="158">
          <cell r="A158" t="str">
            <v>PM-1</v>
          </cell>
          <cell r="B158">
            <v>58443</v>
          </cell>
        </row>
        <row r="159">
          <cell r="A159" t="str">
            <v>PM-2</v>
          </cell>
          <cell r="B159">
            <v>62677</v>
          </cell>
        </row>
        <row r="160">
          <cell r="A160" t="str">
            <v>PM-3</v>
          </cell>
          <cell r="B160">
            <v>67124</v>
          </cell>
        </row>
        <row r="161">
          <cell r="A161" t="str">
            <v>PM-4</v>
          </cell>
          <cell r="B161">
            <v>73460</v>
          </cell>
        </row>
        <row r="162">
          <cell r="A162" t="str">
            <v>PM-5</v>
          </cell>
          <cell r="B162">
            <v>87588</v>
          </cell>
        </row>
        <row r="163">
          <cell r="A163" t="str">
            <v>PM-6</v>
          </cell>
          <cell r="B163">
            <v>108419</v>
          </cell>
        </row>
        <row r="164">
          <cell r="A164" t="str">
            <v>SEA-1</v>
          </cell>
          <cell r="B164">
            <v>117932</v>
          </cell>
        </row>
        <row r="165">
          <cell r="A165" t="str">
            <v>SEA-2</v>
          </cell>
          <cell r="B165">
            <v>131120</v>
          </cell>
        </row>
        <row r="166">
          <cell r="A166" t="str">
            <v>SEB-1</v>
          </cell>
          <cell r="B166">
            <v>76510</v>
          </cell>
        </row>
        <row r="167">
          <cell r="A167" t="str">
            <v>SEB-2</v>
          </cell>
          <cell r="B167">
            <v>107834</v>
          </cell>
        </row>
        <row r="168">
          <cell r="A168" t="str">
            <v>SEB-3</v>
          </cell>
          <cell r="B168">
            <v>119613</v>
          </cell>
        </row>
        <row r="169">
          <cell r="A169" t="str">
            <v>SEB-4</v>
          </cell>
          <cell r="B169">
            <v>132682</v>
          </cell>
        </row>
        <row r="170">
          <cell r="A170" t="str">
            <v>SEB-5</v>
          </cell>
          <cell r="B170">
            <v>145213</v>
          </cell>
        </row>
        <row r="171">
          <cell r="A171" t="str">
            <v>STY-1</v>
          </cell>
          <cell r="B171">
            <v>46818</v>
          </cell>
        </row>
        <row r="172">
          <cell r="A172" t="str">
            <v>STY-2</v>
          </cell>
          <cell r="B172">
            <v>49421</v>
          </cell>
        </row>
        <row r="173">
          <cell r="A173" t="str">
            <v>STY-3</v>
          </cell>
          <cell r="B173">
            <v>51552</v>
          </cell>
        </row>
        <row r="174">
          <cell r="A174" t="str">
            <v>STY-4</v>
          </cell>
          <cell r="B174">
            <v>55598</v>
          </cell>
        </row>
        <row r="175">
          <cell r="A175" t="str">
            <v>SUB-0</v>
          </cell>
          <cell r="B175">
            <v>21.64</v>
          </cell>
        </row>
        <row r="176">
          <cell r="A176" t="str">
            <v>SUC-0</v>
          </cell>
          <cell r="B176">
            <v>17.309999999999999</v>
          </cell>
        </row>
        <row r="177">
          <cell r="A177" t="str">
            <v>SUD-0</v>
          </cell>
          <cell r="B177">
            <v>25.94</v>
          </cell>
        </row>
        <row r="178">
          <cell r="A178" t="str">
            <v>SUE-0</v>
          </cell>
          <cell r="B178">
            <v>23.78</v>
          </cell>
        </row>
        <row r="179">
          <cell r="A179" t="str">
            <v>SUF-0</v>
          </cell>
          <cell r="B179">
            <v>21.64</v>
          </cell>
        </row>
        <row r="180">
          <cell r="A180" t="str">
            <v>SUG-0</v>
          </cell>
          <cell r="B180">
            <v>17.309999999999999</v>
          </cell>
        </row>
        <row r="181">
          <cell r="A181" t="str">
            <v>SUH-0</v>
          </cell>
          <cell r="B181">
            <v>23.78</v>
          </cell>
        </row>
        <row r="182">
          <cell r="A182" t="str">
            <v>SUK-0</v>
          </cell>
          <cell r="B182">
            <v>25.94</v>
          </cell>
        </row>
        <row r="183">
          <cell r="A183" t="str">
            <v>-</v>
          </cell>
          <cell r="B183">
            <v>0</v>
          </cell>
        </row>
        <row r="184">
          <cell r="A184" t="str">
            <v>EX-1</v>
          </cell>
          <cell r="B184">
            <v>125700</v>
          </cell>
        </row>
        <row r="185">
          <cell r="A185" t="str">
            <v>EX-2</v>
          </cell>
          <cell r="B185">
            <v>140700</v>
          </cell>
        </row>
        <row r="186">
          <cell r="A186" t="str">
            <v>EX-3</v>
          </cell>
          <cell r="B186">
            <v>157500</v>
          </cell>
        </row>
        <row r="187">
          <cell r="A187" t="str">
            <v>EX-4</v>
          </cell>
          <cell r="B187">
            <v>180600</v>
          </cell>
        </row>
        <row r="188">
          <cell r="A188" t="str">
            <v>EX-5</v>
          </cell>
          <cell r="B188">
            <v>202500</v>
          </cell>
        </row>
      </sheetData>
      <sheetData sheetId="10" refreshError="1"/>
      <sheetData sheetId="11">
        <row r="125">
          <cell r="D125">
            <v>18841507.633756418</v>
          </cell>
        </row>
        <row r="131">
          <cell r="C131" t="str">
            <v>PMO - Contractor</v>
          </cell>
        </row>
        <row r="132">
          <cell r="C132" t="str">
            <v>On-Orbit</v>
          </cell>
        </row>
        <row r="133">
          <cell r="C133" t="str">
            <v>Ground System</v>
          </cell>
        </row>
        <row r="134">
          <cell r="C134" t="str">
            <v>Mission Operations</v>
          </cell>
        </row>
      </sheetData>
      <sheetData sheetId="12" refreshError="1"/>
      <sheetData sheetId="13" refreshError="1"/>
      <sheetData sheetId="14" refreshError="1"/>
      <sheetData sheetId="15">
        <row r="8">
          <cell r="C8">
            <v>0.96848164966883288</v>
          </cell>
        </row>
      </sheetData>
      <sheetData sheetId="16" refreshError="1"/>
      <sheetData sheetId="17" refreshError="1"/>
      <sheetData sheetId="18" refreshError="1"/>
      <sheetData sheetId="19"/>
      <sheetData sheetId="20"/>
      <sheetData sheetId="21">
        <row r="14">
          <cell r="D14">
            <v>351000</v>
          </cell>
        </row>
      </sheetData>
      <sheetData sheetId="22">
        <row r="10">
          <cell r="H10">
            <v>0</v>
          </cell>
        </row>
      </sheetData>
      <sheetData sheetId="23">
        <row r="15">
          <cell r="D15">
            <v>0</v>
          </cell>
        </row>
      </sheetData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89">
          <cell r="B89">
            <v>0</v>
          </cell>
        </row>
      </sheetData>
      <sheetData sheetId="46">
        <row r="14">
          <cell r="C14" t="str">
            <v>dad49809-74dd-4f0f-b20c-1573dc7a0cdf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e Carlo, November 2023"/>
      <sheetName val="Funding  (2)"/>
      <sheetName val="COntrol Panel"/>
      <sheetName val="Summary_Methodology"/>
      <sheetName val="LIvrables Plan Mise en oeuvre"/>
      <sheetName val="1-Notes"/>
      <sheetName val="Q&amp;A Realted to GR&amp;A"/>
      <sheetName val="2a-GR&amp;A"/>
      <sheetName val="2a-1-MDA GR&amp;A"/>
      <sheetName val="2c - Schedule assumptions"/>
      <sheetName val="2d - Schedule Table"/>
      <sheetName val="2e-Economic Assumptions"/>
      <sheetName val="2f-Inflation Table"/>
      <sheetName val="3-Project LCC "/>
      <sheetName val="4a-RAM"/>
      <sheetName val="4b-Classifcation rates"/>
      <sheetName val="5a-Management Parameters Rates"/>
      <sheetName val="5b-Travel Plan"/>
      <sheetName val="5c-Management Cost wo Travel"/>
      <sheetName val="5d-Mgt Phase A"/>
      <sheetName val="6a-Contrat"/>
      <sheetName val="6A-Estimé Contrat Airbus"/>
      <sheetName val="6B-Estimé Contrat MDA"/>
      <sheetName val="6C contrat amendé MDA COSTING"/>
      <sheetName val="process 2 (3)"/>
      <sheetName val="8a-Phase CD Risks August 28"/>
      <sheetName val="7A-GFE"/>
      <sheetName val="7C-OPS COST DATA SHEET"/>
      <sheetName val="7D-OPS COST PER FY"/>
      <sheetName val="Phase BCD - OPS considerations"/>
      <sheetName val="Scenario 6-Baseline EPMO"/>
      <sheetName val="8a-Phase BCD Risks "/>
      <sheetName val="8a-Phase CD Risks Oct 30"/>
      <sheetName val="8a-Phase CD Risks sept 26"/>
      <sheetName val="8b-RIsk Summary"/>
      <sheetName val="8c-RIsk Budget final "/>
      <sheetName val="8d-Inflation Sensibility Analys"/>
      <sheetName val="8D-RIsk repartition MDA"/>
      <sheetName val="9-Crystal Project "/>
      <sheetName val="MDA Quantitative Risk Analysis"/>
      <sheetName val="wAITING FOR NEW REPORT "/>
      <sheetName val="10-Funding &amp; Source of Fnds BCD"/>
      <sheetName val="10b-Funding &amp; Source of Fund E"/>
      <sheetName val="11a-Cash Basis Project "/>
      <sheetName val="11b-accrual Basis Project"/>
      <sheetName val="11c-New Funding cash &amp; Accrual"/>
      <sheetName val="12- Source of fund by DRT"/>
      <sheetName val="13-Project Costing PA &amp; EA req "/>
      <sheetName val="14-LCC Project Brief Table "/>
      <sheetName val="Funding "/>
      <sheetName val="FF - Allocation B2023"/>
      <sheetName val="15-Overview of Project cost Est"/>
      <sheetName val="16-Overview of LCC"/>
      <sheetName val="17-CumDis_LCCE"/>
      <sheetName val="18-SPAC Table old "/>
      <sheetName val="18--SPAC Table Final"/>
      <sheetName val="20-LCC COst Summary "/>
      <sheetName val="21-Project Cost Summary"/>
      <sheetName val="23-Authority Evolution"/>
      <sheetName val="24b-Contract prorata months"/>
      <sheetName val="25-Funding Strategy for IIRB"/>
      <sheetName val="CB_DATA_"/>
      <sheetName val="27-Exchange Rate"/>
      <sheetName val="28-COmparative Schedule "/>
      <sheetName val="30a Input actuals"/>
      <sheetName val="38-Table validation"/>
      <sheetName val="Costs-Rev Next Fin-fin"/>
      <sheetName val="34-New FTE (SI)"/>
      <sheetName val="34 O&amp;M (SI) "/>
      <sheetName val="Contrats"/>
      <sheetName val="25b-Reprofile Rqd cash &amp; Accr"/>
      <sheetName val="Sheet1"/>
      <sheetName val="40a-C3 Offcyle Repert ph C-D-E"/>
      <sheetName val="Phase D FFP MDA support Int Par"/>
      <sheetName val="Phase D2 MDa sup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2">
          <cell r="H2">
            <v>722810</v>
          </cell>
        </row>
        <row r="3">
          <cell r="H3">
            <v>31450</v>
          </cell>
        </row>
        <row r="4">
          <cell r="H4">
            <v>162460</v>
          </cell>
        </row>
        <row r="5">
          <cell r="H5">
            <v>528900</v>
          </cell>
        </row>
        <row r="6">
          <cell r="H6">
            <v>0.33</v>
          </cell>
        </row>
        <row r="7">
          <cell r="H7">
            <v>0.03</v>
          </cell>
        </row>
        <row r="8">
          <cell r="H8">
            <v>0.5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e Carlo, November 2023"/>
      <sheetName val="Funding  (2)"/>
      <sheetName val="COntrol Panel"/>
      <sheetName val="Summary_Methodology"/>
      <sheetName val="LIvrables Plan Mise en oeuvre"/>
      <sheetName val="1-Notes"/>
      <sheetName val="Q&amp;A Realted to GR&amp;A"/>
      <sheetName val="2a-GR&amp;A"/>
      <sheetName val="2a-1-MDA GR&amp;A"/>
      <sheetName val="2c - Schedule assumptions"/>
      <sheetName val="2d - Schedule Table"/>
      <sheetName val="2e-Economic Assumptions"/>
      <sheetName val="2f-Inflation Table"/>
      <sheetName val="3-Project LCC "/>
      <sheetName val="4a-RAM"/>
      <sheetName val="4b-Classifcation rates"/>
      <sheetName val="5a-Management Parameters Rates"/>
      <sheetName val="5b-Travel Plan"/>
      <sheetName val="5c-Management Cost wo Travel"/>
      <sheetName val="5d-Mgt Phase A"/>
      <sheetName val="6a-Contrat"/>
      <sheetName val="6A-Estimé Contrat Airbus"/>
      <sheetName val="6B-Estimé Contrat MDA"/>
      <sheetName val="6C contrat amendé MDA COSTING"/>
      <sheetName val="process 2 (3)"/>
      <sheetName val="8a-Phase CD Risks August 28"/>
      <sheetName val="7A-GFE"/>
      <sheetName val="7C-OPS COST DATA SHEET"/>
      <sheetName val="7D-OPS COST PER FY"/>
      <sheetName val="Phase BCD - OPS considerations"/>
      <sheetName val="Scenario 6-Baseline EPMO"/>
      <sheetName val="8a-Phase BCD Risks "/>
      <sheetName val="8a-Phase CD Risks Oct 30"/>
      <sheetName val="8a-Phase CD Risks sept 26"/>
      <sheetName val="8b-RIsk Summary"/>
      <sheetName val="8c-RIsk Budget final "/>
      <sheetName val="8d-Inflation Sensibility Analys"/>
      <sheetName val="8D-RIsk repartition MDA"/>
      <sheetName val="9-Crystal Project "/>
      <sheetName val="MDA Quantitative Risk Analysis"/>
      <sheetName val="wAITING FOR NEW REPORT "/>
      <sheetName val="10-Funding &amp; Source of Fnds BCD"/>
      <sheetName val="10b-Funding &amp; Source of Fund E"/>
      <sheetName val="11a-Cash Basis Project "/>
      <sheetName val="11b-accrual Basis Project"/>
      <sheetName val="11c-New Funding cash &amp; Accrual"/>
      <sheetName val="12- Source of fund by DRT"/>
      <sheetName val="13-Project Costing PA &amp; EA req "/>
      <sheetName val="14-LCC Project Brief Table "/>
      <sheetName val="Funding "/>
      <sheetName val="FF - Allocation B2023"/>
      <sheetName val="15-Overview of Project cost Est"/>
      <sheetName val="16-Overview of LCC"/>
      <sheetName val="17-CumDis_LCCE"/>
      <sheetName val="18-SPAC Table old "/>
      <sheetName val="18--SPAC Table Final"/>
      <sheetName val="20-LCC COst Summary "/>
      <sheetName val="21-Project Cost Summary"/>
      <sheetName val="23-Authority Evolution"/>
      <sheetName val="24b-Contract prorata months"/>
      <sheetName val="25-Funding Strategy for IIRB"/>
      <sheetName val="CB_DATA_"/>
      <sheetName val="27-Exchange Rate"/>
      <sheetName val="28-COmparative Schedule "/>
      <sheetName val="30a Input actuals"/>
      <sheetName val="38-Table validation"/>
      <sheetName val="Costs-Rev Next Fin-fin"/>
      <sheetName val="34-New FTE (SI)"/>
      <sheetName val="34 O&amp;M (SI) "/>
      <sheetName val="Contrats"/>
      <sheetName val="25b-Reprofile Rqd cash &amp; Accr"/>
      <sheetName val="Sheet1"/>
      <sheetName val="40a-C3 Offcyle Repert ph C-D-E"/>
      <sheetName val="Phase D FFP MDA support Int Par"/>
      <sheetName val="Phase D2 MDa sup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2">
          <cell r="H2">
            <v>722810</v>
          </cell>
        </row>
        <row r="3">
          <cell r="H3">
            <v>31450</v>
          </cell>
        </row>
        <row r="4">
          <cell r="H4">
            <v>162460</v>
          </cell>
        </row>
        <row r="5">
          <cell r="H5">
            <v>528900</v>
          </cell>
        </row>
        <row r="6">
          <cell r="H6">
            <v>0.33</v>
          </cell>
        </row>
        <row r="7">
          <cell r="H7">
            <v>0.03</v>
          </cell>
        </row>
        <row r="8">
          <cell r="H8">
            <v>0.5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- Phasing Nomenclature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"/>
      <sheetName val="HR Database-Sort by Name"/>
      <sheetName val="Summary of Changes"/>
      <sheetName val="RATE"/>
      <sheetName val="Revision History"/>
      <sheetName val="Sub Details"/>
      <sheetName val="BOP Details"/>
      <sheetName val="NL Summary"/>
      <sheetName val="WBS name"/>
      <sheetName val="input sheet"/>
      <sheetName val="INPUT"/>
      <sheetName val="Pivot-Cst"/>
      <sheetName val="Cost-Sign"/>
      <sheetName val="labw"/>
      <sheetName val="BB BOP&amp;SC"/>
      <sheetName val="labw-high level"/>
      <sheetName val="Skill List for Lookup"/>
      <sheetName val="labt"/>
      <sheetName val="EOC by WBS1"/>
      <sheetName val="EOC by WBS"/>
      <sheetName val="pivot-prc"/>
      <sheetName val="Checkbox"/>
      <sheetName val="EOC Sum MS"/>
      <sheetName val="EOC Sum MS_Hourly Rate"/>
      <sheetName val="Sign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LIvrables Plan Mise en oeuvre"/>
      <sheetName val="Notes"/>
      <sheetName val="2a-Ground Rules &amp; Assumptio"/>
      <sheetName val="2b-Summary Methodology"/>
      <sheetName val="2c - Schedule assumptions"/>
      <sheetName val="4a-RAM"/>
      <sheetName val="2d - Schedule Table"/>
      <sheetName val="2f-Inflation Table"/>
      <sheetName val="4b-Classification rates"/>
      <sheetName val="2e-Economic Assumptions"/>
      <sheetName val="4b-Classifcation rates"/>
      <sheetName val="3-Project LCC "/>
      <sheetName val="5a-Management Parameters"/>
      <sheetName val="5b-Travel Plan"/>
      <sheetName val="5c-Management Cost wo Travel"/>
      <sheetName val="6-Sc. Sup"/>
      <sheetName val="7b-Contractor Estimates"/>
      <sheetName val="7c-CSA Estimates"/>
      <sheetName val="8a-Risk Register"/>
      <sheetName val="8b-Risk Table (2)"/>
      <sheetName val="8b-Risk Table"/>
      <sheetName val="8e-Inflation Sensibility Analys"/>
      <sheetName val="20a-LCC Project Brief Table"/>
      <sheetName val="20a-LCC Project Brief Table (2)"/>
      <sheetName val="20b-Total Project"/>
      <sheetName val="Sheet1"/>
      <sheetName val="21-Funding Strategy High Level"/>
      <sheetName val="21-Funding Strategy LCC"/>
      <sheetName val="21b-Funding Strategy PhA"/>
      <sheetName val="21c-Funding Strategy par phase"/>
      <sheetName val="22-LSI Summary"/>
      <sheetName val="23-SESC vs. IIRB"/>
      <sheetName val="Comparatif"/>
      <sheetName val="CB_DATA_"/>
      <sheetName val="Avec et sans Inflation Gov Exp"/>
      <sheetName val="PS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6">
          <cell r="E56">
            <v>47506.890000000007</v>
          </cell>
          <cell r="F56">
            <v>50051.843000000001</v>
          </cell>
          <cell r="J56">
            <v>39441.002071428571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 Panel"/>
      <sheetName val="LIvrables Plan Mise en oeuvre"/>
      <sheetName val="Notes"/>
      <sheetName val="2a-Ground Rules &amp; Assumptio"/>
      <sheetName val="2b-Summary Methodology"/>
      <sheetName val="2c - Schedule assumptions"/>
      <sheetName val="4a-RAM"/>
      <sheetName val="2d - Schedule Table"/>
      <sheetName val="2f-Inflation Table"/>
      <sheetName val="4b-Classification rates"/>
      <sheetName val="2e-Economic Assumptions"/>
      <sheetName val="4b-Classifcation rates"/>
      <sheetName val="3-Project LCC "/>
      <sheetName val="5a-Management Parameters"/>
      <sheetName val="5b-Travel Plan"/>
      <sheetName val="5c-Management Cost wo Travel"/>
      <sheetName val="6-Sc. Sup"/>
      <sheetName val="7b-Contractor Estimates"/>
      <sheetName val="7c-CSA Estimates"/>
      <sheetName val="8a-Risk Register"/>
      <sheetName val="8b-Risk Table (2)"/>
      <sheetName val="8b-Risk Table"/>
      <sheetName val="8e-Inflation Sensibility Analys"/>
      <sheetName val="20a-LCC Project Brief Table"/>
      <sheetName val="20a-LCC Project Brief Table (2)"/>
      <sheetName val="20b-Total Project"/>
      <sheetName val="Sheet1"/>
      <sheetName val="21-Funding Strategy High Level"/>
      <sheetName val="21-Funding Strategy LCC"/>
      <sheetName val="21b-Funding Strategy PhA"/>
      <sheetName val="21c-Funding Strategy par phase"/>
      <sheetName val="22-LSI Summary"/>
      <sheetName val="23-SESC vs. IIRB"/>
      <sheetName val="Comparatif"/>
      <sheetName val="CB_DATA_"/>
      <sheetName val="Avec et sans Inflation Gov Exp"/>
      <sheetName val="PS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6">
          <cell r="E56">
            <v>47506.890000000007</v>
          </cell>
          <cell r="F56">
            <v>50051.843000000001</v>
          </cell>
          <cell r="J56">
            <v>39441.002071428571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RefTable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CEB_Measure"/>
      <sheetName val="3_Example"/>
      <sheetName val="2_Initiative_Non_CEB"/>
      <sheetName val="3_Example_Sub"/>
      <sheetName val="Orglist_short"/>
      <sheetName val="Orglist_long"/>
      <sheetName val="DeptbyMeasure (dropdown)"/>
      <sheetName val="PI_dropdown"/>
      <sheetName val="MeasurbyDept (dropdown)"/>
      <sheetName val="Example_dropdown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Administrative Tribunals Support Service of Canada/Service canadien d'appui aux tribunaux administratifs</v>
          </cell>
        </row>
        <row r="2">
          <cell r="A2" t="str">
            <v>Atlantic Canada Opportunities Agency/Agence de promotion économique du Canada atlantique</v>
          </cell>
        </row>
        <row r="3">
          <cell r="A3" t="str">
            <v>Atomic Energy of Canada Limited/Énergie atomique du Canada limitée</v>
          </cell>
        </row>
        <row r="4">
          <cell r="A4" t="str">
            <v>Canada Border Services Agency/Agence des services frontaliers du Canada</v>
          </cell>
        </row>
        <row r="5">
          <cell r="A5" t="str">
            <v>Canada Council for the Arts/Conseil des Arts du Canada</v>
          </cell>
        </row>
        <row r="6">
          <cell r="A6" t="str">
            <v>Canada Mortgage and Housing Corporation/Société canadienne d’hypothèques et de logement</v>
          </cell>
        </row>
        <row r="7">
          <cell r="A7" t="str">
            <v>Canada Post Corporation/Société canadienne des postes</v>
          </cell>
        </row>
        <row r="8">
          <cell r="A8" t="str">
            <v>Canada Revenue Agency/Agence du revenu du Canada</v>
          </cell>
        </row>
        <row r="9">
          <cell r="A9" t="str">
            <v>Canada School of Public Service/École de la fonction publique du Canada</v>
          </cell>
        </row>
        <row r="10">
          <cell r="A10" t="str">
            <v>Canadian Air Transport Security Authority/Administration canadienne de la sûreté du transport aérien</v>
          </cell>
        </row>
        <row r="11">
          <cell r="A11" t="str">
            <v>Canadian Broadcasting Corporation/Société Radio-Canada</v>
          </cell>
        </row>
        <row r="12">
          <cell r="A12" t="str">
            <v>Canadian Centre for Occupational Health and Safety/Centre canadien d’hygiène et de sécurité au travail</v>
          </cell>
        </row>
        <row r="13">
          <cell r="A13" t="str">
            <v>Canadian Dairy Commission/Commission canadienne du lait</v>
          </cell>
        </row>
        <row r="14">
          <cell r="A14" t="str">
            <v>Canadian Environmental Assessment Agency/Agence canadienne d’évaluation environnementale</v>
          </cell>
        </row>
        <row r="15">
          <cell r="A15" t="str">
            <v>Canadian Food Inspection Agency/Agence canadienne d’inspection des aliments</v>
          </cell>
        </row>
        <row r="16">
          <cell r="A16" t="str">
            <v>Canadian Grain Commission/Commission canadienne des grains</v>
          </cell>
        </row>
        <row r="17">
          <cell r="A17" t="str">
            <v>Canadian High Arctic Research Station/Station canadienne de recherche dans l’Extrême-Arctique</v>
          </cell>
        </row>
        <row r="18">
          <cell r="A18" t="str">
            <v>Canadian Human Rights Commission/Commission canadienne des droits de la personne</v>
          </cell>
        </row>
        <row r="19">
          <cell r="A19" t="str">
            <v>Canadian Institutes of Health Research/Instituts de recherche en santé du Canada</v>
          </cell>
        </row>
        <row r="20">
          <cell r="A20" t="str">
            <v>Canadian Intergovernmental Conference Secretariat/Secrétariat des conférences intergouvernementales canadiennes</v>
          </cell>
        </row>
        <row r="21">
          <cell r="A21" t="str">
            <v>Canadian Museum for Human Rights/Musée canadien des droits de la personne</v>
          </cell>
        </row>
        <row r="22">
          <cell r="A22" t="str">
            <v>Canadian Museum of History/Musée canadien de l'histoire</v>
          </cell>
        </row>
        <row r="23">
          <cell r="A23" t="str">
            <v>Canadian Museum of Immigration at Pier 21/Musée canadien de l’immigration du Quai 21</v>
          </cell>
        </row>
        <row r="24">
          <cell r="A24" t="str">
            <v>Canadian Museum of Nature/Musée canadien de la nature</v>
          </cell>
        </row>
        <row r="25">
          <cell r="A25" t="str">
            <v>Canadian Northern Economic Development Agency/Agence canadienne de développement économique du Nord</v>
          </cell>
        </row>
        <row r="26">
          <cell r="A26" t="str">
            <v>Canadian Nuclear Safety Commission/Commission canadienne de sûreté nucléaire</v>
          </cell>
        </row>
        <row r="27">
          <cell r="A27" t="str">
            <v>Canadian Radio-television and Telecommunications Commission/Conseil de la radiodiffusion et des télécommunications canadiennes</v>
          </cell>
        </row>
        <row r="28">
          <cell r="A28" t="str">
            <v>Canadian Security Intelligence Service/Service canadien du renseignement de sécurité</v>
          </cell>
        </row>
        <row r="29">
          <cell r="A29" t="str">
            <v>Canadian Space Agency/Agence spatiale canadienne</v>
          </cell>
        </row>
        <row r="30">
          <cell r="A30" t="str">
            <v>Canadian Tourism Commission/Commission canadienne du tourisme</v>
          </cell>
        </row>
        <row r="31">
          <cell r="A31" t="str">
            <v>Canadian Transportation Accident Investigation and Safety Board/Bureau canadien d’enquête sur les accidents de transport et de la sécurité des transports</v>
          </cell>
        </row>
        <row r="32">
          <cell r="A32" t="str">
            <v>Canadian Transportation Agency/Office des transports du Canada</v>
          </cell>
        </row>
        <row r="33">
          <cell r="A33" t="str">
            <v>Civilian Review and Complaints Commission for the Royal Canadian Mounted Police/Commission civile d’examen et de traitement des plaintes relatives à la Gendarmerie royale du Canada</v>
          </cell>
        </row>
        <row r="34">
          <cell r="A34" t="str">
            <v>Communications Security Establishment/Centre de la sécurité des télécommunications</v>
          </cell>
        </row>
        <row r="35">
          <cell r="A35" t="str">
            <v>Copyright Board/Commission du droit d’auteur</v>
          </cell>
        </row>
        <row r="36">
          <cell r="A36" t="str">
            <v>Correctional Service of Canada/Service correctionnel du Canada</v>
          </cell>
        </row>
        <row r="37">
          <cell r="A37" t="str">
            <v>Courts Administration Service/Service administratif des tribunaux judiciaires</v>
          </cell>
        </row>
        <row r="38">
          <cell r="A38" t="str">
            <v>Department of Agriculture and Agri-Food/Ministère de l’Agriculture et de l’Agroalimentaire</v>
          </cell>
        </row>
        <row r="39">
          <cell r="A39" t="str">
            <v>Department of Canadian Heritage/Ministère du Patrimoine canadien</v>
          </cell>
        </row>
        <row r="40">
          <cell r="A40" t="str">
            <v>Department of Citizenship and Immigration/Ministère de la Citoyenneté et de l'Immigration</v>
          </cell>
        </row>
        <row r="41">
          <cell r="A41" t="str">
            <v>Department of Employment and Social Development/Ministère de l'Emploi et du Développement social</v>
          </cell>
        </row>
        <row r="42">
          <cell r="A42" t="str">
            <v>Department of Finance/Ministère des Finances</v>
          </cell>
        </row>
        <row r="43">
          <cell r="A43" t="str">
            <v>Department of Fisheries and Oceans/Ministère des Pêches et des Océans</v>
          </cell>
        </row>
        <row r="44">
          <cell r="A44" t="str">
            <v>Department of Foreign Affairs, Trade and Development/Ministère des Affaires étrangères, du Commerce et du Développement</v>
          </cell>
        </row>
        <row r="45">
          <cell r="A45" t="str">
            <v>Department of Health/Ministère de la Santé</v>
          </cell>
        </row>
        <row r="46">
          <cell r="A46" t="str">
            <v>Department of Indian Affairs and Northern Development/Ministère des Affaires indiennes et du Nord canadien</v>
          </cell>
        </row>
        <row r="47">
          <cell r="A47" t="str">
            <v>Department of Indigenous Services Canada/Ministère des Services aux Autochtones Canada</v>
          </cell>
        </row>
        <row r="48">
          <cell r="A48" t="str">
            <v>Department of Industry/Ministère de l'Industrie</v>
          </cell>
        </row>
        <row r="49">
          <cell r="A49" t="str">
            <v>Department of Justice/Ministère de la Justice</v>
          </cell>
        </row>
        <row r="50">
          <cell r="A50" t="str">
            <v>Department of National Defence/Ministère de la Défense nationale</v>
          </cell>
        </row>
        <row r="51">
          <cell r="A51" t="str">
            <v>Department of Natural Resources/Ministère des Ressources naturelles</v>
          </cell>
        </row>
        <row r="52">
          <cell r="A52" t="str">
            <v>Department of Public Safety and Emergency Preparedness/Ministère de la Sécurité publique et de la Protection civile</v>
          </cell>
        </row>
        <row r="53">
          <cell r="A53" t="str">
            <v>Department of Public Works and Government Services/Ministère des Travaux publics et des Services gouvernementaux</v>
          </cell>
        </row>
        <row r="54">
          <cell r="A54" t="str">
            <v>Department of the Environment/Ministère de l'Environnement</v>
          </cell>
        </row>
        <row r="55">
          <cell r="A55" t="str">
            <v>Department of Transport/Ministère des Transports</v>
          </cell>
        </row>
        <row r="56">
          <cell r="A56" t="str">
            <v>Department of Veterans Affairs/Ministère des Anciens Combattants</v>
          </cell>
        </row>
        <row r="57">
          <cell r="A57" t="str">
            <v>Department of Western Economic Diversification/Ministère de la Diversification de l'économie de l'Ouest canadien</v>
          </cell>
        </row>
        <row r="58">
          <cell r="A58" t="str">
            <v>Economic Development Agency of Canada for the Regions of Quebec/Agence de développement économique du Canada pour les régions du Québec</v>
          </cell>
        </row>
        <row r="59">
          <cell r="A59" t="str">
            <v>Federal Bridge Corporation Limited, The/La Société des ponts fédéraux Limitée</v>
          </cell>
        </row>
        <row r="60">
          <cell r="A60" t="str">
            <v>Federal Economic Development Agency for Southern Ontario/Agence fédérale de développement économique pour le Sud de l’Ontario</v>
          </cell>
        </row>
        <row r="61">
          <cell r="A61" t="str">
            <v>Financial Consumer Agency of Canada/Agence de la consommation en matière financière du Canada</v>
          </cell>
        </row>
        <row r="62">
          <cell r="A62" t="str">
            <v>Financial Transactions and Reports Analysis Centre of Canada/Centre d’analyse des opérations et déclarations financières du Canada</v>
          </cell>
        </row>
        <row r="63">
          <cell r="A63" t="str">
            <v>House of Commons/Chambre des communes</v>
          </cell>
        </row>
        <row r="64">
          <cell r="A64" t="str">
            <v>Immigration and Refugee Board/Commission de l’immigration et du statut de réfugié</v>
          </cell>
        </row>
        <row r="65">
          <cell r="A65" t="str">
            <v>International Development Research Centre/Centre de recherches pour le développement international</v>
          </cell>
        </row>
        <row r="66">
          <cell r="A66" t="str">
            <v>International Joint Commission (Canadian Section)/Commission mixte internationale (section canadienne)</v>
          </cell>
        </row>
        <row r="67">
          <cell r="A67" t="str">
            <v>Invest in Canada Hub/Investir au Canada</v>
          </cell>
        </row>
        <row r="68">
          <cell r="A68" t="str">
            <v>Library and Archives of Canada/Bibliothèque et Archives du Canada</v>
          </cell>
        </row>
        <row r="69">
          <cell r="A69" t="str">
            <v>Library of Parliament/Bibliothèque du Parlement</v>
          </cell>
        </row>
        <row r="70">
          <cell r="A70" t="str">
            <v>Marine Atlantic Inc./Marine Atlantique S.C.C.</v>
          </cell>
        </row>
        <row r="71">
          <cell r="A71" t="str">
            <v>Military Grievances External Review Committee/Comité externe d'examen des griefs militaires</v>
          </cell>
        </row>
        <row r="72">
          <cell r="A72" t="str">
            <v>Military Police Complaints Commission/Commission d’examen des plaintes concernant la police militaire</v>
          </cell>
        </row>
        <row r="73">
          <cell r="A73" t="str">
            <v>National Arts Centre Corporation/Société du Centre national des Arts</v>
          </cell>
        </row>
        <row r="74">
          <cell r="A74" t="str">
            <v>National Capital Commission/Commission de la capitale nationale</v>
          </cell>
        </row>
        <row r="75">
          <cell r="A75" t="str">
            <v>National Energy Board/Office national de l’énergie</v>
          </cell>
        </row>
        <row r="76">
          <cell r="A76" t="str">
            <v>National Film Board/Office national du film</v>
          </cell>
        </row>
        <row r="77">
          <cell r="A77" t="str">
            <v>National Gallery of Canada/Musée des beaux-arts du Canada</v>
          </cell>
        </row>
        <row r="78">
          <cell r="A78" t="str">
            <v>National Museum of Science and Technology/Musée national des sciences et de la technologie</v>
          </cell>
        </row>
        <row r="79">
          <cell r="A79" t="str">
            <v>National Research Council of Canada/Conseil national de recherches du Canada</v>
          </cell>
        </row>
        <row r="80">
          <cell r="A80" t="str">
            <v>Natural Sciences and Engineering Research Council/Conseil de recherches en sciences naturelles et en génie</v>
          </cell>
        </row>
        <row r="81">
          <cell r="A81" t="str">
            <v>Northern Pipeline Agency/Administration du pipe-line du Nord</v>
          </cell>
        </row>
        <row r="82">
          <cell r="A82" t="str">
            <v>Office of Infrastructure of Canada/Bureau de l'infrastructure du Canada</v>
          </cell>
        </row>
        <row r="83">
          <cell r="A83" t="str">
            <v>Office of the Auditor General/Bureau du vérificateur général</v>
          </cell>
        </row>
        <row r="84">
          <cell r="A84" t="str">
            <v>Office of the Chief Electoral Officer/Bureau du directeur général des élections</v>
          </cell>
        </row>
        <row r="85">
          <cell r="A85" t="str">
            <v>Office of the Commissioner for Federal Judicial Affairs/Commissariat à la magistrature fédérale</v>
          </cell>
        </row>
        <row r="86">
          <cell r="A86" t="str">
            <v>Office of the Commissioner of Lobbying/Commissariat au lobbying</v>
          </cell>
        </row>
        <row r="87">
          <cell r="A87" t="str">
            <v>Office of the Commissioner of Official Languages/Commissariat aux langues officielles</v>
          </cell>
        </row>
        <row r="88">
          <cell r="A88" t="str">
            <v>Office of the Communications Security Establishment Commissioner/Bureau du commissaire du Centre de la sécurité des télécommunications</v>
          </cell>
        </row>
        <row r="89">
          <cell r="A89" t="str">
            <v>Office of the Conflict of Interest and Ethics Commissioner/Commissariat aux conflits d'intérêts et à l'éthique</v>
          </cell>
        </row>
        <row r="90">
          <cell r="A90" t="str">
            <v>Office of the Co-ordinator, Status of Women/Bureau de la coordonnatrice de la situation de la femme</v>
          </cell>
        </row>
        <row r="91">
          <cell r="A91" t="str">
            <v>Office of the Correctional Investigator of Canada/Bureau de l’enquêteur correctionnel du Canada</v>
          </cell>
        </row>
        <row r="92">
          <cell r="A92" t="str">
            <v>Office of the Director of Public Prosecutions/Bureau du directeur des poursuites pénales</v>
          </cell>
        </row>
        <row r="93">
          <cell r="A93" t="str">
            <v>Office of the Governor General’s Secretary/Bureau du secrétaire du gouverneur général</v>
          </cell>
        </row>
        <row r="94">
          <cell r="A94" t="str">
            <v>Offices of the Information and Privacy Commissioners of Canada/Commissariats à l’information et à la protection de la vie privée du Canada</v>
          </cell>
        </row>
        <row r="95">
          <cell r="A95" t="str">
            <v>Office of the Parliamentary Budget Officer/Bureau du directeur parlementaire du budget</v>
          </cell>
        </row>
        <row r="96">
          <cell r="A96" t="str">
            <v>Offices of the Information and Privacy Commissioners of Canada/Commissariats à l’information et à la protection de la vie privée du Canada</v>
          </cell>
        </row>
        <row r="97">
          <cell r="A97" t="str">
            <v>Office of the Public Sector Integrity Commissioner/Commissariat à l’intégrité du secteur public</v>
          </cell>
        </row>
        <row r="98">
          <cell r="A98" t="str">
            <v>Office of the Senate Ethics Officer/Bureau du conseiller sénatorial en éthique</v>
          </cell>
        </row>
        <row r="99">
          <cell r="A99" t="str">
            <v>Office of the Superintendent of Financial Institutions/Bureau du surintendant des institutions financières</v>
          </cell>
        </row>
        <row r="100">
          <cell r="A100" t="str">
            <v>Parks Canada Agency/Agence Parcs Canada</v>
          </cell>
        </row>
        <row r="101">
          <cell r="A101" t="str">
            <v>Parliamentary Protective Service/Service de protection parlementaire</v>
          </cell>
        </row>
        <row r="102">
          <cell r="A102" t="str">
            <v>Parole Board of Canada/Commission des libérations
 conditionnelles du Canada</v>
          </cell>
        </row>
        <row r="103">
          <cell r="A103" t="str">
            <v>Patented Medicine Prices Review Board/Conseil d’examen du prix des médicaments brevetés</v>
          </cell>
        </row>
        <row r="104">
          <cell r="A104" t="str">
            <v>PPP Canada/PPP Canada</v>
          </cell>
        </row>
        <row r="105">
          <cell r="A105" t="str">
            <v>Privy Council Office/Bureau du Conseil privé</v>
          </cell>
        </row>
        <row r="106">
          <cell r="A106" t="str">
            <v>Public Health Agency of Canada/Agence de la santé publique du Canada</v>
          </cell>
        </row>
        <row r="107">
          <cell r="A107" t="str">
            <v>Public Service Commission/Commission de la fonction publique</v>
          </cell>
        </row>
        <row r="108">
          <cell r="A108" t="str">
            <v>Registrar of the Supreme Court of Canada/Registraire de la Cour suprême du Canada</v>
          </cell>
        </row>
        <row r="109">
          <cell r="A109" t="str">
            <v>Royal Canadian Mounted Police External Review Committee/Comité externe d’examen de la Gendarmerie royale du Canada</v>
          </cell>
        </row>
        <row r="110">
          <cell r="A110" t="str">
            <v>Royal Canadian Mounted Police/Gendarmerie royale du Canada</v>
          </cell>
        </row>
        <row r="111">
          <cell r="A111" t="str">
            <v>Secretariat of the National Security and Intelligence Committee of Parliamentarians/Secrétariat du Comité des parlementaires sur la sécurité nationale et le renseignement</v>
          </cell>
        </row>
        <row r="112">
          <cell r="A112" t="str">
            <v>Security Intelligence Review Committee/Comité de surveillance des activités de renseignement de sécurité</v>
          </cell>
        </row>
        <row r="113">
          <cell r="A113" t="str">
            <v>Senate/Sénat</v>
          </cell>
        </row>
        <row r="114">
          <cell r="A114" t="str">
            <v>Shared Services Canada/Services partagés Canada</v>
          </cell>
        </row>
        <row r="115">
          <cell r="A115" t="str">
            <v>Social Sciences and Humanities Research Council/Conseil de recherches en sciences humaines</v>
          </cell>
        </row>
        <row r="116">
          <cell r="A116" t="str">
            <v>Standards Council of Canada/Conseil canadien des normes</v>
          </cell>
        </row>
        <row r="117">
          <cell r="A117" t="str">
            <v>Statistics Canada/Statistique Canada</v>
          </cell>
        </row>
        <row r="118">
          <cell r="A118" t="str">
            <v>Telefilm Canada/Téléfilm Canada</v>
          </cell>
        </row>
        <row r="119">
          <cell r="A119" t="str">
            <v>The Jacques-Cartier and Champlain Bridges Inc./Les Ponts Jacques-Cartier et Champlain Inc.</v>
          </cell>
        </row>
        <row r="120">
          <cell r="A120" t="str">
            <v>The National Battlefields Commission/Commission des champs de bataille nationaux</v>
          </cell>
        </row>
        <row r="121">
          <cell r="A121" t="str">
            <v>Treasury Board Secretariat/Secrétariat du Conseil du Trésor</v>
          </cell>
        </row>
        <row r="122">
          <cell r="A122" t="str">
            <v>Veterans Review and Appeal Board/Tribunal des anciens combattants (révision et appel)</v>
          </cell>
        </row>
        <row r="123">
          <cell r="A123" t="str">
            <v>VIA Rail Canada Inc./VIA Rail Canada inc.</v>
          </cell>
        </row>
        <row r="124">
          <cell r="A124" t="str">
            <v>Windsor-Detroit Bridge Authority/Autorité du pont Windsor-Détroit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yages 10-11 actuals"/>
      <sheetName val="Étudiants actuals 10-11"/>
      <sheetName val="Template Travel"/>
      <sheetName val="Template Student"/>
      <sheetName val="Validation"/>
    </sheetNames>
    <sheetDataSet>
      <sheetData sheetId="0"/>
      <sheetData sheetId="1"/>
      <sheetData sheetId="2"/>
      <sheetData sheetId="3"/>
      <sheetData sheetId="4">
        <row r="2">
          <cell r="A2" t="str">
            <v>DAVID FLORIDA LAB</v>
          </cell>
        </row>
        <row r="3">
          <cell r="A3" t="str">
            <v>DG S&amp;T</v>
          </cell>
        </row>
        <row r="4">
          <cell r="A4" t="str">
            <v>ENGINEERING DEV.</v>
          </cell>
        </row>
        <row r="5">
          <cell r="A5" t="str">
            <v>SCIENCE &amp; ACADEMIC DEV.</v>
          </cell>
        </row>
        <row r="6">
          <cell r="A6" t="str">
            <v>TECHNOLOGY DEV. MGT.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venir"/>
      <sheetName val="Points saillants"/>
      <sheetName val="Masse salariale"/>
      <sheetName val="Plafond SAL11-12"/>
      <sheetName val="histo plans"/>
      <sheetName val="FTE"/>
      <sheetName val="FTE PAR SECTEUR"/>
      <sheetName val="FTE Evolution"/>
      <sheetName val="Étudiant et PDF"/>
      <sheetName val="ZZFBLNC"/>
      <sheetName val="SUIVI DES REALLOCATIONS"/>
      <sheetName val="Contrats"/>
      <sheetName val="TBAS"/>
      <sheetName val="Intérêts"/>
      <sheetName val="VAC"/>
      <sheetName val="Services partagés"/>
      <sheetName val="Salaire"/>
      <sheetName val="O&amp;M"/>
      <sheetName val="O&amp;M B4"/>
      <sheetName val="Réallocation"/>
      <sheetName val="Capital"/>
      <sheetName val="CBCF &amp; Risques"/>
      <sheetName val="Subv"/>
      <sheetName val="Contrib"/>
      <sheetName val="Summary by vote"/>
      <sheetName val="Som secteur"/>
      <sheetName val="Tendance Surplus (avec overp)"/>
      <sheetName val="TendanceSurplus(avec overprog.)"/>
      <sheetName val="Tendance Surplus(sans overprog)"/>
      <sheetName val="Tendance Surplus"/>
      <sheetName val="Chart Tendance Multiyr"/>
      <sheetName val="Autorités 31-12-11"/>
      <sheetName val="Évolution ETP 07-08 à 10-11"/>
      <sheetName val="Évol mensuelle des ETP par sect"/>
      <sheetName val="REALLOCATION"/>
      <sheetName val="TREND ANALYSIS"/>
      <sheetName val="Historique Repro to 0708 À 0910"/>
    </sheetNames>
    <sheetDataSet>
      <sheetData sheetId="0"/>
      <sheetData sheetId="1"/>
      <sheetData sheetId="2">
        <row r="4">
          <cell r="F4">
            <v>55.654999999999973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5">
          <cell r="F5">
            <v>3204015.92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">
          <cell r="K3">
            <v>55.654999999999973</v>
          </cell>
        </row>
      </sheetData>
      <sheetData sheetId="17">
        <row r="3">
          <cell r="K3">
            <v>39.918000000000006</v>
          </cell>
        </row>
      </sheetData>
      <sheetData sheetId="18"/>
      <sheetData sheetId="19"/>
      <sheetData sheetId="20">
        <row r="3">
          <cell r="K3">
            <v>0</v>
          </cell>
        </row>
      </sheetData>
      <sheetData sheetId="21"/>
      <sheetData sheetId="22">
        <row r="3">
          <cell r="K3">
            <v>0</v>
          </cell>
        </row>
      </sheetData>
      <sheetData sheetId="23">
        <row r="3">
          <cell r="L3">
            <v>0</v>
          </cell>
        </row>
      </sheetData>
      <sheetData sheetId="24">
        <row r="3">
          <cell r="K3">
            <v>71.823999999993248</v>
          </cell>
        </row>
      </sheetData>
      <sheetData sheetId="25">
        <row r="3">
          <cell r="K3">
            <v>95.572999999999865</v>
          </cell>
        </row>
      </sheetData>
      <sheetData sheetId="26"/>
      <sheetData sheetId="27"/>
      <sheetData sheetId="28"/>
      <sheetData sheetId="29"/>
      <sheetData sheetId="30"/>
      <sheetData sheetId="31">
        <row r="22">
          <cell r="S22">
            <v>0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venir"/>
      <sheetName val="Points saillants"/>
      <sheetName val="Masse salariale"/>
      <sheetName val="Plafond SAL11-12"/>
      <sheetName val="histo plans"/>
      <sheetName val="FTE"/>
      <sheetName val="FTE PAR SECTEUR"/>
      <sheetName val="FTE Evolution"/>
      <sheetName val="Étudiant et PDF"/>
      <sheetName val="ZZFBLNC"/>
      <sheetName val="SUIVI DES REALLOCATIONS"/>
      <sheetName val="Contrats"/>
      <sheetName val="TBAS"/>
      <sheetName val="Intérêts"/>
      <sheetName val="VAC"/>
      <sheetName val="Services partagés"/>
      <sheetName val="Salaire"/>
      <sheetName val="O&amp;M"/>
      <sheetName val="O&amp;M B4"/>
      <sheetName val="Réallocation"/>
      <sheetName val="Capital"/>
      <sheetName val="CBCF &amp; Risques"/>
      <sheetName val="Subv"/>
      <sheetName val="Contrib"/>
      <sheetName val="Summary by vote"/>
      <sheetName val="Som secteur"/>
      <sheetName val="Tendance Surplus (avec overp)"/>
      <sheetName val="TendanceSurplus(avec overprog.)"/>
      <sheetName val="Tendance Surplus(sans overprog)"/>
      <sheetName val="Tendance Surplus"/>
      <sheetName val="Chart Tendance Multiyr"/>
      <sheetName val="Autorités 31-12-11"/>
      <sheetName val="Évolution ETP 07-08 à 10-11"/>
      <sheetName val="Évol mensuelle des ETP par sect"/>
      <sheetName val="REALLOCATION"/>
      <sheetName val="TREND ANALYSIS"/>
      <sheetName val="Historique Repro to 0708 À 09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1-Notes"/>
      <sheetName val="2a-Ground Rule &amp; Costing Assump"/>
      <sheetName val="2b - Scope Assumptions"/>
      <sheetName val="2c - Schedule Assumptions"/>
      <sheetName val="2d-Checklist "/>
      <sheetName val="3-Project LCC Details"/>
      <sheetName val="4a-RAM Projet"/>
      <sheetName val="4b-RAM Science Support"/>
      <sheetName val="4c-Classifcation rates"/>
      <sheetName val="5-Management ABCD"/>
      <sheetName val="6-By Contractor WBS MDA"/>
      <sheetName val="7 Science contract &amp; G&amp;C (York)"/>
      <sheetName val="8-Risks Register"/>
      <sheetName val="9-Crystal ball Sensibility Ana"/>
      <sheetName val="10-Sources of Funding"/>
      <sheetName val="11-Reprofile Request"/>
      <sheetName val="14-Project Cost Summary"/>
      <sheetName val="15-LCC Cost Summary"/>
      <sheetName val="16a-CPI-IPC historique"/>
      <sheetName val="16b-Inflation Analyse sensi."/>
      <sheetName val="20-Funding &amp; Source of Funds"/>
      <sheetName val="23- Source of fund by DRT"/>
      <sheetName val="28-CumDis_LCCE"/>
      <sheetName val="30-Data Sci-Sup by Projet"/>
      <sheetName val="31-Data par Phase Tb Project"/>
      <sheetName val="32-Data BCD%"/>
      <sheetName val="33-Data ABCD%"/>
      <sheetName val="34-Data FTE"/>
    </sheetNames>
    <sheetDataSet>
      <sheetData sheetId="0" refreshError="1"/>
      <sheetData sheetId="1" refreshError="1"/>
      <sheetData sheetId="2" refreshError="1">
        <row r="40">
          <cell r="D40">
            <v>0.157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Sust. Eng"/>
      <sheetName val="SatOps_Budget (From Satellite F"/>
      <sheetName val="TT&amp;C"/>
      <sheetName val="Investment Listing DB"/>
      <sheetName val="Scenarios"/>
      <sheetName val="FODMS IIRB"/>
      <sheetName val="by Mission"/>
      <sheetName val="Funding2"/>
      <sheetName val="Funding FODMS obsolete"/>
      <sheetName val="by RO (ARLU)"/>
      <sheetName val="Salaries"/>
      <sheetName val="Previous Funding"/>
      <sheetName val="Funding FODMS"/>
      <sheetName val="Funding0"/>
      <sheetName val="RCM E2"/>
      <sheetName val="SCISAT"/>
      <sheetName val="NEOSSat"/>
      <sheetName val="RADARSAT-1"/>
      <sheetName val="RADARSAT-2"/>
      <sheetName val="RCM E1"/>
      <sheetName val="COMMON"/>
      <sheetName val="M3MSat"/>
      <sheetName val="SPECTRUM"/>
      <sheetName val="EXT. COORD"/>
      <sheetName val="Option 3B"/>
      <sheetName val="RAM"/>
      <sheetName val="CLASSIFICATION"/>
      <sheetName val="MISSIONS"/>
      <sheetName val="Revised FODMS Contract"/>
      <sheetName val="FODMS Contract"/>
      <sheetName val="GS Sust. Eng"/>
      <sheetName val="Current Ops Contracts"/>
      <sheetName val="SED TAR"/>
      <sheetName val="MOU SPC"/>
      <sheetName val="RCM Software"/>
      <sheetName val="MM Software"/>
      <sheetName val="Antenna"/>
      <sheetName val="Cortex"/>
      <sheetName val="Marc"/>
      <sheetName val="RF License"/>
      <sheetName val="by Proc"/>
      <sheetName val="by Capital"/>
      <sheetName val="by CC"/>
      <sheetName val="by CC+"/>
      <sheetName val="by Group"/>
      <sheetName val="by Phase"/>
      <sheetName val="by Contract"/>
      <sheetName val="Funding O1 (old)"/>
      <sheetName val="Funding O1"/>
      <sheetName val="Funding O3a"/>
      <sheetName val="Funding O3b"/>
      <sheetName val="New Contract DATA - O1"/>
      <sheetName val="New Contract DATA - O2"/>
      <sheetName val="New Contracts DATA - O3a"/>
      <sheetName val="New Contracts DATA - O3b"/>
      <sheetName val="New Contract DATA - RFP"/>
      <sheetName val="Jan VS aug"/>
      <sheetName val="by Group%"/>
      <sheetName val="RCM PHE EA "/>
      <sheetName val="RCM E2 en millier"/>
      <sheetName val="RCM E2 (old)"/>
      <sheetName val="RCM E2 IIRB"/>
      <sheetName val="by Renewal"/>
      <sheetName val="SED TAR by Mission v6-c"/>
    </sheetNames>
    <sheetDataSet>
      <sheetData sheetId="0">
        <row r="2">
          <cell r="X2">
            <v>0.14974999999999999</v>
          </cell>
          <cell r="Y2">
            <v>0.14974999999999999</v>
          </cell>
          <cell r="AD2">
            <v>1.3860000000000001</v>
          </cell>
        </row>
        <row r="3">
          <cell r="AD3">
            <v>1.649956</v>
          </cell>
        </row>
        <row r="4">
          <cell r="AD4">
            <v>0.1575</v>
          </cell>
        </row>
        <row r="5">
          <cell r="AD5">
            <v>1.7955000000000001</v>
          </cell>
        </row>
      </sheetData>
      <sheetData sheetId="1">
        <row r="5">
          <cell r="F5">
            <v>150776.33333333331</v>
          </cell>
        </row>
        <row r="10">
          <cell r="Q10">
            <v>4300000</v>
          </cell>
        </row>
      </sheetData>
      <sheetData sheetId="2" refreshError="1"/>
      <sheetData sheetId="3">
        <row r="7">
          <cell r="A7" t="str">
            <v>RCM E1</v>
          </cell>
          <cell r="C7" t="str">
            <v>SHUB/SASK (MDA)</v>
          </cell>
        </row>
        <row r="8">
          <cell r="C8" t="str">
            <v>SXGT (CCMEO)</v>
          </cell>
        </row>
        <row r="9">
          <cell r="C9" t="str">
            <v>NGT (KIRUNA, SwSC)</v>
          </cell>
        </row>
      </sheetData>
      <sheetData sheetId="4">
        <row r="1">
          <cell r="B1" t="str">
            <v>Investment Listing Master Sheet</v>
          </cell>
        </row>
        <row r="4">
          <cell r="Z4" t="str">
            <v>2020-2021</v>
          </cell>
          <cell r="AA4" t="str">
            <v>2021-2022</v>
          </cell>
          <cell r="AB4" t="str">
            <v>2022-2023</v>
          </cell>
          <cell r="AC4" t="str">
            <v>2023-2024</v>
          </cell>
          <cell r="AD4" t="str">
            <v>2024-2025</v>
          </cell>
          <cell r="AE4" t="str">
            <v>2025-2026</v>
          </cell>
          <cell r="AF4" t="str">
            <v>2026-2027</v>
          </cell>
          <cell r="AG4" t="str">
            <v>2027-2028</v>
          </cell>
          <cell r="AH4" t="str">
            <v>2028-2029</v>
          </cell>
          <cell r="AI4" t="str">
            <v>2029-2030</v>
          </cell>
        </row>
        <row r="5">
          <cell r="C5" t="str">
            <v>SPAC - Fairness Monitor</v>
          </cell>
          <cell r="D5" t="str">
            <v>Michel Doyon</v>
          </cell>
          <cell r="E5" t="str">
            <v>budgetary estimate</v>
          </cell>
          <cell r="I5" t="str">
            <v>PSPC</v>
          </cell>
          <cell r="L5" t="str">
            <v>Administration</v>
          </cell>
          <cell r="M5" t="str">
            <v>0201</v>
          </cell>
          <cell r="N5">
            <v>43200</v>
          </cell>
          <cell r="O5" t="str">
            <v>G-00124</v>
          </cell>
          <cell r="P5" t="str">
            <v>RO-14.1</v>
          </cell>
          <cell r="Q5" t="str">
            <v>Professional Services</v>
          </cell>
          <cell r="R5">
            <v>30000</v>
          </cell>
          <cell r="T5">
            <v>30000</v>
          </cell>
          <cell r="U5" t="str">
            <v>2020-2021</v>
          </cell>
          <cell r="V5">
            <v>1</v>
          </cell>
          <cell r="W5">
            <v>0.02</v>
          </cell>
          <cell r="X5">
            <v>0</v>
          </cell>
          <cell r="Y5">
            <v>0</v>
          </cell>
          <cell r="Z5">
            <v>30000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30000</v>
          </cell>
          <cell r="AK5">
            <v>44119</v>
          </cell>
          <cell r="AL5" t="str">
            <v>COMMON COST - SPAC - Fairness MonitorCOMMON COSTSPAC - Fairness MonitorMichel Doyonbudgetary estimatePSPCAdministration020143200RO-14.130000300002020-202110.023000000000000030000</v>
          </cell>
          <cell r="AM5" t="str">
            <v>COMMON COST - SPAC - Fairness MonitorCOMMON COSTSPAC - Fairness MonitorMichel Doyonbudgetary estimatePSPCAdministration020143200RO-14.130000300002020-202110.023000000000000030000</v>
          </cell>
        </row>
        <row r="6">
          <cell r="C6" t="str">
            <v>SPAC - Fairness Monitor - Future FODMS follow-up contract</v>
          </cell>
          <cell r="D6" t="str">
            <v>Michel Doyon</v>
          </cell>
          <cell r="E6" t="str">
            <v>budgetary estimate</v>
          </cell>
          <cell r="I6" t="str">
            <v>PSPC</v>
          </cell>
          <cell r="L6" t="str">
            <v>Administration</v>
          </cell>
          <cell r="M6" t="str">
            <v>0201</v>
          </cell>
          <cell r="N6">
            <v>43200</v>
          </cell>
          <cell r="O6" t="str">
            <v>G-00124</v>
          </cell>
          <cell r="P6" t="str">
            <v>RO-14.1</v>
          </cell>
          <cell r="Q6" t="str">
            <v>Professional Services</v>
          </cell>
          <cell r="R6">
            <v>0</v>
          </cell>
          <cell r="T6">
            <v>50000</v>
          </cell>
          <cell r="U6" t="str">
            <v>2022-2023</v>
          </cell>
          <cell r="V6">
            <v>1</v>
          </cell>
          <cell r="W6">
            <v>0.02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50000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50000</v>
          </cell>
          <cell r="AK6">
            <v>44119</v>
          </cell>
          <cell r="AL6" t="str">
            <v>COMMON COST - SPAC - Fairness Monitor - Future FODMS follow-up contractCOMMON COSTSPAC - Fairness Monitor - Future FODMS follow-up contractMichel Doyonbudgetary estimatePSPCAdministration020143200RO-14.10500002022-202310.020050000000000050000</v>
          </cell>
          <cell r="AM6" t="str">
            <v>COMMON COST - SPAC - Fairness Monitor - Future FODMS follow-up contractCOMMON COSTSPAC - Fairness Monitor - Future FODMS follow-up contractMichel Doyonbudgetary estimatePSPCAdministration020143200RO-14.10500002022-202310.020050000000000050000</v>
          </cell>
        </row>
        <row r="7">
          <cell r="C7" t="str">
            <v>Various (material &amp; supply)</v>
          </cell>
          <cell r="D7" t="str">
            <v>Michel Doyon</v>
          </cell>
          <cell r="E7" t="str">
            <v>budgetary estimate</v>
          </cell>
          <cell r="I7" t="str">
            <v>var</v>
          </cell>
          <cell r="L7" t="str">
            <v>Administration</v>
          </cell>
          <cell r="M7" t="str">
            <v>0201</v>
          </cell>
          <cell r="N7">
            <v>43200</v>
          </cell>
          <cell r="O7" t="str">
            <v>G-00124</v>
          </cell>
          <cell r="P7" t="str">
            <v>RO-24</v>
          </cell>
          <cell r="Q7" t="str">
            <v>Materials and Supplies</v>
          </cell>
          <cell r="R7">
            <v>5000</v>
          </cell>
          <cell r="T7">
            <v>5000</v>
          </cell>
          <cell r="U7" t="str">
            <v>2020-2021</v>
          </cell>
          <cell r="V7">
            <v>5</v>
          </cell>
          <cell r="W7">
            <v>0</v>
          </cell>
          <cell r="X7">
            <v>0</v>
          </cell>
          <cell r="Y7">
            <v>0</v>
          </cell>
          <cell r="Z7">
            <v>5000</v>
          </cell>
          <cell r="AA7">
            <v>5000</v>
          </cell>
          <cell r="AB7">
            <v>5000</v>
          </cell>
          <cell r="AC7">
            <v>5000</v>
          </cell>
          <cell r="AD7">
            <v>5000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25000</v>
          </cell>
          <cell r="AK7">
            <v>44119</v>
          </cell>
          <cell r="AL7" t="str">
            <v>COMMON COST - Various (material &amp; supply)COMMON COSTVarious (material &amp; supply)Michel Doyonbudgetary estimatevarAdministration020143200RO-24500050002020-202150500050005000500050000000025000</v>
          </cell>
          <cell r="AM7" t="str">
            <v>COMMON COST - Various (material &amp; supply)COMMON COSTVarious (material &amp; supply)Michel Doyonbudgetary estimatevarAdministration020143200RO-24500050002020-202150500050005000500050000000025000</v>
          </cell>
        </row>
        <row r="8">
          <cell r="C8" t="str">
            <v>Various (OIQ)</v>
          </cell>
          <cell r="D8" t="str">
            <v>Michel Doyon</v>
          </cell>
          <cell r="E8" t="str">
            <v>budgetary estimate</v>
          </cell>
          <cell r="I8" t="str">
            <v>OIQ</v>
          </cell>
          <cell r="L8" t="str">
            <v>Administration</v>
          </cell>
          <cell r="M8" t="str">
            <v>0201</v>
          </cell>
          <cell r="N8">
            <v>43200</v>
          </cell>
          <cell r="O8" t="str">
            <v>G-00124</v>
          </cell>
          <cell r="P8" t="str">
            <v>RO-16</v>
          </cell>
          <cell r="Q8" t="str">
            <v>Other Services</v>
          </cell>
          <cell r="R8">
            <v>7500</v>
          </cell>
          <cell r="T8">
            <v>7500</v>
          </cell>
          <cell r="U8" t="str">
            <v>2020-2021</v>
          </cell>
          <cell r="V8">
            <v>5</v>
          </cell>
          <cell r="W8">
            <v>0.02</v>
          </cell>
          <cell r="X8">
            <v>0</v>
          </cell>
          <cell r="Y8">
            <v>0</v>
          </cell>
          <cell r="Z8">
            <v>7500</v>
          </cell>
          <cell r="AA8">
            <v>7650</v>
          </cell>
          <cell r="AB8">
            <v>7803</v>
          </cell>
          <cell r="AC8">
            <v>7959.06</v>
          </cell>
          <cell r="AD8">
            <v>8118.2412000000004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39030.301200000002</v>
          </cell>
          <cell r="AK8">
            <v>44119</v>
          </cell>
          <cell r="AL8" t="str">
            <v>COMMON COST - Various (OIQ)COMMON COSTVarious (OIQ)Michel Doyonbudgetary estimateOIQAdministration020143200RO-16750075002020-202150.027500765078037959.068118.24120000039030.3012</v>
          </cell>
          <cell r="AM8" t="str">
            <v>COMMON COST - Various (OIQ)COMMON COSTVarious (OIQ)Michel Doyonbudgetary estimateOIQAdministration020143200RO-16750075002020-202150.027500765078037959.068118.24120000039030.3012</v>
          </cell>
        </row>
        <row r="9">
          <cell r="C9" t="str">
            <v>Various (Publishing)</v>
          </cell>
          <cell r="D9" t="str">
            <v>Michel Doyon</v>
          </cell>
          <cell r="E9" t="str">
            <v>budgetary estimate</v>
          </cell>
          <cell r="I9" t="str">
            <v>var</v>
          </cell>
          <cell r="L9" t="str">
            <v>Administration</v>
          </cell>
          <cell r="M9" t="str">
            <v>0201</v>
          </cell>
          <cell r="N9">
            <v>43200</v>
          </cell>
          <cell r="O9" t="str">
            <v>G-00124</v>
          </cell>
          <cell r="P9" t="str">
            <v>RO-12</v>
          </cell>
          <cell r="Q9" t="str">
            <v>Publishing, Printing and Exhibition</v>
          </cell>
          <cell r="R9">
            <v>10000</v>
          </cell>
          <cell r="T9">
            <v>10000</v>
          </cell>
          <cell r="U9" t="str">
            <v>2020-2021</v>
          </cell>
          <cell r="V9">
            <v>5</v>
          </cell>
          <cell r="W9">
            <v>0</v>
          </cell>
          <cell r="X9">
            <v>0</v>
          </cell>
          <cell r="Y9">
            <v>0</v>
          </cell>
          <cell r="Z9">
            <v>10000</v>
          </cell>
          <cell r="AA9">
            <v>10000</v>
          </cell>
          <cell r="AB9">
            <v>10000</v>
          </cell>
          <cell r="AC9">
            <v>10000</v>
          </cell>
          <cell r="AD9">
            <v>10000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50000</v>
          </cell>
          <cell r="AK9">
            <v>44119</v>
          </cell>
          <cell r="AL9" t="str">
            <v>COMMON COST - Various (Publishing)COMMON COSTVarious (Publishing)Michel Doyonbudgetary estimatevarAdministration020143200RO-1210000100002020-20215010000100001000010000100000000050000</v>
          </cell>
          <cell r="AM9" t="str">
            <v>COMMON COST - Various (Publishing)COMMON COSTVarious (Publishing)Michel Doyonbudgetary estimatevarAdministration020143200RO-1210000100002020-20215010000100001000010000100000000050000</v>
          </cell>
        </row>
        <row r="10">
          <cell r="C10" t="str">
            <v>Operating Licence Implementation services</v>
          </cell>
          <cell r="D10" t="str">
            <v>Josée Bergeron</v>
          </cell>
          <cell r="E10" t="str">
            <v>as pr contract</v>
          </cell>
          <cell r="I10" t="str">
            <v>Landsdown</v>
          </cell>
          <cell r="L10" t="str">
            <v>Administration</v>
          </cell>
          <cell r="M10" t="str">
            <v>0301</v>
          </cell>
          <cell r="N10">
            <v>43041</v>
          </cell>
          <cell r="O10" t="str">
            <v>P-00019.06</v>
          </cell>
          <cell r="P10" t="str">
            <v>RO-14.1</v>
          </cell>
          <cell r="Q10" t="str">
            <v>Professional Services</v>
          </cell>
          <cell r="R10">
            <v>9000</v>
          </cell>
          <cell r="T10">
            <v>9000</v>
          </cell>
          <cell r="U10" t="str">
            <v>2020-2021</v>
          </cell>
          <cell r="V10">
            <v>1</v>
          </cell>
          <cell r="W10">
            <v>0.02</v>
          </cell>
          <cell r="X10">
            <v>9000</v>
          </cell>
          <cell r="Y10">
            <v>0</v>
          </cell>
          <cell r="Z10">
            <v>9000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9000</v>
          </cell>
          <cell r="AK10">
            <v>44138</v>
          </cell>
          <cell r="AL10" t="str">
            <v>RCM E1 - Operating Licence Implementation servicesRCM E1Operating Licence Implementation servicesJosée Bergeronas pr contractLandsdownAdministration030143041RO-14.1900090002020-202110.0290000000000009000</v>
          </cell>
          <cell r="AM10" t="str">
            <v>RCM E1 - Operating Licence Implementation servicesRCM E1Operating Licence Implementation servicesJosée Bergeronas pr contractLandsdownAdministration030143041RO-14.1900090002020-202110.0290000000000009000</v>
          </cell>
        </row>
        <row r="11">
          <cell r="C11" t="str">
            <v>SPAC - Fairness Monitor</v>
          </cell>
          <cell r="D11" t="str">
            <v>Michel Doyon</v>
          </cell>
          <cell r="E11" t="str">
            <v>included in COMMON COST</v>
          </cell>
          <cell r="I11" t="str">
            <v>PSPC</v>
          </cell>
          <cell r="L11" t="str">
            <v>Administration</v>
          </cell>
          <cell r="M11" t="str">
            <v>0301</v>
          </cell>
          <cell r="N11">
            <v>43200</v>
          </cell>
          <cell r="O11" t="str">
            <v>P-00019.06</v>
          </cell>
          <cell r="P11" t="str">
            <v>RO-14.1</v>
          </cell>
          <cell r="Q11" t="str">
            <v>Professional Services</v>
          </cell>
          <cell r="R11" t="str">
            <v>included</v>
          </cell>
          <cell r="T11" t="str">
            <v>included</v>
          </cell>
          <cell r="U11" t="str">
            <v>2020-2021</v>
          </cell>
          <cell r="V11">
            <v>1</v>
          </cell>
          <cell r="W11">
            <v>0.02</v>
          </cell>
          <cell r="X11" t="str">
            <v>included</v>
          </cell>
          <cell r="Y11">
            <v>0</v>
          </cell>
          <cell r="Z11" t="str">
            <v>included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44138</v>
          </cell>
          <cell r="AL11" t="str">
            <v>RCM E1 - SPAC - Fairness MonitorRCM E1SPAC - Fairness MonitorMichel Doyonincluded in COMMON COSTPSPCAdministration030143200RO-14.1includedincluded2020-202110.02included0000000000</v>
          </cell>
          <cell r="AM11" t="str">
            <v>RCM E1 - SPAC - Fairness MonitorRCM E1SPAC - Fairness MonitorMichel Doyonincluded in COMMON COSTPSPCAdministration030143200RO-14.1includedincluded2020-202110.02included0000000000</v>
          </cell>
        </row>
        <row r="12">
          <cell r="C12" t="str">
            <v>SPAC MOU - Contract Management Services</v>
          </cell>
          <cell r="D12" t="str">
            <v>Michel Doyon</v>
          </cell>
          <cell r="E12" t="str">
            <v>split with E2</v>
          </cell>
          <cell r="I12" t="str">
            <v>PSPC</v>
          </cell>
          <cell r="L12" t="str">
            <v>Administration</v>
          </cell>
          <cell r="M12" t="str">
            <v>0301</v>
          </cell>
          <cell r="N12">
            <v>43200</v>
          </cell>
          <cell r="O12" t="str">
            <v>P-00019.06</v>
          </cell>
          <cell r="P12" t="str">
            <v>RO-14.1</v>
          </cell>
          <cell r="Q12" t="str">
            <v>Professional Services</v>
          </cell>
          <cell r="R12" t="str">
            <v>included</v>
          </cell>
          <cell r="T12" t="str">
            <v>included</v>
          </cell>
          <cell r="U12" t="str">
            <v>2020-2021</v>
          </cell>
          <cell r="V12">
            <v>1</v>
          </cell>
          <cell r="W12">
            <v>0.02</v>
          </cell>
          <cell r="X12" t="str">
            <v>included</v>
          </cell>
          <cell r="Y12">
            <v>0</v>
          </cell>
          <cell r="Z12" t="str">
            <v>included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44138</v>
          </cell>
          <cell r="AL12" t="str">
            <v>RCM E1 - SPAC MOU - Contract Management ServicesRCM E1SPAC MOU - Contract Management ServicesMichel Doyonsplit with E2PSPCAdministration030143200RO-14.1includedincluded2020-202110.02included0000000000</v>
          </cell>
          <cell r="AM12" t="str">
            <v>RCM E1 - SPAC MOU - Contract Management ServicesRCM E1SPAC MOU - Contract Management ServicesMichel Doyonsplit with E2PSPCAdministration030143200RO-14.1includedincluded2020-202110.02included0000000000</v>
          </cell>
        </row>
        <row r="13">
          <cell r="C13" t="str">
            <v>Operating Licence Implementation services - New Contract</v>
          </cell>
          <cell r="D13" t="str">
            <v>Josée Bergeron</v>
          </cell>
          <cell r="E13" t="str">
            <v>planned RFP for 6k/month (130$/h, 50h/month) until march 2022</v>
          </cell>
          <cell r="F13">
            <v>44132</v>
          </cell>
          <cell r="L13" t="str">
            <v>Administration</v>
          </cell>
          <cell r="M13" t="str">
            <v>0201</v>
          </cell>
          <cell r="N13">
            <v>43041</v>
          </cell>
          <cell r="O13" t="str">
            <v>P-00019.07</v>
          </cell>
          <cell r="P13" t="str">
            <v>RO-14.1</v>
          </cell>
          <cell r="Q13" t="str">
            <v>Professional Services</v>
          </cell>
          <cell r="R13">
            <v>0</v>
          </cell>
          <cell r="T13">
            <v>72000</v>
          </cell>
          <cell r="U13" t="str">
            <v>2021-2022</v>
          </cell>
          <cell r="V13">
            <v>6</v>
          </cell>
          <cell r="W13">
            <v>0.02</v>
          </cell>
          <cell r="X13">
            <v>0</v>
          </cell>
          <cell r="Y13">
            <v>0</v>
          </cell>
          <cell r="Z13">
            <v>0</v>
          </cell>
          <cell r="AA13">
            <v>72000</v>
          </cell>
          <cell r="AB13">
            <v>73440</v>
          </cell>
          <cell r="AC13">
            <v>74908.800000000003</v>
          </cell>
          <cell r="AD13">
            <v>76406.97600000001</v>
          </cell>
          <cell r="AE13">
            <v>77935.115520000007</v>
          </cell>
          <cell r="AF13">
            <v>79493.817830400003</v>
          </cell>
          <cell r="AG13">
            <v>0</v>
          </cell>
          <cell r="AH13">
            <v>0</v>
          </cell>
          <cell r="AI13">
            <v>0</v>
          </cell>
          <cell r="AJ13">
            <v>454184.70935040002</v>
          </cell>
          <cell r="AK13">
            <v>44176</v>
          </cell>
          <cell r="AL13" t="str">
            <v>RCM E2 - Operating Licence Implementation services - New ContractRCM E2Operating Licence Implementation services - New ContractJosée Bergeronplanned RFP for 6k/month (130$/h, 50h/month) until march 202244132Administration020143041RO-14.10720002021-202260.020720007344074908.876406.97677935.1155279493.8178304000454184.7093504</v>
          </cell>
          <cell r="AM13" t="str">
            <v>RCM E2 - Operating Licence Implementation services - New ContractRCM E2Operating Licence Implementation services - New ContractJosée Bergeronplanned RFP for 6k/month (130$/h, 50h/month) until march 202244132Administration020143041RO-14.10720002021-202260.020720007344074908.876406.97677935.1155279493.8178304000454184.7093504</v>
          </cell>
        </row>
        <row r="14">
          <cell r="C14" t="str">
            <v>SPAC MOU - Contract Management Services</v>
          </cell>
          <cell r="D14" t="str">
            <v>Michel Doyon</v>
          </cell>
          <cell r="E14" t="str">
            <v>As per Bruno 115,603 for 2020-21, MOU under signature</v>
          </cell>
          <cell r="I14" t="str">
            <v>PSPC</v>
          </cell>
          <cell r="L14" t="str">
            <v>Administration</v>
          </cell>
          <cell r="M14" t="str">
            <v>0201</v>
          </cell>
          <cell r="N14">
            <v>43200</v>
          </cell>
          <cell r="O14" t="str">
            <v>P-00019.07</v>
          </cell>
          <cell r="P14" t="str">
            <v>RO-14.1</v>
          </cell>
          <cell r="Q14" t="str">
            <v>Professional Services</v>
          </cell>
          <cell r="R14">
            <v>115603</v>
          </cell>
          <cell r="T14">
            <v>115603</v>
          </cell>
          <cell r="U14" t="str">
            <v>2020-2021</v>
          </cell>
          <cell r="V14">
            <v>6</v>
          </cell>
          <cell r="W14">
            <v>0.02</v>
          </cell>
          <cell r="X14">
            <v>105969.41666666667</v>
          </cell>
          <cell r="Y14">
            <v>9633.5833333333339</v>
          </cell>
          <cell r="Z14">
            <v>115603</v>
          </cell>
          <cell r="AA14">
            <v>117915.06</v>
          </cell>
          <cell r="AB14">
            <v>120273.3612</v>
          </cell>
          <cell r="AC14">
            <v>122678.82842400001</v>
          </cell>
          <cell r="AD14">
            <v>125132.40499248001</v>
          </cell>
          <cell r="AE14">
            <v>127635.0530923296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729237.70770880964</v>
          </cell>
          <cell r="AK14">
            <v>44119</v>
          </cell>
          <cell r="AL14" t="str">
            <v>RCM E2 - SPAC MOU - Contract Management ServicesRCM E2SPAC MOU - Contract Management ServicesMichel DoyonAs per Bruno 115,603 for 2020-21, MOU under signaturePSPCAdministration020143200RO-14.11156031156032020-202160.02115603117915.06120273.3612122678.828424125132.40499248127635.053092330000729237.70770881</v>
          </cell>
          <cell r="AM14" t="str">
            <v>RCM E2 - SPAC MOU - Contract Management ServicesRCM E2SPAC MOU - Contract Management ServicesMichel DoyonAs per Bruno 115,603 for 2020-21, MOU under signaturePSPCAdministration020143200RO-14.11156031156032020-202160.02115603117915.06120273.3612122678.828424125132.40499248127635.053092330000729237.70770881</v>
          </cell>
        </row>
        <row r="15">
          <cell r="C15" t="str">
            <v>SPAC MOU - Contract Management Services for Master Agreement</v>
          </cell>
          <cell r="D15" t="str">
            <v>Josée Bergeron</v>
          </cell>
          <cell r="I15" t="str">
            <v>PSPC</v>
          </cell>
          <cell r="L15" t="str">
            <v>Administration</v>
          </cell>
          <cell r="M15" t="str">
            <v>0201</v>
          </cell>
          <cell r="N15">
            <v>43041</v>
          </cell>
          <cell r="O15" t="str">
            <v>P-00004</v>
          </cell>
          <cell r="P15" t="str">
            <v>RO-14.1</v>
          </cell>
          <cell r="Q15" t="str">
            <v>Professional Services</v>
          </cell>
          <cell r="R15">
            <v>50000</v>
          </cell>
          <cell r="T15">
            <v>50000</v>
          </cell>
          <cell r="U15" t="str">
            <v>2020-2021</v>
          </cell>
          <cell r="V15">
            <v>5</v>
          </cell>
          <cell r="W15">
            <v>0</v>
          </cell>
          <cell r="X15">
            <v>0</v>
          </cell>
          <cell r="Y15">
            <v>0</v>
          </cell>
          <cell r="Z15">
            <v>50000</v>
          </cell>
          <cell r="AA15">
            <v>50000</v>
          </cell>
          <cell r="AB15">
            <v>50000</v>
          </cell>
          <cell r="AC15">
            <v>50000</v>
          </cell>
          <cell r="AD15">
            <v>50000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250000</v>
          </cell>
          <cell r="AK15">
            <v>44152</v>
          </cell>
          <cell r="AL15" t="str">
            <v>RADARSAT-2 - SPAC MOU - Contract Management Services for Master AgreementRADARSAT-2SPAC MOU - Contract Management Services for Master AgreementJosée BergeronPSPCAdministration020143041RO-14.150000500002020-202150500005000050000500005000000000250000</v>
          </cell>
          <cell r="AM15" t="str">
            <v>RADARSAT-2 - SPAC MOU - Contract Management Services for Master AgreementRADARSAT-2SPAC MOU - Contract Management Services for Master AgreementJosée BergeronPSPCAdministration020143041RO-14.150000500002020-202150500005000050000500005000000000250000</v>
          </cell>
        </row>
        <row r="16">
          <cell r="C16" t="str">
            <v>ARS Sustaining Engineering (Common Tasks)</v>
          </cell>
          <cell r="D16" t="str">
            <v>Viqar Abbasi</v>
          </cell>
          <cell r="E16" t="str">
            <v>budgetary estimate for TA</v>
          </cell>
          <cell r="I16" t="str">
            <v>MDA-R</v>
          </cell>
          <cell r="L16" t="str">
            <v>Anomalies &amp; Sustaining Engineering</v>
          </cell>
          <cell r="M16" t="str">
            <v>0201</v>
          </cell>
          <cell r="N16">
            <v>43220</v>
          </cell>
          <cell r="O16" t="str">
            <v>G-00124</v>
          </cell>
          <cell r="P16" t="str">
            <v>RO-14.1</v>
          </cell>
          <cell r="Q16" t="str">
            <v>Professional Services</v>
          </cell>
          <cell r="R16">
            <v>50000</v>
          </cell>
          <cell r="T16">
            <v>50000</v>
          </cell>
          <cell r="U16" t="str">
            <v>2020-2021</v>
          </cell>
          <cell r="V16">
            <v>5</v>
          </cell>
          <cell r="W16">
            <v>0</v>
          </cell>
          <cell r="X16">
            <v>0</v>
          </cell>
          <cell r="Y16">
            <v>0</v>
          </cell>
          <cell r="Z16">
            <v>50000</v>
          </cell>
          <cell r="AA16">
            <v>50000</v>
          </cell>
          <cell r="AB16">
            <v>50000</v>
          </cell>
          <cell r="AC16">
            <v>50000</v>
          </cell>
          <cell r="AD16">
            <v>50000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250000</v>
          </cell>
          <cell r="AK16">
            <v>44138</v>
          </cell>
          <cell r="AL16" t="str">
            <v>COMMON COST - ARS Sustaining Engineering (Common Tasks)COMMON COSTARS Sustaining Engineering (Common Tasks)Viqar Abbasibudgetary estimate for TAMDA-RAnomalies &amp; Sustaining Engineering020143220RO-14.150000500002020-202150500005000050000500005000000000250000</v>
          </cell>
          <cell r="AM16" t="str">
            <v>COMMON COST - ARS Sustaining Engineering (Common Tasks)COMMON COSTARS Sustaining Engineering (Common Tasks)Viqar Abbasibudgetary estimate for TAMDA-RAnomalies &amp; Sustaining Engineering020143220RO-14.150000500002020-202150500005000050000500005000000000250000</v>
          </cell>
        </row>
        <row r="17">
          <cell r="C17" t="str">
            <v>Sustaining Engineering</v>
          </cell>
          <cell r="D17" t="str">
            <v>Viqar Abbasi</v>
          </cell>
          <cell r="E17" t="str">
            <v>TBD</v>
          </cell>
          <cell r="I17" t="str">
            <v>Honeywell/SFL</v>
          </cell>
          <cell r="L17" t="str">
            <v>Anomalies &amp; Sustaining Engineering</v>
          </cell>
          <cell r="M17" t="str">
            <v>0201</v>
          </cell>
          <cell r="N17">
            <v>43220</v>
          </cell>
          <cell r="O17" t="str">
            <v>P-00022</v>
          </cell>
          <cell r="P17" t="str">
            <v>RO-14.1</v>
          </cell>
          <cell r="Q17" t="str">
            <v>Professional Services</v>
          </cell>
          <cell r="R17">
            <v>0</v>
          </cell>
          <cell r="T17">
            <v>0</v>
          </cell>
          <cell r="U17" t="str">
            <v>2020-2021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44119</v>
          </cell>
          <cell r="AL17" t="str">
            <v>M3MSat - Sustaining EngineeringM3MSatSustaining EngineeringViqar AbbasiTBDHoneywell/SFLAnomalies &amp; Sustaining Engineering020143220RO-14.1002020-20210000000000000</v>
          </cell>
          <cell r="AM17" t="str">
            <v>M3MSat - Sustaining EngineeringM3MSatSustaining EngineeringViqar AbbasiTBDHoneywell/SFLAnomalies &amp; Sustaining Engineering020143220RO-14.1002020-20210000000000000</v>
          </cell>
        </row>
        <row r="18">
          <cell r="C18" t="str">
            <v>Sustaining Engineering</v>
          </cell>
          <cell r="D18" t="str">
            <v>Viqar Abbasi</v>
          </cell>
          <cell r="E18" t="str">
            <v>9F013-170503 Task Authorization, 100k/year</v>
          </cell>
          <cell r="H18" t="str">
            <v>9F013-170503</v>
          </cell>
          <cell r="I18" t="str">
            <v>MSCI</v>
          </cell>
          <cell r="L18" t="str">
            <v>Anomalies &amp; Sustaining Engineering</v>
          </cell>
          <cell r="M18" t="str">
            <v>0201</v>
          </cell>
          <cell r="N18">
            <v>43220</v>
          </cell>
          <cell r="O18" t="str">
            <v>P-00015</v>
          </cell>
          <cell r="P18" t="str">
            <v>RO-14.1</v>
          </cell>
          <cell r="Q18" t="str">
            <v>Professional Services</v>
          </cell>
          <cell r="R18">
            <v>140000</v>
          </cell>
          <cell r="T18">
            <v>100000</v>
          </cell>
          <cell r="U18" t="str">
            <v>2020-2021</v>
          </cell>
          <cell r="V18">
            <v>6</v>
          </cell>
          <cell r="W18">
            <v>0</v>
          </cell>
          <cell r="X18">
            <v>0</v>
          </cell>
          <cell r="Y18">
            <v>0</v>
          </cell>
          <cell r="Z18">
            <v>100000</v>
          </cell>
          <cell r="AA18">
            <v>100000</v>
          </cell>
          <cell r="AB18">
            <v>100000</v>
          </cell>
          <cell r="AC18">
            <v>100000</v>
          </cell>
          <cell r="AD18">
            <v>100000</v>
          </cell>
          <cell r="AE18">
            <v>100000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600000</v>
          </cell>
          <cell r="AK18">
            <v>44151</v>
          </cell>
          <cell r="AL18" t="str">
            <v>NEOSSat - Sustaining EngineeringNEOSSatSustaining EngineeringViqar Abbasi9F013-170503 Task Authorization, 100k/year9F013-170503MSCIAnomalies &amp; Sustaining Engineering020143220RO-14.11400001000002020-2021601000001000001000001000001000001000000000600000</v>
          </cell>
          <cell r="AM18" t="str">
            <v>NEOSSat - Sustaining EngineeringNEOSSatSustaining EngineeringViqar Abbasi9F013-170503 Task Authorization, 100k/year9F013-170503MSCIAnomalies &amp; Sustaining Engineering020143220RO-14.11400001000002020-2021601000001000001000001000001000001000000000600000</v>
          </cell>
        </row>
        <row r="19">
          <cell r="C19" t="str">
            <v>ARS Sustaining Engineering (RCM Task)</v>
          </cell>
          <cell r="D19" t="str">
            <v>Christian Carrié</v>
          </cell>
          <cell r="I19" t="str">
            <v>MDA-R</v>
          </cell>
          <cell r="K19">
            <v>44286</v>
          </cell>
          <cell r="L19" t="str">
            <v>Anomalies &amp; Sustaining Engineering</v>
          </cell>
          <cell r="M19" t="str">
            <v>0301</v>
          </cell>
          <cell r="N19">
            <v>43240</v>
          </cell>
          <cell r="O19" t="str">
            <v>P-00019.06</v>
          </cell>
          <cell r="P19" t="str">
            <v>RO-14.1</v>
          </cell>
          <cell r="Q19" t="str">
            <v>Professional Services</v>
          </cell>
          <cell r="R19">
            <v>60000</v>
          </cell>
          <cell r="S19">
            <v>44179</v>
          </cell>
          <cell r="T19">
            <v>60000</v>
          </cell>
          <cell r="U19" t="str">
            <v>2020-2021</v>
          </cell>
          <cell r="V19">
            <v>1</v>
          </cell>
          <cell r="W19">
            <v>0</v>
          </cell>
          <cell r="X19">
            <v>60000</v>
          </cell>
          <cell r="Y19">
            <v>0</v>
          </cell>
          <cell r="Z19">
            <v>60000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60000</v>
          </cell>
          <cell r="AK19">
            <v>44138</v>
          </cell>
          <cell r="AL19" t="str">
            <v>RCM E1 - ARS Sustaining Engineering (RCM Task)RCM E1ARS Sustaining Engineering (RCM Task)Christian CarriéMDA-R44286Anomalies &amp; Sustaining Engineering030143240RO-14.16000044179600002020-2021106000000000000060000</v>
          </cell>
          <cell r="AM19" t="str">
            <v>RCM E1 - ARS Sustaining Engineering (RCM Task)RCM E1ARS Sustaining Engineering (RCM Task)Christian CarriéMDA-R44286Anomalies &amp; Sustaining Engineering030143240RO-14.16000044136600002020-2021106000000000000060000</v>
          </cell>
        </row>
        <row r="20">
          <cell r="C20" t="str">
            <v>RCM - Sustaining Bus (Magellan)</v>
          </cell>
          <cell r="D20" t="str">
            <v>Christian Carrié</v>
          </cell>
          <cell r="E20" t="str">
            <v>43240 - Cost Center worksheet CC.xlsx</v>
          </cell>
          <cell r="G20" t="str">
            <v>190805_IIRB</v>
          </cell>
          <cell r="H20" t="str">
            <v>9F044-180792</v>
          </cell>
          <cell r="I20" t="str">
            <v>Magellan</v>
          </cell>
          <cell r="L20" t="str">
            <v>Anomalies &amp; Sustaining Engineering</v>
          </cell>
          <cell r="M20" t="str">
            <v>0301</v>
          </cell>
          <cell r="N20">
            <v>43240</v>
          </cell>
          <cell r="O20" t="str">
            <v>P-00019.06</v>
          </cell>
          <cell r="P20" t="str">
            <v>RO-14.1</v>
          </cell>
          <cell r="Q20" t="str">
            <v>Professional Services</v>
          </cell>
          <cell r="R20">
            <v>215000</v>
          </cell>
          <cell r="S20">
            <v>44179</v>
          </cell>
          <cell r="T20">
            <v>215000</v>
          </cell>
          <cell r="U20" t="str">
            <v>2020-2021</v>
          </cell>
          <cell r="V20">
            <v>1</v>
          </cell>
          <cell r="W20">
            <v>0</v>
          </cell>
          <cell r="X20">
            <v>215000</v>
          </cell>
          <cell r="Y20">
            <v>0</v>
          </cell>
          <cell r="Z20">
            <v>215000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215000</v>
          </cell>
          <cell r="AK20">
            <v>44148</v>
          </cell>
          <cell r="AL20" t="str">
            <v>RCM E1 - RCM - Sustaining Bus (Magellan)RCM E1RCM - Sustaining Bus (Magellan)Christian Carrié43240 - Cost Center worksheet CC.xlsx190805_IIRB9F044-180792MagellanAnomalies &amp; Sustaining Engineering030143240RO-14.1215000441792150002020-202110215000000000000215000</v>
          </cell>
          <cell r="AM20" t="str">
            <v>RCM E1 - RCM - Sustaining Bus (Magellan)RCM E1RCM - Sustaining Bus (Magellan)Christian Carrié43240 - Cost Center worksheet CC.xlsx190805_IIRB9F044-180792MagellanAnomalies &amp; Sustaining Engineering030143240RO-14.1215000441362150002020-202110215000000000000215000</v>
          </cell>
        </row>
        <row r="21">
          <cell r="C21" t="str">
            <v>RCM - Sustaining Crypto (Airbus)</v>
          </cell>
          <cell r="D21" t="str">
            <v>Christian Carrié</v>
          </cell>
          <cell r="E21" t="str">
            <v>43240 - Cost Center worksheet CC.xlsx</v>
          </cell>
          <cell r="G21" t="str">
            <v>191014_IIRB</v>
          </cell>
          <cell r="H21" t="str">
            <v>9F044-170404</v>
          </cell>
          <cell r="I21" t="str">
            <v>Airbus</v>
          </cell>
          <cell r="L21" t="str">
            <v>Anomalies &amp; Sustaining Engineering</v>
          </cell>
          <cell r="M21" t="str">
            <v>0301</v>
          </cell>
          <cell r="N21">
            <v>43240</v>
          </cell>
          <cell r="O21" t="str">
            <v>P-00019.06</v>
          </cell>
          <cell r="P21" t="str">
            <v>RO-14.1</v>
          </cell>
          <cell r="Q21" t="str">
            <v>Professional Services</v>
          </cell>
          <cell r="R21">
            <v>180000</v>
          </cell>
          <cell r="S21">
            <v>44179</v>
          </cell>
          <cell r="T21">
            <v>180000</v>
          </cell>
          <cell r="U21" t="str">
            <v>2020-2021</v>
          </cell>
          <cell r="V21">
            <v>1</v>
          </cell>
          <cell r="W21">
            <v>0</v>
          </cell>
          <cell r="X21">
            <v>180000</v>
          </cell>
          <cell r="Y21">
            <v>0</v>
          </cell>
          <cell r="Z21">
            <v>180000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180000</v>
          </cell>
          <cell r="AK21">
            <v>44148</v>
          </cell>
          <cell r="AL21" t="str">
            <v>RCM E1 - RCM - Sustaining Crypto (Airbus)RCM E1RCM - Sustaining Crypto (Airbus)Christian Carrié43240 - Cost Center worksheet CC.xlsx191014_IIRB9F044-170404AirbusAnomalies &amp; Sustaining Engineering030143240RO-14.1180000441791800002020-202110180000000000000180000</v>
          </cell>
          <cell r="AM21" t="str">
            <v>RCM E1 - RCM - Sustaining Crypto (Airbus)RCM E1RCM - Sustaining Crypto (Airbus)Christian Carrié43240 - Cost Center worksheet CC.xlsx191014_IIRB9F044-170404AirbusAnomalies &amp; Sustaining Engineering030143240RO-14.1180000441361800002020-202110180000000000000180000</v>
          </cell>
        </row>
        <row r="22">
          <cell r="C22" t="str">
            <v>RCM - Sustaining Payload (MDA-M)</v>
          </cell>
          <cell r="D22" t="str">
            <v>Christian Carrié</v>
          </cell>
          <cell r="E22" t="str">
            <v>43240 - Cost Center worksheet CC.xlsx</v>
          </cell>
          <cell r="G22" t="str">
            <v>190805_IIRB</v>
          </cell>
          <cell r="H22" t="str">
            <v>9F044-180875</v>
          </cell>
          <cell r="I22" t="str">
            <v>MDA-M</v>
          </cell>
          <cell r="L22" t="str">
            <v>Anomalies &amp; Sustaining Engineering</v>
          </cell>
          <cell r="M22" t="str">
            <v>0301</v>
          </cell>
          <cell r="N22">
            <v>43240</v>
          </cell>
          <cell r="O22" t="str">
            <v>P-00019.06</v>
          </cell>
          <cell r="P22" t="str">
            <v>RO-14.1</v>
          </cell>
          <cell r="Q22" t="str">
            <v>Professional Services</v>
          </cell>
          <cell r="R22">
            <v>260000</v>
          </cell>
          <cell r="S22">
            <v>44179</v>
          </cell>
          <cell r="T22">
            <v>210000</v>
          </cell>
          <cell r="U22" t="str">
            <v>2020-2021</v>
          </cell>
          <cell r="V22">
            <v>1</v>
          </cell>
          <cell r="W22">
            <v>0</v>
          </cell>
          <cell r="X22">
            <v>210000</v>
          </cell>
          <cell r="Y22">
            <v>0</v>
          </cell>
          <cell r="Z22">
            <v>210000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210000</v>
          </cell>
          <cell r="AK22">
            <v>44152</v>
          </cell>
          <cell r="AL22" t="str">
            <v>RCM E1 - RCM - Sustaining Payload (MDA-M)RCM E1RCM - Sustaining Payload (MDA-M)Christian Carrié43240 - Cost Center worksheet CC.xlsx190805_IIRB9F044-180875MDA-MAnomalies &amp; Sustaining Engineering030143240RO-14.1260000441792100002020-202110210000000000000210000</v>
          </cell>
          <cell r="AM22" t="str">
            <v>RCM E1 - RCM - Sustaining Payload (MDA-M)RCM E1RCM - Sustaining Payload (MDA-M)Christian Carrié43240 - Cost Center worksheet CC.xlsx190805_IIRB9F044-180875MDA-MAnomalies &amp; Sustaining Engineering030143240RO-14.1210000441522100002020-202110210000000000000210000</v>
          </cell>
        </row>
        <row r="23">
          <cell r="C23" t="str">
            <v>RCM Transponder Maintenance (9F044-190369 DLR)</v>
          </cell>
          <cell r="D23" t="str">
            <v>Stéphane Côté</v>
          </cell>
          <cell r="E23" t="str">
            <v>see contract tables</v>
          </cell>
          <cell r="G23" t="str">
            <v>191112_IIRB</v>
          </cell>
          <cell r="H23" t="str">
            <v>9F044-190369</v>
          </cell>
          <cell r="I23" t="str">
            <v>DLR</v>
          </cell>
          <cell r="L23" t="str">
            <v>Anomalies &amp; Sustaining Engineering</v>
          </cell>
          <cell r="M23" t="str">
            <v>0301</v>
          </cell>
          <cell r="N23">
            <v>43120</v>
          </cell>
          <cell r="O23" t="str">
            <v>P-00019.06</v>
          </cell>
          <cell r="P23" t="str">
            <v>RO-14.1</v>
          </cell>
          <cell r="Q23" t="str">
            <v>Professional Services</v>
          </cell>
          <cell r="R23" t="str">
            <v>included</v>
          </cell>
          <cell r="T23" t="str">
            <v>included</v>
          </cell>
          <cell r="U23" t="str">
            <v>2020-2021</v>
          </cell>
          <cell r="V23">
            <v>1</v>
          </cell>
          <cell r="W23">
            <v>0.02</v>
          </cell>
          <cell r="X23" t="str">
            <v>included</v>
          </cell>
          <cell r="Y23">
            <v>0</v>
          </cell>
          <cell r="Z23" t="str">
            <v>included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44138</v>
          </cell>
          <cell r="AL23" t="str">
            <v>RCM E1 - RCM Transponder Maintenance (9F044-190369 DLR)RCM E1RCM Transponder Maintenance (9F044-190369 DLR)Stéphane Côtésee contract tables191112_IIRB9F044-190369DLRAnomalies &amp; Sustaining Engineering030143120RO-14.1includedincluded2020-202110.02included0000000000</v>
          </cell>
          <cell r="AM23" t="str">
            <v>RCM E1 - RCM Transponder Maintenance (9F044-190369 DLR)RCM E1RCM Transponder Maintenance (9F044-190369 DLR)Stéphane Côtésee contract tables191112_IIRB9F044-190369DLRAnomalies &amp; Sustaining Engineering030143120RO-14.1includedincluded2020-202110.02included0000000000</v>
          </cell>
        </row>
        <row r="24">
          <cell r="C24" t="str">
            <v>RCM - Sustaining Bus (Magellan)</v>
          </cell>
          <cell r="D24" t="str">
            <v>Christian Carrié</v>
          </cell>
          <cell r="E24" t="str">
            <v>see contract tables</v>
          </cell>
          <cell r="G24" t="str">
            <v>190805_IIRB</v>
          </cell>
          <cell r="H24" t="str">
            <v>9F044-180792</v>
          </cell>
          <cell r="I24" t="str">
            <v>Magellan</v>
          </cell>
          <cell r="L24" t="str">
            <v>Anomalies &amp; Sustaining Engineering</v>
          </cell>
          <cell r="M24" t="str">
            <v>0201</v>
          </cell>
          <cell r="N24">
            <v>43240</v>
          </cell>
          <cell r="O24" t="str">
            <v>P-00019.07</v>
          </cell>
          <cell r="P24" t="str">
            <v>RO-14.1</v>
          </cell>
          <cell r="Q24" t="str">
            <v>Professional Services</v>
          </cell>
          <cell r="R24">
            <v>25456.416666666664</v>
          </cell>
          <cell r="S24">
            <v>44136</v>
          </cell>
          <cell r="T24" t="str">
            <v>var</v>
          </cell>
          <cell r="U24" t="str">
            <v>2020-2021</v>
          </cell>
          <cell r="V24" t="str">
            <v>var</v>
          </cell>
          <cell r="W24" t="str">
            <v>var</v>
          </cell>
          <cell r="X24" t="str">
            <v>included</v>
          </cell>
          <cell r="Y24">
            <v>16731.361111111109</v>
          </cell>
          <cell r="Z24">
            <v>200776.33333333331</v>
          </cell>
          <cell r="AA24">
            <v>388409</v>
          </cell>
          <cell r="AB24">
            <v>361853</v>
          </cell>
          <cell r="AC24">
            <v>409019</v>
          </cell>
          <cell r="AD24">
            <v>380845</v>
          </cell>
          <cell r="AE24">
            <v>430883</v>
          </cell>
          <cell r="AF24">
            <v>367993</v>
          </cell>
          <cell r="AG24">
            <v>0</v>
          </cell>
          <cell r="AH24">
            <v>0</v>
          </cell>
          <cell r="AI24">
            <v>0</v>
          </cell>
          <cell r="AJ24">
            <v>2539778.333333333</v>
          </cell>
          <cell r="AK24">
            <v>44152</v>
          </cell>
          <cell r="AL24" t="str">
            <v>RCM E2 - RCM - Sustaining Bus (Magellan)RCM E2RCM - Sustaining Bus (Magellan)Christian Carriésee contract tables190805_IIRB9F044-180792MagellanAnomalies &amp; Sustaining Engineering020143240RO-14.125456.416666666744136var2020-2021varvar200776.3333333333884093618534090193808454308833679930002539778.33333333</v>
          </cell>
          <cell r="AM24" t="str">
            <v>RCM E2 - RCM - Sustaining Bus (Magellan)RCM E2RCM - Sustaining Bus (Magellan)Christian Carriésee contract tables190805_IIRB9F044-180792MagellanAnomalies &amp; Sustaining Engineering020143240RO-14.125456.416666666744136var2020-2021varvar200776.3333333333884093618534090193808454308833679930002539778.33333333</v>
          </cell>
        </row>
        <row r="25">
          <cell r="C25" t="str">
            <v>RCM - Sustaining Crypto (Airbus)</v>
          </cell>
          <cell r="D25" t="str">
            <v>Christian Carrié</v>
          </cell>
          <cell r="E25" t="str">
            <v>see contract tables</v>
          </cell>
          <cell r="G25" t="str">
            <v>191014_IIRB</v>
          </cell>
          <cell r="H25" t="str">
            <v>9F044-170404</v>
          </cell>
          <cell r="I25" t="str">
            <v>Airbus</v>
          </cell>
          <cell r="L25" t="str">
            <v>Anomalies &amp; Sustaining Engineering</v>
          </cell>
          <cell r="M25" t="str">
            <v>0201</v>
          </cell>
          <cell r="N25">
            <v>43240</v>
          </cell>
          <cell r="O25" t="str">
            <v>P-00019.07</v>
          </cell>
          <cell r="P25" t="str">
            <v>RO-14.1</v>
          </cell>
          <cell r="Q25" t="str">
            <v>Professional Services</v>
          </cell>
          <cell r="R25">
            <v>12000</v>
          </cell>
          <cell r="S25">
            <v>44136</v>
          </cell>
          <cell r="T25" t="str">
            <v>var</v>
          </cell>
          <cell r="U25" t="str">
            <v>2020-2021</v>
          </cell>
          <cell r="V25" t="str">
            <v>var</v>
          </cell>
          <cell r="W25" t="str">
            <v>var</v>
          </cell>
          <cell r="X25" t="str">
            <v>included</v>
          </cell>
          <cell r="Y25">
            <v>17727.86925</v>
          </cell>
          <cell r="Z25">
            <v>212734.43100000001</v>
          </cell>
          <cell r="AA25">
            <v>152949.66750000001</v>
          </cell>
          <cell r="AB25">
            <v>157538.96550000002</v>
          </cell>
          <cell r="AC25">
            <v>162264.72150000001</v>
          </cell>
          <cell r="AD25">
            <v>167132.32200000001</v>
          </cell>
          <cell r="AE25">
            <v>172147.15350000001</v>
          </cell>
          <cell r="AF25">
            <v>177311.01150000002</v>
          </cell>
          <cell r="AG25">
            <v>182629.2825</v>
          </cell>
          <cell r="AH25">
            <v>188109.14850000001</v>
          </cell>
          <cell r="AI25">
            <v>193752.405</v>
          </cell>
          <cell r="AJ25">
            <v>1766569.1084999999</v>
          </cell>
          <cell r="AK25">
            <v>44148</v>
          </cell>
          <cell r="AL25" t="str">
            <v>RCM E2 - RCM - Sustaining Crypto (Airbus)RCM E2RCM - Sustaining Crypto (Airbus)Christian Carriésee contract tables191014_IIRB9F044-170404AirbusAnomalies &amp; Sustaining Engineering020143240RO-14.11200044136var2020-2021varvar212734.431152949.6675157538.9655162264.7215167132.322172147.1535177311.0115182629.2825188109.1485193752.4051766569.1085</v>
          </cell>
          <cell r="AM25" t="str">
            <v>RCM E2 - RCM - Sustaining Crypto (Airbus)RCM E2RCM - Sustaining Crypto (Airbus)Christian Carriésee contract tables191014_IIRB9F044-170404AirbusAnomalies &amp; Sustaining Engineering020143240RO-14.11200044136var2020-2021varvar212734.431152949.6675157538.9655162264.7215167132.322172147.1535177311.0115182629.2825188109.1485193752.4051766569.1085</v>
          </cell>
        </row>
        <row r="26">
          <cell r="C26" t="str">
            <v>RCM - Sustaining GS (MDA-R)</v>
          </cell>
          <cell r="D26" t="str">
            <v>Christian Carrié</v>
          </cell>
          <cell r="E26" t="str">
            <v>see contract tables</v>
          </cell>
          <cell r="F26">
            <v>43851</v>
          </cell>
          <cell r="I26" t="str">
            <v>MDA-R</v>
          </cell>
          <cell r="J26">
            <v>44166</v>
          </cell>
          <cell r="K26">
            <v>45716</v>
          </cell>
          <cell r="L26" t="str">
            <v>Anomalies &amp; Sustaining Engineering</v>
          </cell>
          <cell r="M26" t="str">
            <v>0201</v>
          </cell>
          <cell r="N26">
            <v>43240</v>
          </cell>
          <cell r="O26" t="str">
            <v>P-00019.07</v>
          </cell>
          <cell r="P26" t="str">
            <v>RO-14.1</v>
          </cell>
          <cell r="Q26" t="str">
            <v>Professional Services</v>
          </cell>
          <cell r="R26">
            <v>71666.666666666672</v>
          </cell>
          <cell r="S26">
            <v>44152</v>
          </cell>
          <cell r="T26" t="str">
            <v>var</v>
          </cell>
          <cell r="U26" t="str">
            <v>2020-2021</v>
          </cell>
          <cell r="V26" t="str">
            <v>var</v>
          </cell>
          <cell r="W26" t="str">
            <v>var</v>
          </cell>
          <cell r="X26">
            <v>0</v>
          </cell>
          <cell r="Y26">
            <v>0</v>
          </cell>
          <cell r="Z26">
            <v>0</v>
          </cell>
          <cell r="AA26">
            <v>860000</v>
          </cell>
          <cell r="AB26">
            <v>860000</v>
          </cell>
          <cell r="AC26">
            <v>860000</v>
          </cell>
          <cell r="AD26">
            <v>860000</v>
          </cell>
          <cell r="AE26">
            <v>860000</v>
          </cell>
          <cell r="AF26">
            <v>860000</v>
          </cell>
          <cell r="AG26">
            <v>0</v>
          </cell>
          <cell r="AH26">
            <v>0</v>
          </cell>
          <cell r="AI26">
            <v>0</v>
          </cell>
          <cell r="AJ26">
            <v>5160000</v>
          </cell>
          <cell r="AK26">
            <v>44176</v>
          </cell>
          <cell r="AL26" t="str">
            <v>RCM E2 - RCM - Sustaining GS (MDA-R)RCM E2RCM - Sustaining GS (MDA-R)Christian Carriésee contract tables43851MDA-R4416645716Anomalies &amp; Sustaining Engineering020143240RO-14.171666.666666666744152var2020-2021varvar08600008600008600008600008600008600000005160000</v>
          </cell>
          <cell r="AM26" t="str">
            <v>RCM E2 - RCM - Sustaining GS (MDA-R)RCM E2RCM - Sustaining GS (MDA-R)Christian Carriésee contract tables43851MDA-R4416645716Anomalies &amp; Sustaining Engineering020143240RO-14.171666.666666666744152var2020-2021varvar08600008600008600008600008600008600000005160000</v>
          </cell>
        </row>
        <row r="27">
          <cell r="C27" t="str">
            <v>RCM - Sustaining Payload (MDA-M)</v>
          </cell>
          <cell r="D27" t="str">
            <v>Christian Carrié</v>
          </cell>
          <cell r="E27" t="str">
            <v>see contract tables</v>
          </cell>
          <cell r="G27" t="str">
            <v>190805_IIRB</v>
          </cell>
          <cell r="H27" t="str">
            <v>9F044-180875</v>
          </cell>
          <cell r="I27" t="str">
            <v>MDA-M</v>
          </cell>
          <cell r="L27" t="str">
            <v>Anomalies &amp; Sustaining Engineering</v>
          </cell>
          <cell r="M27" t="str">
            <v>0201</v>
          </cell>
          <cell r="N27">
            <v>43240</v>
          </cell>
          <cell r="O27" t="str">
            <v>P-00019.07</v>
          </cell>
          <cell r="P27" t="str">
            <v>RO-14.1</v>
          </cell>
          <cell r="Q27" t="str">
            <v>Professional Services</v>
          </cell>
          <cell r="R27">
            <v>35862.083333333328</v>
          </cell>
          <cell r="S27">
            <v>44136</v>
          </cell>
          <cell r="T27" t="str">
            <v>var</v>
          </cell>
          <cell r="U27" t="str">
            <v>2020-2021</v>
          </cell>
          <cell r="V27" t="str">
            <v>var</v>
          </cell>
          <cell r="W27" t="str">
            <v>var</v>
          </cell>
          <cell r="X27">
            <v>580799.08333333337</v>
          </cell>
          <cell r="Y27">
            <v>52799.916666666664</v>
          </cell>
          <cell r="Z27">
            <v>633599</v>
          </cell>
          <cell r="AA27">
            <v>602289</v>
          </cell>
          <cell r="AB27">
            <v>416145</v>
          </cell>
          <cell r="AC27">
            <v>639555</v>
          </cell>
          <cell r="AD27">
            <v>441353</v>
          </cell>
          <cell r="AE27">
            <v>349139</v>
          </cell>
          <cell r="AF27">
            <v>321994</v>
          </cell>
          <cell r="AG27">
            <v>0</v>
          </cell>
          <cell r="AH27">
            <v>0</v>
          </cell>
          <cell r="AI27">
            <v>0</v>
          </cell>
          <cell r="AJ27">
            <v>3404074</v>
          </cell>
          <cell r="AK27">
            <v>44119</v>
          </cell>
          <cell r="AL27" t="str">
            <v>RCM E2 - RCM - Sustaining Payload (MDA-M)RCM E2RCM - Sustaining Payload (MDA-M)Christian Carriésee contract tables190805_IIRB9F044-180875MDA-MAnomalies &amp; Sustaining Engineering020143240RO-14.135862.083333333344136var2020-2021varvar6335996022894161456395554413533491393219940003404074</v>
          </cell>
          <cell r="AM27" t="str">
            <v>RCM E2 - RCM - Sustaining Payload (MDA-M)RCM E2RCM - Sustaining Payload (MDA-M)Christian Carriésee contract tables190805_IIRB9F044-180875MDA-MAnomalies &amp; Sustaining Engineering020143240RO-14.135862.083333333344136var2020-2021varvar6335996022894161456395554413533491393219940003404074</v>
          </cell>
        </row>
        <row r="28">
          <cell r="C28" t="str">
            <v>RCM Transponder Maintenance (9F044-190369 DLR)</v>
          </cell>
          <cell r="D28" t="str">
            <v>Stéphane Côté</v>
          </cell>
          <cell r="E28" t="str">
            <v>see contract tables</v>
          </cell>
          <cell r="G28" t="str">
            <v>191112_IIRB</v>
          </cell>
          <cell r="H28" t="str">
            <v>9F044-190369</v>
          </cell>
          <cell r="I28" t="str">
            <v>DLR</v>
          </cell>
          <cell r="L28" t="str">
            <v>Anomalies &amp; Sustaining Engineering</v>
          </cell>
          <cell r="M28" t="str">
            <v>0201</v>
          </cell>
          <cell r="N28">
            <v>43120</v>
          </cell>
          <cell r="O28" t="str">
            <v>P-00019.07</v>
          </cell>
          <cell r="P28" t="str">
            <v>RO-14.1</v>
          </cell>
          <cell r="Q28" t="str">
            <v>Professional Services</v>
          </cell>
          <cell r="R28">
            <v>68045.686899960012</v>
          </cell>
          <cell r="T28" t="str">
            <v>var</v>
          </cell>
          <cell r="U28" t="str">
            <v>2020-2021</v>
          </cell>
          <cell r="V28" t="str">
            <v>var</v>
          </cell>
          <cell r="W28">
            <v>0.02</v>
          </cell>
          <cell r="X28">
            <v>62375.212991630011</v>
          </cell>
          <cell r="Y28">
            <v>5670.473908330001</v>
          </cell>
          <cell r="Z28">
            <v>68045.686899960012</v>
          </cell>
          <cell r="AA28">
            <v>69406.600637959215</v>
          </cell>
          <cell r="AB28">
            <v>70794.732650718404</v>
          </cell>
          <cell r="AC28">
            <v>72210.627303732777</v>
          </cell>
          <cell r="AD28">
            <v>73654.839849807438</v>
          </cell>
          <cell r="AE28">
            <v>75127.936646803588</v>
          </cell>
          <cell r="AF28">
            <v>76630.495379739659</v>
          </cell>
          <cell r="AG28">
            <v>0</v>
          </cell>
          <cell r="AH28">
            <v>0</v>
          </cell>
          <cell r="AI28">
            <v>0</v>
          </cell>
          <cell r="AJ28">
            <v>505870.91936872114</v>
          </cell>
          <cell r="AK28">
            <v>44152</v>
          </cell>
          <cell r="AL28" t="str">
            <v>RCM E2 - RCM Transponder Maintenance (9F044-190369 DLR)RCM E2RCM Transponder Maintenance (9F044-190369 DLR)Stéphane Côtésee contract tables191112_IIRB9F044-190369DLRAnomalies &amp; Sustaining Engineering020143120RO-14.168045.68689996var2020-2021var0.0268045.6868999669406.600637959270794.732650718472210.627303732873654.839849807475127.936646803676630.4953797397000505870.919368721</v>
          </cell>
          <cell r="AM28" t="str">
            <v>RCM E2 - RCM Transponder Maintenance (9F044-190369 DLR)RCM E2RCM Transponder Maintenance (9F044-190369 DLR)Stéphane Côtésee contract tables191112_IIRB9F044-190369DLRAnomalies &amp; Sustaining Engineering020143120RO-14.168045.68689996var2020-2021var0.0268045.6868999669406.600637959270794.732650718472210.627303732873654.839849807475127.936646803676630.4953797397000505870.919368721</v>
          </cell>
        </row>
        <row r="29">
          <cell r="C29" t="str">
            <v>TT&amp;C CNES-CSG</v>
          </cell>
          <cell r="D29" t="str">
            <v>Marc Sauvageau</v>
          </cell>
          <cell r="I29" t="str">
            <v>CNES</v>
          </cell>
          <cell r="L29" t="str">
            <v>Antenna Access Costs</v>
          </cell>
          <cell r="M29" t="str">
            <v>0201</v>
          </cell>
          <cell r="N29">
            <v>43210</v>
          </cell>
          <cell r="O29" t="str">
            <v>G-00124</v>
          </cell>
          <cell r="P29" t="str">
            <v>RO-09</v>
          </cell>
          <cell r="Q29" t="str">
            <v>Telecommunications Services</v>
          </cell>
          <cell r="R29">
            <v>3000</v>
          </cell>
          <cell r="T29">
            <v>3000</v>
          </cell>
          <cell r="U29" t="str">
            <v>2020-2021</v>
          </cell>
          <cell r="V29">
            <v>5</v>
          </cell>
          <cell r="W29">
            <v>0.02</v>
          </cell>
          <cell r="X29">
            <v>0</v>
          </cell>
          <cell r="Y29">
            <v>0</v>
          </cell>
          <cell r="Z29">
            <v>3000</v>
          </cell>
          <cell r="AA29">
            <v>3060</v>
          </cell>
          <cell r="AB29">
            <v>3121.2000000000003</v>
          </cell>
          <cell r="AC29">
            <v>3183.6240000000003</v>
          </cell>
          <cell r="AD29">
            <v>3247.2964800000004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15612.120480000001</v>
          </cell>
          <cell r="AK29">
            <v>44138</v>
          </cell>
          <cell r="AL29" t="str">
            <v>COMMON COST - TT&amp;C CNES-CSGCOMMON COSTTT&amp;C CNES-CSGMarc SauvageauCNESAntenna Access Costs020143210RO-09300030002020-202150.02300030603121.23183.6243247.296480000015612.12048</v>
          </cell>
          <cell r="AM29" t="str">
            <v>COMMON COST - TT&amp;C CNES-CSGCOMMON COSTTT&amp;C CNES-CSGMarc SauvageauCNESAntenna Access Costs020143210RO-09300030002020-202150.02300030603121.23183.6243247.296480000015612.12048</v>
          </cell>
        </row>
        <row r="30">
          <cell r="C30" t="str">
            <v>Antenna Access - CCMEO MOU ANNEX 10 - Credit for salary 2020-2021</v>
          </cell>
          <cell r="D30" t="str">
            <v>Marc Sauvageau</v>
          </cell>
          <cell r="E30" t="str">
            <v>equivalent to 1 FTE ENG-05</v>
          </cell>
          <cell r="H30" t="str">
            <v>ANNEX 10 Appendix D</v>
          </cell>
          <cell r="I30" t="str">
            <v>CCMEO</v>
          </cell>
          <cell r="L30" t="str">
            <v>Antenna Access Costs</v>
          </cell>
          <cell r="M30" t="str">
            <v>0201</v>
          </cell>
          <cell r="N30">
            <v>43210</v>
          </cell>
          <cell r="O30" t="str">
            <v>G-00124</v>
          </cell>
          <cell r="P30" t="str">
            <v>RO-09</v>
          </cell>
          <cell r="Q30" t="str">
            <v>Telecommunications Services</v>
          </cell>
          <cell r="R30">
            <v>-153383.04000000001</v>
          </cell>
          <cell r="T30">
            <v>-153383.04000000001</v>
          </cell>
          <cell r="U30" t="str">
            <v>2020-2021</v>
          </cell>
          <cell r="V30">
            <v>1</v>
          </cell>
          <cell r="W30">
            <v>0.02</v>
          </cell>
          <cell r="X30">
            <v>0</v>
          </cell>
          <cell r="Y30">
            <v>0</v>
          </cell>
          <cell r="Z30">
            <v>-153383.04000000001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-153383.04000000001</v>
          </cell>
          <cell r="AK30">
            <v>44152</v>
          </cell>
          <cell r="AL30" t="str">
            <v>COMMON COST - Antenna Access - CCMEO MOU ANNEX 10 - Credit for salary 2020-2021COMMON COSTAntenna Access - CCMEO MOU ANNEX 10 - Credit for salary 2020-2021Marc Sauvageauequivalent to 1 FTE ENG-05ANNEX 10 Appendix DCCMEOAntenna Access Costs020143210RO-09-153383.04-153383.042020-202110.02-153383.04000000000-153383.04</v>
          </cell>
          <cell r="AM30" t="str">
            <v>COMMON COST - Antenna Access - CCMEO MOU ANNEX 10 - Credit for salary 2020-2021COMMON COSTAntenna Access - CCMEO MOU ANNEX 10 - Credit for salary 2020-2021Marc Sauvageauequivalent to 1 FTE ENG-05ANNEX 10 Appendix DCCMEOAntenna Access Costs020143210RO-09-153383.04-153383.042020-202110.02-153383.04000000000-153383.04</v>
          </cell>
        </row>
        <row r="31">
          <cell r="C31" t="str">
            <v>Antenna Access - NGT (KIRUNA, SwSC)</v>
          </cell>
          <cell r="D31" t="str">
            <v>Marc Sauvageau</v>
          </cell>
          <cell r="E31" t="str">
            <v>0 pass/year @ $0.00/pass</v>
          </cell>
          <cell r="H31" t="str">
            <v>9F044-14-0751</v>
          </cell>
          <cell r="I31" t="str">
            <v>SwSC</v>
          </cell>
          <cell r="L31" t="str">
            <v>Antenna Access Costs</v>
          </cell>
          <cell r="M31" t="str">
            <v>0201</v>
          </cell>
          <cell r="N31">
            <v>43210</v>
          </cell>
          <cell r="O31">
            <v>43210</v>
          </cell>
          <cell r="P31" t="str">
            <v>RO-09</v>
          </cell>
          <cell r="Q31" t="str">
            <v>Telecommunications Services</v>
          </cell>
          <cell r="R31">
            <v>0</v>
          </cell>
          <cell r="T31" t="str">
            <v>var</v>
          </cell>
          <cell r="U31" t="str">
            <v>2020-2021</v>
          </cell>
          <cell r="V31" t="str">
            <v>var</v>
          </cell>
          <cell r="W31">
            <v>0.02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44176</v>
          </cell>
          <cell r="AL31" t="str">
            <v>M3MSat - Antenna Access - NGT (KIRUNA, SwSC)M3MSatAntenna Access - NGT (KIRUNA, SwSC)Marc Sauvageau0 pass/year @ $0.00/pass9F044-14-0751SwSCAntenna Access Costs020143210RO-090var2020-2021var0.0200000000000</v>
          </cell>
          <cell r="AM31" t="str">
            <v>M3MSat - Antenna Access - NGT (KIRUNA, SwSC)M3MSatAntenna Access - NGT (KIRUNA, SwSC)Marc Sauvageau0 pass/year @ $0.00/pass9F044-14-0751SwSCAntenna Access Costs020143210RO-090var2020-2021var0.0200000000000</v>
          </cell>
        </row>
        <row r="32">
          <cell r="C32" t="str">
            <v>Antenna Access - SHUB/SASK (MDA)</v>
          </cell>
          <cell r="D32" t="str">
            <v>Marc Sauvageau</v>
          </cell>
          <cell r="E32" t="str">
            <v>741 pass/year @ $156.00/pass</v>
          </cell>
          <cell r="H32" t="str">
            <v>7000158 / 9F00680394</v>
          </cell>
          <cell r="I32" t="str">
            <v>MDA GSI</v>
          </cell>
          <cell r="L32" t="str">
            <v>Antenna Access Costs</v>
          </cell>
          <cell r="M32" t="str">
            <v>0201</v>
          </cell>
          <cell r="N32">
            <v>43210</v>
          </cell>
          <cell r="O32" t="str">
            <v>P-00022</v>
          </cell>
          <cell r="P32" t="str">
            <v>RO-09</v>
          </cell>
          <cell r="Q32" t="str">
            <v>Telecommunications Services</v>
          </cell>
          <cell r="R32">
            <v>115588.19999999998</v>
          </cell>
          <cell r="T32" t="str">
            <v>var</v>
          </cell>
          <cell r="U32" t="str">
            <v>2020-2021</v>
          </cell>
          <cell r="V32" t="str">
            <v>var</v>
          </cell>
          <cell r="W32">
            <v>0.02</v>
          </cell>
          <cell r="X32">
            <v>0</v>
          </cell>
          <cell r="Y32">
            <v>0</v>
          </cell>
          <cell r="Z32">
            <v>115588.19999999998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115588.19999999998</v>
          </cell>
          <cell r="AK32">
            <v>44176</v>
          </cell>
          <cell r="AL32" t="str">
            <v>M3MSat - Antenna Access - SHUB/SASK (MDA)M3MSatAntenna Access - SHUB/SASK (MDA)Marc Sauvageau741 pass/year @ $156.00/pass7000158 / 9F00680394MDA GSIAntenna Access Costs020143210RO-09115588.2var2020-2021var0.02115588.2000000000115588.2</v>
          </cell>
          <cell r="AM32" t="str">
            <v>M3MSat - Antenna Access - SHUB/SASK (MDA)M3MSatAntenna Access - SHUB/SASK (MDA)Marc Sauvageau741 pass/year @ $156.00/pass7000158 / 9F00680394MDA GSIAntenna Access Costs020143210RO-09115588.2var2020-2021var0.02115588.2000000000115588.2</v>
          </cell>
        </row>
        <row r="33">
          <cell r="C33" t="str">
            <v>Antenna Access - SXGT (CCMEO)</v>
          </cell>
          <cell r="D33" t="str">
            <v>Marc Sauvageau</v>
          </cell>
          <cell r="E33" t="str">
            <v>355 pass/year @ $278.04/pass</v>
          </cell>
          <cell r="H33" t="str">
            <v>ANNEX 10 Appendix D</v>
          </cell>
          <cell r="I33" t="str">
            <v>CCMEO</v>
          </cell>
          <cell r="L33" t="str">
            <v>Antenna Access Costs</v>
          </cell>
          <cell r="M33" t="str">
            <v>0201</v>
          </cell>
          <cell r="N33">
            <v>43210</v>
          </cell>
          <cell r="O33" t="str">
            <v>P-00022</v>
          </cell>
          <cell r="P33" t="str">
            <v>RO-09</v>
          </cell>
          <cell r="Q33" t="str">
            <v>Telecommunications Services</v>
          </cell>
          <cell r="R33">
            <v>98643.031199999998</v>
          </cell>
          <cell r="T33" t="str">
            <v>var</v>
          </cell>
          <cell r="U33" t="str">
            <v>2020-2021</v>
          </cell>
          <cell r="V33" t="str">
            <v>var</v>
          </cell>
          <cell r="W33">
            <v>0.02</v>
          </cell>
          <cell r="X33">
            <v>0</v>
          </cell>
          <cell r="Y33">
            <v>0</v>
          </cell>
          <cell r="Z33">
            <v>98643.031199999998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98643.031199999998</v>
          </cell>
          <cell r="AK33">
            <v>44176</v>
          </cell>
          <cell r="AL33" t="str">
            <v>M3MSat - Antenna Access - SXGT (CCMEO)M3MSatAntenna Access - SXGT (CCMEO)Marc Sauvageau355 pass/year @ $278.04/passANNEX 10 Appendix DCCMEOAntenna Access Costs020143210RO-0998643.0312var2020-2021var0.0298643.031200000000098643.0312</v>
          </cell>
          <cell r="AM33" t="str">
            <v>M3MSat - Antenna Access - SXGT (CCMEO)M3MSatAntenna Access - SXGT (CCMEO)Marc Sauvageau355 pass/year @ $278.04/passANNEX 10 Appendix DCCMEOAntenna Access Costs020143210RO-0998643.0312var2020-2021var0.0298643.031200000000098643.0312</v>
          </cell>
        </row>
        <row r="34">
          <cell r="C34" t="str">
            <v>Antenna Access - NGT (KIRUNA, SwSC)</v>
          </cell>
          <cell r="D34" t="str">
            <v>Marc Sauvageau</v>
          </cell>
          <cell r="E34" t="str">
            <v>0 pass/year @ $0.00/pass</v>
          </cell>
          <cell r="H34" t="str">
            <v>9F044-14-0751</v>
          </cell>
          <cell r="I34" t="str">
            <v>SwSC</v>
          </cell>
          <cell r="L34" t="str">
            <v>Antenna Access Costs</v>
          </cell>
          <cell r="M34" t="str">
            <v>0201</v>
          </cell>
          <cell r="N34">
            <v>43210</v>
          </cell>
          <cell r="O34" t="str">
            <v>P-00015</v>
          </cell>
          <cell r="P34" t="str">
            <v>RO-09</v>
          </cell>
          <cell r="Q34" t="str">
            <v>Telecommunications Services</v>
          </cell>
          <cell r="R34">
            <v>0</v>
          </cell>
          <cell r="T34" t="str">
            <v>var</v>
          </cell>
          <cell r="U34" t="str">
            <v>2020-2021</v>
          </cell>
          <cell r="V34" t="str">
            <v>var</v>
          </cell>
          <cell r="W34">
            <v>0.02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44176</v>
          </cell>
          <cell r="AL34" t="str">
            <v>NEOSSat - Antenna Access - NGT (KIRUNA, SwSC)NEOSSatAntenna Access - NGT (KIRUNA, SwSC)Marc Sauvageau0 pass/year @ $0.00/pass9F044-14-0751SwSCAntenna Access Costs020143210RO-090var2020-2021var0.0200000000000</v>
          </cell>
          <cell r="AM34" t="str">
            <v>NEOSSat - Antenna Access - NGT (KIRUNA, SwSC)NEOSSatAntenna Access - NGT (KIRUNA, SwSC)Marc Sauvageau0 pass/year @ $0.00/pass9F044-14-0751SwSCAntenna Access Costs020143210RO-090var2020-2021var0.0200000000000</v>
          </cell>
        </row>
        <row r="35">
          <cell r="C35" t="str">
            <v>Antenna Access - SHUB/SASK (MDA)</v>
          </cell>
          <cell r="D35" t="str">
            <v>Marc Sauvageau</v>
          </cell>
          <cell r="E35" t="str">
            <v>748 pass/year @ $156.00/pass</v>
          </cell>
          <cell r="H35" t="str">
            <v>7000158 / 9F00680394</v>
          </cell>
          <cell r="I35" t="str">
            <v>MDA GSI</v>
          </cell>
          <cell r="L35" t="str">
            <v>Antenna Access Costs</v>
          </cell>
          <cell r="M35" t="str">
            <v>0201</v>
          </cell>
          <cell r="N35">
            <v>43210</v>
          </cell>
          <cell r="O35" t="str">
            <v>P-00015</v>
          </cell>
          <cell r="P35" t="str">
            <v>RO-09</v>
          </cell>
          <cell r="Q35" t="str">
            <v>Telecommunications Services</v>
          </cell>
          <cell r="R35">
            <v>116726.99999999999</v>
          </cell>
          <cell r="T35" t="str">
            <v>var</v>
          </cell>
          <cell r="U35" t="str">
            <v>2020-2021</v>
          </cell>
          <cell r="V35" t="str">
            <v>var</v>
          </cell>
          <cell r="W35">
            <v>0.02</v>
          </cell>
          <cell r="X35">
            <v>0</v>
          </cell>
          <cell r="Y35">
            <v>0</v>
          </cell>
          <cell r="Z35">
            <v>116726.99999999999</v>
          </cell>
          <cell r="AA35">
            <v>119061.53999999998</v>
          </cell>
          <cell r="AB35">
            <v>121442.77079999998</v>
          </cell>
          <cell r="AC35">
            <v>124211.00053439999</v>
          </cell>
          <cell r="AD35">
            <v>126349.05874031999</v>
          </cell>
          <cell r="AE35">
            <v>128876.03991512637</v>
          </cell>
          <cell r="AF35">
            <v>131453.56071342892</v>
          </cell>
          <cell r="AG35">
            <v>0</v>
          </cell>
          <cell r="AH35">
            <v>0</v>
          </cell>
          <cell r="AI35">
            <v>0</v>
          </cell>
          <cell r="AJ35">
            <v>868120.97070327529</v>
          </cell>
          <cell r="AK35">
            <v>44176</v>
          </cell>
          <cell r="AL35" t="str">
            <v>NEOSSat - Antenna Access - SHUB/SASK (MDA)NEOSSatAntenna Access - SHUB/SASK (MDA)Marc Sauvageau748 pass/year @ $156.00/pass7000158 / 9F00680394MDA GSIAntenna Access Costs020143210RO-09116727var2020-2021var0.02116727119061.54121442.7708124211.0005344126349.05874032128876.039915126131453.560713429000868120.970703275</v>
          </cell>
          <cell r="AM35" t="str">
            <v>NEOSSat - Antenna Access - SHUB/SASK (MDA)NEOSSatAntenna Access - SHUB/SASK (MDA)Marc Sauvageau748 pass/year @ $156.00/pass7000158 / 9F00680394MDA GSIAntenna Access Costs020143210RO-09116727var2020-2021var0.02116727119061.54121442.7708124211.0005344126349.05874032128876.039915126131453.560713429000868120.970703275</v>
          </cell>
        </row>
        <row r="36">
          <cell r="C36" t="str">
            <v>Antenna Access - SXGT (CCMEO)</v>
          </cell>
          <cell r="D36" t="str">
            <v>Marc Sauvageau</v>
          </cell>
          <cell r="E36" t="str">
            <v>675 pass/year @ $278.04/pass</v>
          </cell>
          <cell r="H36" t="str">
            <v>ANNEX 10 Appendix D</v>
          </cell>
          <cell r="I36" t="str">
            <v>CCMEO</v>
          </cell>
          <cell r="L36" t="str">
            <v>Antenna Access Costs</v>
          </cell>
          <cell r="M36" t="str">
            <v>0201</v>
          </cell>
          <cell r="N36">
            <v>43210</v>
          </cell>
          <cell r="O36" t="str">
            <v>P-00015</v>
          </cell>
          <cell r="P36" t="str">
            <v>RO-09</v>
          </cell>
          <cell r="Q36" t="str">
            <v>Telecommunications Services</v>
          </cell>
          <cell r="R36">
            <v>187746.51</v>
          </cell>
          <cell r="T36" t="str">
            <v>var</v>
          </cell>
          <cell r="U36" t="str">
            <v>2020-2021</v>
          </cell>
          <cell r="V36" t="str">
            <v>var</v>
          </cell>
          <cell r="W36">
            <v>0.02</v>
          </cell>
          <cell r="X36">
            <v>0</v>
          </cell>
          <cell r="Y36">
            <v>0</v>
          </cell>
          <cell r="Z36">
            <v>187746.51</v>
          </cell>
          <cell r="AA36">
            <v>199131.00096575613</v>
          </cell>
          <cell r="AB36">
            <v>202961.02976975607</v>
          </cell>
          <cell r="AC36">
            <v>207434.41985983565</v>
          </cell>
          <cell r="AD36">
            <v>210852.42111751769</v>
          </cell>
          <cell r="AE36">
            <v>214916.8783245529</v>
          </cell>
          <cell r="AF36">
            <v>219062.62467572885</v>
          </cell>
          <cell r="AG36">
            <v>0</v>
          </cell>
          <cell r="AH36">
            <v>0</v>
          </cell>
          <cell r="AI36">
            <v>0</v>
          </cell>
          <cell r="AJ36">
            <v>1442104.8847131473</v>
          </cell>
          <cell r="AK36">
            <v>44176</v>
          </cell>
          <cell r="AL36" t="str">
            <v>NEOSSat - Antenna Access - SXGT (CCMEO)NEOSSatAntenna Access - SXGT (CCMEO)Marc Sauvageau675 pass/year @ $278.04/passANNEX 10 Appendix DCCMEOAntenna Access Costs020143210RO-09187746.51var2020-2021var0.02187746.51199131.000965756202961.029769756207434.419859836210852.421117518214916.878324553219062.6246757290001442104.88471315</v>
          </cell>
          <cell r="AM36" t="str">
            <v>NEOSSat - Antenna Access - SXGT (CCMEO)NEOSSatAntenna Access - SXGT (CCMEO)Marc Sauvageau675 pass/year @ $278.04/passANNEX 10 Appendix DCCMEOAntenna Access Costs020143210RO-09187746.51var2020-2021var0.02187746.51199131.000965756202961.029769756207434.419859836210852.421117518214916.878324553219062.6246757290001442104.88471315</v>
          </cell>
        </row>
        <row r="37">
          <cell r="C37" t="str">
            <v>Antenna Access - NGT (KIRUNA, SwSC)</v>
          </cell>
          <cell r="D37" t="str">
            <v>Marc Sauvageau</v>
          </cell>
          <cell r="E37" t="str">
            <v>113.32 Euro/pass in 2018-19, 2% inflation</v>
          </cell>
          <cell r="H37" t="str">
            <v>9F044-14-0751</v>
          </cell>
          <cell r="I37" t="str">
            <v>SwSC</v>
          </cell>
          <cell r="L37" t="str">
            <v>Antenna Access Costs</v>
          </cell>
          <cell r="M37" t="str">
            <v>0301</v>
          </cell>
          <cell r="N37">
            <v>43210</v>
          </cell>
          <cell r="O37" t="str">
            <v>P-00019.06</v>
          </cell>
          <cell r="P37" t="str">
            <v>RO-09</v>
          </cell>
          <cell r="Q37" t="str">
            <v>Telecommunications Services</v>
          </cell>
          <cell r="R37">
            <v>264258.61941555998</v>
          </cell>
          <cell r="T37" t="str">
            <v>var</v>
          </cell>
          <cell r="U37" t="str">
            <v>2020-2021</v>
          </cell>
          <cell r="V37" t="str">
            <v>var</v>
          </cell>
          <cell r="W37">
            <v>0.02</v>
          </cell>
          <cell r="X37">
            <v>264258.61941555998</v>
          </cell>
          <cell r="Y37">
            <v>0</v>
          </cell>
          <cell r="Z37">
            <v>264258.61941555998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264258.61941555998</v>
          </cell>
          <cell r="AK37">
            <v>44145</v>
          </cell>
          <cell r="AL37" t="str">
            <v>RCM E1 - Antenna Access - NGT (KIRUNA, SwSC)RCM E1Antenna Access - NGT (KIRUNA, SwSC)Marc Sauvageau113.32 Euro/pass in 2018-19, 2% inflation9F044-14-0751SwSCAntenna Access Costs030143210RO-09264258.61941556var2020-2021var0.02264258.61941556000000000264258.61941556</v>
          </cell>
          <cell r="AM37" t="str">
            <v>RCM E1 - Antenna Access - NGT (KIRUNA, SwSC)RCM E1Antenna Access - NGT (KIRUNA, SwSC)Marc Sauvageau113.32 Euro/pass in 2018-19, 2% inflation9F044-14-0751SwSCAntenna Access Costs030143210RO-09264258.61941556var2020-2021var0.02264258.61941556000000000264258.61941556</v>
          </cell>
        </row>
        <row r="38">
          <cell r="C38" t="str">
            <v>Antenna Access - NGT Contract - Comm Link</v>
          </cell>
          <cell r="D38" t="str">
            <v>Marc Sauvageau</v>
          </cell>
          <cell r="E38" t="str">
            <v>65,288.38 + 4,850.58 Euro in 2019-20</v>
          </cell>
          <cell r="H38" t="str">
            <v>9F044-14-0751</v>
          </cell>
          <cell r="I38" t="str">
            <v>SwSC</v>
          </cell>
          <cell r="L38" t="str">
            <v>Antenna Access Costs</v>
          </cell>
          <cell r="M38" t="str">
            <v>0301</v>
          </cell>
          <cell r="N38">
            <v>43210</v>
          </cell>
          <cell r="O38" t="str">
            <v>P-00019.06</v>
          </cell>
          <cell r="P38" t="str">
            <v>RO-09</v>
          </cell>
          <cell r="Q38" t="str">
            <v>Telecommunications Services</v>
          </cell>
          <cell r="R38" t="str">
            <v>included</v>
          </cell>
          <cell r="T38" t="str">
            <v>included</v>
          </cell>
          <cell r="U38" t="str">
            <v>2020-2021</v>
          </cell>
          <cell r="V38">
            <v>0</v>
          </cell>
          <cell r="W38">
            <v>0.02</v>
          </cell>
          <cell r="X38" t="str">
            <v>included</v>
          </cell>
          <cell r="Y38">
            <v>0</v>
          </cell>
          <cell r="Z38" t="str">
            <v>included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44145</v>
          </cell>
          <cell r="AL38" t="str">
            <v>RCM E1 - Antenna Access - NGT Contract - Comm LinkRCM E1Antenna Access - NGT Contract - Comm LinkMarc Sauvageau65,288.38 + 4,850.58 Euro in 2019-209F044-14-0751SwSCAntenna Access Costs030143210RO-09includedincluded2020-202100.02included0000000000</v>
          </cell>
          <cell r="AM38" t="str">
            <v>RCM E1 - Antenna Access - NGT Contract - Comm LinkRCM E1Antenna Access - NGT Contract - Comm LinkMarc Sauvageau65,288.38 + 4,850.58 Euro in 2019-209F044-14-0751SwSCAntenna Access Costs030143210RO-09includedincluded2020-202100.02included0000000000</v>
          </cell>
        </row>
        <row r="39">
          <cell r="C39" t="str">
            <v>Antenna Access - NGT Contract - Spectrum License</v>
          </cell>
          <cell r="D39" t="str">
            <v>Marc Sauvageau</v>
          </cell>
          <cell r="E39" t="str">
            <v>11,525.37 Euro in 2019-20</v>
          </cell>
          <cell r="H39" t="str">
            <v>9F044-14-0751</v>
          </cell>
          <cell r="I39" t="str">
            <v>SwSC</v>
          </cell>
          <cell r="L39" t="str">
            <v>Antenna Access Costs</v>
          </cell>
          <cell r="M39" t="str">
            <v>0301</v>
          </cell>
          <cell r="N39">
            <v>43210</v>
          </cell>
          <cell r="O39" t="str">
            <v>P-00019.06</v>
          </cell>
          <cell r="P39" t="str">
            <v>RO-09</v>
          </cell>
          <cell r="Q39" t="str">
            <v>Telecommunications Services</v>
          </cell>
          <cell r="R39" t="str">
            <v>included</v>
          </cell>
          <cell r="T39" t="str">
            <v>included</v>
          </cell>
          <cell r="U39" t="str">
            <v>2020-2021</v>
          </cell>
          <cell r="V39">
            <v>0</v>
          </cell>
          <cell r="W39">
            <v>0.02</v>
          </cell>
          <cell r="X39" t="str">
            <v>included</v>
          </cell>
          <cell r="Y39">
            <v>0</v>
          </cell>
          <cell r="Z39" t="str">
            <v>included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44145</v>
          </cell>
          <cell r="AL39" t="str">
            <v>RCM E1 - Antenna Access - NGT Contract - Spectrum LicenseRCM E1Antenna Access - NGT Contract - Spectrum LicenseMarc Sauvageau11,525.37 Euro in 2019-209F044-14-0751SwSCAntenna Access Costs030143210RO-09includedincluded2020-202100.02included0000000000</v>
          </cell>
          <cell r="AM39" t="str">
            <v>RCM E1 - Antenna Access - NGT Contract - Spectrum LicenseRCM E1Antenna Access - NGT Contract - Spectrum LicenseMarc Sauvageau11,525.37 Euro in 2019-209F044-14-0751SwSCAntenna Access Costs030143210RO-09includedincluded2020-202100.02included0000000000</v>
          </cell>
        </row>
        <row r="40">
          <cell r="C40" t="str">
            <v>Antenna Access - SHUB/SASK (MDA)</v>
          </cell>
          <cell r="D40" t="str">
            <v>Marc Sauvageau</v>
          </cell>
          <cell r="E40" t="str">
            <v>0 pass/year @ $156.00/pass</v>
          </cell>
          <cell r="H40" t="str">
            <v>7000158 / 9F00680394</v>
          </cell>
          <cell r="I40" t="str">
            <v>MDA GSI</v>
          </cell>
          <cell r="L40" t="str">
            <v>Antenna Access Costs</v>
          </cell>
          <cell r="M40" t="str">
            <v>0301</v>
          </cell>
          <cell r="N40">
            <v>43210</v>
          </cell>
          <cell r="O40" t="str">
            <v>P-00019.06</v>
          </cell>
          <cell r="P40" t="str">
            <v>RO-09</v>
          </cell>
          <cell r="Q40" t="str">
            <v>Telecommunications Services</v>
          </cell>
          <cell r="R40">
            <v>0</v>
          </cell>
          <cell r="T40" t="str">
            <v>var</v>
          </cell>
          <cell r="U40" t="str">
            <v>2020-2021</v>
          </cell>
          <cell r="V40" t="str">
            <v>var</v>
          </cell>
          <cell r="W40">
            <v>0.02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44145</v>
          </cell>
          <cell r="AL40" t="str">
            <v>RCM E1 - Antenna Access - SHUB/SASK (MDA)RCM E1Antenna Access - SHUB/SASK (MDA)Marc Sauvageau0 pass/year @ $156.00/pass7000158 / 9F00680394MDA GSIAntenna Access Costs030143210RO-090var2020-2021var0.0200000000000</v>
          </cell>
          <cell r="AM40" t="str">
            <v>RCM E1 - Antenna Access - SHUB/SASK (MDA)RCM E1Antenna Access - SHUB/SASK (MDA)Marc Sauvageau0 pass/year @ $156.00/pass7000158 / 9F00680394MDA GSIAntenna Access Costs030143210RO-090var2020-2021var0.0200000000000</v>
          </cell>
        </row>
        <row r="41">
          <cell r="C41" t="str">
            <v>Antenna Access - SXGT (CCMEO)</v>
          </cell>
          <cell r="D41" t="str">
            <v>Marc Sauvageau</v>
          </cell>
          <cell r="E41" t="str">
            <v>10745 pass/year @ $278.04/pass</v>
          </cell>
          <cell r="H41" t="str">
            <v>ANNEX 10 Appendix D</v>
          </cell>
          <cell r="I41" t="str">
            <v>CCMEO</v>
          </cell>
          <cell r="L41" t="str">
            <v>Antenna Access Costs</v>
          </cell>
          <cell r="M41" t="str">
            <v>0301</v>
          </cell>
          <cell r="N41">
            <v>43210</v>
          </cell>
          <cell r="O41" t="str">
            <v>P-00019.06</v>
          </cell>
          <cell r="P41" t="str">
            <v>RO-09</v>
          </cell>
          <cell r="Q41" t="str">
            <v>Telecommunications Services</v>
          </cell>
          <cell r="R41">
            <v>2987478.6312000002</v>
          </cell>
          <cell r="T41" t="str">
            <v>var</v>
          </cell>
          <cell r="U41" t="str">
            <v>2020-2021</v>
          </cell>
          <cell r="V41" t="str">
            <v>var</v>
          </cell>
          <cell r="W41">
            <v>0.02</v>
          </cell>
          <cell r="X41">
            <v>2987478.6312000002</v>
          </cell>
          <cell r="Y41">
            <v>0</v>
          </cell>
          <cell r="Z41">
            <v>2987478.6312000002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2987478.6312000002</v>
          </cell>
          <cell r="AK41">
            <v>44145</v>
          </cell>
          <cell r="AL41" t="str">
            <v>RCM E1 - Antenna Access - SXGT (CCMEO)RCM E1Antenna Access - SXGT (CCMEO)Marc Sauvageau10745 pass/year @ $278.04/passANNEX 10 Appendix DCCMEOAntenna Access Costs030143210RO-092987478.6312var2020-2021var0.022987478.63120000000002987478.6312</v>
          </cell>
          <cell r="AM41" t="str">
            <v>RCM E1 - Antenna Access - SXGT (CCMEO)RCM E1Antenna Access - SXGT (CCMEO)Marc Sauvageau10745 pass/year @ $278.04/passANNEX 10 Appendix DCCMEOAntenna Access Costs030143210RO-092987478.6312var2020-2021var0.022987478.63120000000002987478.6312</v>
          </cell>
        </row>
        <row r="42">
          <cell r="C42" t="str">
            <v>Antenna Access - NGT (KIRUNA, SwSC)</v>
          </cell>
          <cell r="D42" t="str">
            <v>Marc Sauvageau</v>
          </cell>
          <cell r="E42" t="str">
            <v>113.32 Euro/pass in 2018-19, 2% inflation</v>
          </cell>
          <cell r="H42" t="str">
            <v>9F044-14-0751</v>
          </cell>
          <cell r="I42" t="str">
            <v>SwSC</v>
          </cell>
          <cell r="L42" t="str">
            <v>Antenna Access Costs</v>
          </cell>
          <cell r="M42" t="str">
            <v>0201</v>
          </cell>
          <cell r="N42">
            <v>43210</v>
          </cell>
          <cell r="O42" t="str">
            <v>P-00019.07</v>
          </cell>
          <cell r="P42" t="str">
            <v>RO-09</v>
          </cell>
          <cell r="Q42" t="str">
            <v>Telecommunications Services</v>
          </cell>
          <cell r="R42">
            <v>146763.50370219996</v>
          </cell>
          <cell r="T42" t="str">
            <v>var</v>
          </cell>
          <cell r="U42" t="str">
            <v>2020-2021</v>
          </cell>
          <cell r="V42" t="str">
            <v>var</v>
          </cell>
          <cell r="W42">
            <v>0.02</v>
          </cell>
          <cell r="X42">
            <v>134533.21172701663</v>
          </cell>
          <cell r="Y42">
            <v>12230.291975183331</v>
          </cell>
          <cell r="Z42">
            <v>146763.50370219996</v>
          </cell>
          <cell r="AA42">
            <v>281805.16328524554</v>
          </cell>
          <cell r="AB42">
            <v>287441.26655095047</v>
          </cell>
          <cell r="AC42">
            <v>293601.5993300089</v>
          </cell>
          <cell r="AD42">
            <v>299053.8937196089</v>
          </cell>
          <cell r="AE42">
            <v>305034.97159400111</v>
          </cell>
          <cell r="AF42">
            <v>311135.67102588114</v>
          </cell>
          <cell r="AG42">
            <v>0</v>
          </cell>
          <cell r="AH42">
            <v>0</v>
          </cell>
          <cell r="AI42">
            <v>0</v>
          </cell>
          <cell r="AJ42">
            <v>1924836.069207896</v>
          </cell>
          <cell r="AK42">
            <v>44176</v>
          </cell>
          <cell r="AL42" t="str">
            <v>RCM E2 - Antenna Access - NGT (KIRUNA, SwSC)RCM E2Antenna Access - NGT (KIRUNA, SwSC)Marc Sauvageau113.32 Euro/pass in 2018-19, 2% inflation9F044-14-0751SwSCAntenna Access Costs020143210RO-09146763.5037022var2020-2021var0.02146763.5037022281805.163285246287441.26655095293601.599330009299053.893719609305034.971594001311135.6710258810001924836.0692079</v>
          </cell>
          <cell r="AM42" t="str">
            <v>RCM E2 - Antenna Access - NGT (KIRUNA, SwSC)RCM E2Antenna Access - NGT (KIRUNA, SwSC)Marc Sauvageau113.32 Euro/pass in 2018-19, 2% inflation9F044-14-0751SwSCAntenna Access Costs020143210RO-09146763.5037022var2020-2021var0.02146763.5037022281805.163285246287441.26655095293601.599330009299053.893719609305034.971594001311135.6710258810001924836.0692079</v>
          </cell>
        </row>
        <row r="43">
          <cell r="C43" t="str">
            <v>Antenna Access - NGT Contract - Comm Link</v>
          </cell>
          <cell r="D43" t="str">
            <v>Marc Sauvageau</v>
          </cell>
          <cell r="E43" t="str">
            <v>65,288.38 + 4,850.58 Euro in 2019-20</v>
          </cell>
          <cell r="H43" t="str">
            <v>9F044-14-0751</v>
          </cell>
          <cell r="I43" t="str">
            <v>SwSC</v>
          </cell>
          <cell r="L43" t="str">
            <v>Antenna Access Costs</v>
          </cell>
          <cell r="M43" t="str">
            <v>0201</v>
          </cell>
          <cell r="N43">
            <v>43210</v>
          </cell>
          <cell r="O43" t="str">
            <v>P-00019.07</v>
          </cell>
          <cell r="P43" t="str">
            <v>RO-09</v>
          </cell>
          <cell r="Q43" t="str">
            <v>Telecommunications Services</v>
          </cell>
          <cell r="R43" t="str">
            <v>included</v>
          </cell>
          <cell r="T43" t="str">
            <v>included</v>
          </cell>
          <cell r="U43" t="str">
            <v>2020-2021</v>
          </cell>
          <cell r="V43">
            <v>0</v>
          </cell>
          <cell r="W43">
            <v>0.02</v>
          </cell>
          <cell r="X43" t="str">
            <v>included</v>
          </cell>
          <cell r="Y43" t="str">
            <v>included</v>
          </cell>
          <cell r="Z43" t="str">
            <v>included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44145</v>
          </cell>
          <cell r="AL43" t="str">
            <v>RCM E2 - Antenna Access - NGT Contract - Comm LinkRCM E2Antenna Access - NGT Contract - Comm LinkMarc Sauvageau65,288.38 + 4,850.58 Euro in 2019-209F044-14-0751SwSCAntenna Access Costs020143210RO-09includedincluded2020-202100.02included0000000000</v>
          </cell>
          <cell r="AM43" t="str">
            <v>RCM E2 - Antenna Access - NGT Contract - Comm LinkRCM E2Antenna Access - NGT Contract - Comm LinkMarc Sauvageau65,288.38 + 4,850.58 Euro in 2019-209F044-14-0751SwSCAntenna Access Costs020143210RO-09includedincluded2020-202100.02included0000000000</v>
          </cell>
        </row>
        <row r="44">
          <cell r="C44" t="str">
            <v>Antenna Access - NGT Contract - Spectrum License</v>
          </cell>
          <cell r="D44" t="str">
            <v>Marc Sauvageau</v>
          </cell>
          <cell r="E44" t="str">
            <v>11,525.37 Euro in 2019-20</v>
          </cell>
          <cell r="H44" t="str">
            <v>9F044-14-0751</v>
          </cell>
          <cell r="I44" t="str">
            <v>SwSC</v>
          </cell>
          <cell r="L44" t="str">
            <v>Antenna Access Costs</v>
          </cell>
          <cell r="M44" t="str">
            <v>0201</v>
          </cell>
          <cell r="N44">
            <v>43210</v>
          </cell>
          <cell r="O44" t="str">
            <v>P-00019.07</v>
          </cell>
          <cell r="P44" t="str">
            <v>RO-09</v>
          </cell>
          <cell r="Q44" t="str">
            <v>Telecommunications Services</v>
          </cell>
          <cell r="R44" t="str">
            <v>included</v>
          </cell>
          <cell r="T44" t="str">
            <v>included</v>
          </cell>
          <cell r="U44" t="str">
            <v>2020-2021</v>
          </cell>
          <cell r="V44">
            <v>0</v>
          </cell>
          <cell r="W44">
            <v>0.02</v>
          </cell>
          <cell r="X44" t="str">
            <v>included</v>
          </cell>
          <cell r="Y44" t="str">
            <v>included</v>
          </cell>
          <cell r="Z44" t="str">
            <v>included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44145</v>
          </cell>
          <cell r="AL44" t="str">
            <v>RCM E2 - Antenna Access - NGT Contract - Spectrum LicenseRCM E2Antenna Access - NGT Contract - Spectrum LicenseMarc Sauvageau11,525.37 Euro in 2019-209F044-14-0751SwSCAntenna Access Costs020143210RO-09includedincluded2020-202100.02included0000000000</v>
          </cell>
          <cell r="AM44" t="str">
            <v>RCM E2 - Antenna Access - NGT Contract - Spectrum LicenseRCM E2Antenna Access - NGT Contract - Spectrum LicenseMarc Sauvageau11,525.37 Euro in 2019-209F044-14-0751SwSCAntenna Access Costs020143210RO-09includedincluded2020-202100.02included0000000000</v>
          </cell>
        </row>
        <row r="45">
          <cell r="C45" t="str">
            <v>Antenna Access - SHUB/SASK (MDA)</v>
          </cell>
          <cell r="D45" t="str">
            <v>Marc Sauvageau</v>
          </cell>
          <cell r="E45" t="str">
            <v>0 pass/year @ $156.00/pass</v>
          </cell>
          <cell r="H45" t="str">
            <v>7000158 / 9F00680394</v>
          </cell>
          <cell r="I45" t="str">
            <v>MDA GSI</v>
          </cell>
          <cell r="L45" t="str">
            <v>Antenna Access Costs</v>
          </cell>
          <cell r="M45" t="str">
            <v>0201</v>
          </cell>
          <cell r="N45">
            <v>43210</v>
          </cell>
          <cell r="O45" t="str">
            <v>P-00019.07</v>
          </cell>
          <cell r="P45" t="str">
            <v>RO-09</v>
          </cell>
          <cell r="Q45" t="str">
            <v>Telecommunications Services</v>
          </cell>
          <cell r="R45">
            <v>0</v>
          </cell>
          <cell r="T45" t="str">
            <v>var</v>
          </cell>
          <cell r="U45" t="str">
            <v>2020-2021</v>
          </cell>
          <cell r="V45" t="str">
            <v>var</v>
          </cell>
          <cell r="W45">
            <v>0.02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44145</v>
          </cell>
          <cell r="AL45" t="str">
            <v>RCM E2 - Antenna Access - SHUB/SASK (MDA)RCM E2Antenna Access - SHUB/SASK (MDA)Marc Sauvageau0 pass/year @ $156.00/pass7000158 / 9F00680394MDA GSIAntenna Access Costs020143210RO-090var2020-2021var0.0200000000000</v>
          </cell>
          <cell r="AM45" t="str">
            <v>RCM E2 - Antenna Access - SHUB/SASK (MDA)RCM E2Antenna Access - SHUB/SASK (MDA)Marc Sauvageau0 pass/year @ $156.00/pass7000158 / 9F00680394MDA GSIAntenna Access Costs020143210RO-090var2020-2021var0.0200000000000</v>
          </cell>
        </row>
        <row r="46">
          <cell r="C46" t="str">
            <v>Antenna Access - SXGT (CCMEO)</v>
          </cell>
          <cell r="D46" t="str">
            <v>Marc Sauvageau</v>
          </cell>
          <cell r="E46" t="str">
            <v>997 pass/year @ $278.04/pass</v>
          </cell>
          <cell r="H46" t="str">
            <v>ANNEX 10 Appendix D</v>
          </cell>
          <cell r="I46" t="str">
            <v>CCMEO</v>
          </cell>
          <cell r="L46" t="str">
            <v>Antenna Access Costs</v>
          </cell>
          <cell r="M46" t="str">
            <v>0201</v>
          </cell>
          <cell r="N46">
            <v>43210</v>
          </cell>
          <cell r="O46" t="str">
            <v>P-00019.07</v>
          </cell>
          <cell r="P46" t="str">
            <v>RO-09</v>
          </cell>
          <cell r="Q46" t="str">
            <v>Telecommunications Services</v>
          </cell>
          <cell r="R46">
            <v>277280.95080000005</v>
          </cell>
          <cell r="T46" t="str">
            <v>var</v>
          </cell>
          <cell r="U46" t="str">
            <v>2020-2021</v>
          </cell>
          <cell r="V46" t="str">
            <v>var</v>
          </cell>
          <cell r="W46">
            <v>0.02</v>
          </cell>
          <cell r="X46">
            <v>254174.20490000004</v>
          </cell>
          <cell r="Y46">
            <v>23106.745900000005</v>
          </cell>
          <cell r="Z46">
            <v>277280.95080000005</v>
          </cell>
          <cell r="AA46">
            <v>3767343.2615143047</v>
          </cell>
          <cell r="AB46">
            <v>3839803.2659143046</v>
          </cell>
          <cell r="AC46">
            <v>3924434.9703212148</v>
          </cell>
          <cell r="AD46">
            <v>3989099.8589800643</v>
          </cell>
          <cell r="AE46">
            <v>4065994.9953293796</v>
          </cell>
          <cell r="AF46">
            <v>4144428.0344056813</v>
          </cell>
          <cell r="AG46">
            <v>0</v>
          </cell>
          <cell r="AH46">
            <v>0</v>
          </cell>
          <cell r="AI46">
            <v>0</v>
          </cell>
          <cell r="AJ46">
            <v>24008385.337264951</v>
          </cell>
          <cell r="AK46">
            <v>44176</v>
          </cell>
          <cell r="AL46" t="str">
            <v>RCM E2 - Antenna Access - SXGT (CCMEO)RCM E2Antenna Access - SXGT (CCMEO)Marc Sauvageau997 pass/year @ $278.04/passANNEX 10 Appendix DCCMEOAntenna Access Costs020143210RO-09277280.9508var2020-2021var0.02277280.95083767343.26151433839803.26591433924434.970321213989099.858980064065994.995329384144428.0344056800024008385.337265</v>
          </cell>
          <cell r="AM46" t="str">
            <v>RCM E2 - Antenna Access - SXGT (CCMEO)RCM E2Antenna Access - SXGT (CCMEO)Marc Sauvageau997 pass/year @ $278.04/passANNEX 10 Appendix DCCMEOAntenna Access Costs020143210RO-09277280.9508var2020-2021var0.02277280.95083767343.26151433839803.26591433924434.970321213989099.858980064065994.995329384144428.0344056800024008385.337265</v>
          </cell>
        </row>
        <row r="47">
          <cell r="C47" t="str">
            <v>Antenna Access - NGT (KIRUNA, SwSC)</v>
          </cell>
          <cell r="D47" t="str">
            <v>Marc Sauvageau</v>
          </cell>
          <cell r="E47" t="str">
            <v>1095 pass/year @ $193.89/pass</v>
          </cell>
          <cell r="H47" t="str">
            <v>9F044-14-0751</v>
          </cell>
          <cell r="I47" t="str">
            <v>SwSC</v>
          </cell>
          <cell r="L47" t="str">
            <v>Antenna Access Costs</v>
          </cell>
          <cell r="M47" t="str">
            <v>0201</v>
          </cell>
          <cell r="N47">
            <v>43210</v>
          </cell>
          <cell r="O47" t="str">
            <v>P-00003</v>
          </cell>
          <cell r="P47" t="str">
            <v>RO-09</v>
          </cell>
          <cell r="Q47" t="str">
            <v>Telecommunications Services</v>
          </cell>
          <cell r="R47">
            <v>212305.5308682</v>
          </cell>
          <cell r="T47" t="str">
            <v>var</v>
          </cell>
          <cell r="U47" t="str">
            <v>2020-2021</v>
          </cell>
          <cell r="V47" t="str">
            <v>var</v>
          </cell>
          <cell r="W47">
            <v>0.02</v>
          </cell>
          <cell r="X47">
            <v>0</v>
          </cell>
          <cell r="Y47">
            <v>0</v>
          </cell>
          <cell r="Z47">
            <v>212305.5308682</v>
          </cell>
          <cell r="AA47">
            <v>216551.641485564</v>
          </cell>
          <cell r="AB47">
            <v>220882.6743152753</v>
          </cell>
          <cell r="AC47">
            <v>225917.58897363994</v>
          </cell>
          <cell r="AD47">
            <v>229806.33435761245</v>
          </cell>
          <cell r="AE47">
            <v>234402.4610447647</v>
          </cell>
          <cell r="AF47">
            <v>239090.51026566001</v>
          </cell>
          <cell r="AG47">
            <v>0</v>
          </cell>
          <cell r="AH47">
            <v>0</v>
          </cell>
          <cell r="AI47">
            <v>0</v>
          </cell>
          <cell r="AJ47">
            <v>1578956.7413107164</v>
          </cell>
          <cell r="AK47">
            <v>44176</v>
          </cell>
          <cell r="AL47" t="str">
            <v>SCISAT - Antenna Access - NGT (KIRUNA, SwSC)SCISATAntenna Access - NGT (KIRUNA, SwSC)Marc Sauvageau1095 pass/year @ $193.89/pass9F044-14-0751SwSCAntenna Access Costs020143210RO-09212305.5308682var2020-2021var0.02212305.5308682216551.641485564220882.674315275225917.58897364229806.334357612234402.461044765239090.510265660001578956.74131072</v>
          </cell>
          <cell r="AM47" t="str">
            <v>SCISAT - Antenna Access - NGT (KIRUNA, SwSC)SCISATAntenna Access - NGT (KIRUNA, SwSC)Marc Sauvageau1095 pass/year @ $193.89/pass9F044-14-0751SwSCAntenna Access Costs020143210RO-09212305.5308682var2020-2021var0.02212305.5308682216551.641485564220882.674315275225917.58897364229806.334357612234402.461044765239090.510265660001578956.74131072</v>
          </cell>
        </row>
        <row r="48">
          <cell r="C48" t="str">
            <v>Antenna Access - SHUB/SASK (MDA)</v>
          </cell>
          <cell r="D48" t="str">
            <v>Marc Sauvageau</v>
          </cell>
          <cell r="E48" t="str">
            <v>1022 pass/year @ $156.00/pass</v>
          </cell>
          <cell r="H48" t="str">
            <v>7000158 / 9F00680394</v>
          </cell>
          <cell r="I48" t="str">
            <v>MDA GSI</v>
          </cell>
          <cell r="L48" t="str">
            <v>Antenna Access Costs</v>
          </cell>
          <cell r="M48" t="str">
            <v>0201</v>
          </cell>
          <cell r="N48">
            <v>43210</v>
          </cell>
          <cell r="O48" t="str">
            <v>P-00003</v>
          </cell>
          <cell r="P48" t="str">
            <v>RO-09</v>
          </cell>
          <cell r="Q48" t="str">
            <v>Telecommunications Services</v>
          </cell>
          <cell r="R48">
            <v>159431.99999999997</v>
          </cell>
          <cell r="T48" t="str">
            <v>var</v>
          </cell>
          <cell r="U48" t="str">
            <v>2020-2021</v>
          </cell>
          <cell r="V48" t="str">
            <v>var</v>
          </cell>
          <cell r="W48">
            <v>0.02</v>
          </cell>
          <cell r="X48">
            <v>0</v>
          </cell>
          <cell r="Y48">
            <v>0</v>
          </cell>
          <cell r="Z48">
            <v>159431.99999999997</v>
          </cell>
          <cell r="AA48">
            <v>162620.63999999998</v>
          </cell>
          <cell r="AB48">
            <v>165873.05279999998</v>
          </cell>
          <cell r="AC48">
            <v>169654.04951040001</v>
          </cell>
          <cell r="AD48">
            <v>172574.32413311998</v>
          </cell>
          <cell r="AE48">
            <v>176025.81061578236</v>
          </cell>
          <cell r="AF48">
            <v>179546.32682809801</v>
          </cell>
          <cell r="AG48">
            <v>0</v>
          </cell>
          <cell r="AH48">
            <v>0</v>
          </cell>
          <cell r="AI48">
            <v>0</v>
          </cell>
          <cell r="AJ48">
            <v>1185726.2038874005</v>
          </cell>
          <cell r="AK48">
            <v>44176</v>
          </cell>
          <cell r="AL48" t="str">
            <v>SCISAT - Antenna Access - SHUB/SASK (MDA)SCISATAntenna Access - SHUB/SASK (MDA)Marc Sauvageau1022 pass/year @ $156.00/pass7000158 / 9F00680394MDA GSIAntenna Access Costs020143210RO-09159432var2020-2021var0.02159432162620.64165873.0528169654.0495104172574.32413312176025.810615782179546.3268280980001185726.2038874</v>
          </cell>
          <cell r="AM48" t="str">
            <v>SCISAT - Antenna Access - SHUB/SASK (MDA)SCISATAntenna Access - SHUB/SASK (MDA)Marc Sauvageau1022 pass/year @ $156.00/pass7000158 / 9F00680394MDA GSIAntenna Access Costs020143210RO-09159432var2020-2021var0.02159432162620.64165873.0528169654.0495104172574.32413312176025.810615782179546.3268280980001185726.2038874</v>
          </cell>
        </row>
        <row r="49">
          <cell r="C49" t="str">
            <v>Antenna Access - SXGT (CCMEO)</v>
          </cell>
          <cell r="D49" t="str">
            <v>Marc Sauvageau</v>
          </cell>
          <cell r="E49" t="str">
            <v>803 pass/year @ $278.04/pass</v>
          </cell>
          <cell r="H49" t="str">
            <v>ANNEX 10 Appendix D</v>
          </cell>
          <cell r="I49" t="str">
            <v>CCMEO</v>
          </cell>
          <cell r="L49" t="str">
            <v>Antenna Access Costs</v>
          </cell>
          <cell r="M49" t="str">
            <v>0201</v>
          </cell>
          <cell r="N49">
            <v>43210</v>
          </cell>
          <cell r="O49" t="str">
            <v>P-00003</v>
          </cell>
          <cell r="P49" t="str">
            <v>RO-09</v>
          </cell>
          <cell r="Q49" t="str">
            <v>Telecommunications Services</v>
          </cell>
          <cell r="R49">
            <v>223266.12000000005</v>
          </cell>
          <cell r="T49" t="str">
            <v>var</v>
          </cell>
          <cell r="U49" t="str">
            <v>2020-2021</v>
          </cell>
          <cell r="V49" t="str">
            <v>var</v>
          </cell>
          <cell r="W49">
            <v>0.02</v>
          </cell>
          <cell r="X49">
            <v>0</v>
          </cell>
          <cell r="Y49">
            <v>0</v>
          </cell>
          <cell r="Z49">
            <v>223266.12000000005</v>
          </cell>
          <cell r="AA49">
            <v>236804.43358089917</v>
          </cell>
          <cell r="AB49">
            <v>241359.06242889917</v>
          </cell>
          <cell r="AC49">
            <v>246678.7695630478</v>
          </cell>
          <cell r="AD49">
            <v>250743.41970731836</v>
          </cell>
          <cell r="AE49">
            <v>255576.82827784674</v>
          </cell>
          <cell r="AF49">
            <v>260506.90501978571</v>
          </cell>
          <cell r="AG49">
            <v>0</v>
          </cell>
          <cell r="AH49">
            <v>0</v>
          </cell>
          <cell r="AI49">
            <v>0</v>
          </cell>
          <cell r="AJ49">
            <v>1714935.5385777971</v>
          </cell>
          <cell r="AK49">
            <v>44176</v>
          </cell>
          <cell r="AL49" t="str">
            <v>SCISAT - Antenna Access - SXGT (CCMEO)SCISATAntenna Access - SXGT (CCMEO)Marc Sauvageau803 pass/year @ $278.04/passANNEX 10 Appendix DCCMEOAntenna Access Costs020143210RO-09223266.12var2020-2021var0.02223266.12236804.433580899241359.062428899246678.769563048250743.419707318255576.828277847260506.9050197860001714935.5385778</v>
          </cell>
          <cell r="AM49" t="str">
            <v>SCISAT - Antenna Access - SXGT (CCMEO)SCISATAntenna Access - SXGT (CCMEO)Marc Sauvageau803 pass/year @ $278.04/passANNEX 10 Appendix DCCMEOAntenna Access Costs020143210RO-09223266.12var2020-2021var0.02223266.12236804.433580899241359.062428899246678.769563048250743.419707318255576.828277847260506.9050197860001714935.5385778</v>
          </cell>
        </row>
        <row r="50">
          <cell r="C50" t="str">
            <v>CCMEO - Annexe 10 Appendix F-G-H (R1 Archiving)</v>
          </cell>
          <cell r="D50" t="str">
            <v>Christine Giguère</v>
          </cell>
          <cell r="E50" t="str">
            <v>as per latest from CCMEO  3% inlf</v>
          </cell>
          <cell r="H50" t="str">
            <v>ANNEX 10 Apx I</v>
          </cell>
          <cell r="I50" t="str">
            <v>CCMEO</v>
          </cell>
          <cell r="L50" t="str">
            <v>Archiving</v>
          </cell>
          <cell r="M50" t="str">
            <v>0201</v>
          </cell>
          <cell r="N50">
            <v>43130</v>
          </cell>
          <cell r="O50" t="str">
            <v>P-00001</v>
          </cell>
          <cell r="P50" t="str">
            <v>RO-16</v>
          </cell>
          <cell r="Q50" t="str">
            <v>Other Services</v>
          </cell>
          <cell r="R50">
            <v>56237</v>
          </cell>
          <cell r="T50">
            <v>56237</v>
          </cell>
          <cell r="U50" t="str">
            <v>2020-2021</v>
          </cell>
          <cell r="V50">
            <v>6</v>
          </cell>
          <cell r="W50">
            <v>0</v>
          </cell>
          <cell r="X50">
            <v>0</v>
          </cell>
          <cell r="Y50">
            <v>0</v>
          </cell>
          <cell r="Z50">
            <v>56237</v>
          </cell>
          <cell r="AA50">
            <v>56237</v>
          </cell>
          <cell r="AB50">
            <v>56237</v>
          </cell>
          <cell r="AC50">
            <v>56237</v>
          </cell>
          <cell r="AD50">
            <v>56237</v>
          </cell>
          <cell r="AE50">
            <v>56237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337422</v>
          </cell>
          <cell r="AK50">
            <v>44155</v>
          </cell>
          <cell r="AL50" t="str">
            <v>RADARSAT-1 - CCMEO - Annexe 10 Appendix F-G-H (R1 Archiving)RADARSAT-1CCMEO - Annexe 10 Appendix F-G-H (R1 Archiving)Christine Giguèreas per latest from CCMEO  3% inlfANNEX 10 Apx ICCMEOArchiving020143130RO-1656237562372020-2021605623756237562375623756237562370000337422</v>
          </cell>
          <cell r="AM50" t="str">
            <v>RADARSAT-1 - CCMEO - Annexe 10 Appendix F-G-H (R1 Archiving)RADARSAT-1CCMEO - Annexe 10 Appendix F-G-H (R1 Archiving)Christine Giguèreas per latest from CCMEO  3% inlfANNEX 10 Apx ICCMEOArchiving020143130RO-1656237562372020-2021605623756237562375623756237562370000337422</v>
          </cell>
        </row>
        <row r="51">
          <cell r="C51" t="str">
            <v>CCMEO - Annexe 10 Appendix F-G-H (Contingency for SSC Costs)</v>
          </cell>
          <cell r="D51" t="str">
            <v>Christine Giguère</v>
          </cell>
          <cell r="E51" t="str">
            <v>as per latest from CCMEO  3% inlf</v>
          </cell>
          <cell r="H51" t="str">
            <v>ANNEX 10 Apx I</v>
          </cell>
          <cell r="I51" t="str">
            <v>CCMEO</v>
          </cell>
          <cell r="L51" t="str">
            <v>Archiving</v>
          </cell>
          <cell r="M51" t="str">
            <v>0201</v>
          </cell>
          <cell r="N51">
            <v>43130</v>
          </cell>
          <cell r="O51" t="str">
            <v>P-00001</v>
          </cell>
          <cell r="P51" t="str">
            <v>RO-16</v>
          </cell>
          <cell r="Q51" t="str">
            <v>Other Services</v>
          </cell>
          <cell r="R51">
            <v>0</v>
          </cell>
          <cell r="T51">
            <v>0</v>
          </cell>
          <cell r="U51" t="str">
            <v>2021-2022</v>
          </cell>
          <cell r="V51">
            <v>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44155</v>
          </cell>
          <cell r="AL51" t="str">
            <v>RADARSAT-1 - CCMEO - Annexe 10 Appendix F-G-H (Contingency for SSC Costs)RADARSAT-1CCMEO - Annexe 10 Appendix F-G-H (Contingency for SSC Costs)Christine Giguèreas per latest from CCMEO  3% inlfANNEX 10 Apx ICCMEOArchiving020143130RO-16002021-20225000000000000</v>
          </cell>
          <cell r="AM51" t="str">
            <v>RADARSAT-1 - CCMEO - Annexe 10 Appendix F-G-H (Contingency for SSC Costs)RADARSAT-1CCMEO - Annexe 10 Appendix F-G-H (Contingency for SSC Costs)Christine Giguèreas per latest from CCMEO  3% inlfANNEX 10 Apx ICCMEOArchiving020143130RO-16002021-20225000000000000</v>
          </cell>
        </row>
        <row r="52">
          <cell r="C52" t="str">
            <v>CCMEO - Annexe 10 Appendix F-G-H (R2 Archiving)</v>
          </cell>
          <cell r="D52" t="str">
            <v>Christine Giguère</v>
          </cell>
          <cell r="E52" t="str">
            <v>as per latest from CCMEO  3% inlf</v>
          </cell>
          <cell r="H52" t="str">
            <v>ANNEX 10 Apx I</v>
          </cell>
          <cell r="I52" t="str">
            <v>CCMEO</v>
          </cell>
          <cell r="L52" t="str">
            <v>Archiving</v>
          </cell>
          <cell r="M52" t="str">
            <v>0201</v>
          </cell>
          <cell r="N52">
            <v>43130</v>
          </cell>
          <cell r="O52" t="str">
            <v>P-00004</v>
          </cell>
          <cell r="P52" t="str">
            <v>RO-16</v>
          </cell>
          <cell r="Q52" t="str">
            <v>Other Services</v>
          </cell>
          <cell r="R52">
            <v>127133</v>
          </cell>
          <cell r="T52">
            <v>127133</v>
          </cell>
          <cell r="U52" t="str">
            <v>2020-2021</v>
          </cell>
          <cell r="V52">
            <v>5</v>
          </cell>
          <cell r="W52">
            <v>0.03</v>
          </cell>
          <cell r="X52">
            <v>0</v>
          </cell>
          <cell r="Y52">
            <v>0</v>
          </cell>
          <cell r="Z52">
            <v>127133</v>
          </cell>
          <cell r="AA52">
            <v>130946.99</v>
          </cell>
          <cell r="AB52">
            <v>134875.39970000001</v>
          </cell>
          <cell r="AC52">
            <v>138921.66169100002</v>
          </cell>
          <cell r="AD52">
            <v>143089.31154173001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674966.36293273</v>
          </cell>
          <cell r="AK52">
            <v>44152</v>
          </cell>
          <cell r="AL52" t="str">
            <v>RADARSAT-2 - CCMEO - Annexe 10 Appendix F-G-H (R2 Archiving)RADARSAT-2CCMEO - Annexe 10 Appendix F-G-H (R2 Archiving)Christine Giguèreas per latest from CCMEO  3% inlfANNEX 10 Apx ICCMEOArchiving020143130RO-161271331271332020-202150.03127133130946.99134875.3997138921.661691143089.3115417300000674966.36293273</v>
          </cell>
          <cell r="AM52" t="str">
            <v>RADARSAT-2 - CCMEO - Annexe 10 Appendix F-G-H (R2 Archiving)RADARSAT-2CCMEO - Annexe 10 Appendix F-G-H (R2 Archiving)Christine Giguèreas per latest from CCMEO  3% inlfANNEX 10 Apx ICCMEOArchiving020143130RO-161271331271332020-202150.03127133130946.99134875.3997138921.661691143089.3115417300000674966.36293273</v>
          </cell>
        </row>
        <row r="53">
          <cell r="C53" t="str">
            <v>CCMEO - Annexe 10 Appendix F-G-H (Archiving)</v>
          </cell>
          <cell r="D53" t="str">
            <v>Christine Giguère</v>
          </cell>
          <cell r="E53" t="str">
            <v>as per latest from CCMEO  3% inlf</v>
          </cell>
          <cell r="H53" t="str">
            <v>ANNEX 10 Apx I</v>
          </cell>
          <cell r="I53" t="str">
            <v>CCMEO</v>
          </cell>
          <cell r="L53" t="str">
            <v>Archiving</v>
          </cell>
          <cell r="M53" t="str">
            <v>0301</v>
          </cell>
          <cell r="N53">
            <v>43130</v>
          </cell>
          <cell r="O53" t="str">
            <v>P-00019.06</v>
          </cell>
          <cell r="P53" t="str">
            <v>RO-16</v>
          </cell>
          <cell r="Q53" t="str">
            <v>Other Services</v>
          </cell>
          <cell r="R53" t="str">
            <v>included</v>
          </cell>
          <cell r="T53" t="str">
            <v>included</v>
          </cell>
          <cell r="U53" t="str">
            <v>2020-2021</v>
          </cell>
          <cell r="V53">
            <v>1</v>
          </cell>
          <cell r="W53">
            <v>0.03</v>
          </cell>
          <cell r="X53" t="str">
            <v>included</v>
          </cell>
          <cell r="Y53">
            <v>0</v>
          </cell>
          <cell r="Z53" t="str">
            <v>included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44139</v>
          </cell>
          <cell r="AL53" t="str">
            <v>RCM E1 - CCMEO - Annexe 10 Appendix F-G-H (Archiving)RCM E1CCMEO - Annexe 10 Appendix F-G-H (Archiving)Christine Giguèreas per latest from CCMEO  3% inlfANNEX 10 Apx ICCMEOArchiving030143130RO-16includedincluded2020-202110.03included0000000000</v>
          </cell>
          <cell r="AM53" t="str">
            <v>RCM E1 - CCMEO - Annexe 10 Appendix F-G-H (Archiving)RCM E1CCMEO - Annexe 10 Appendix F-G-H (Archiving)Christine Giguèreas per latest from CCMEO  3% inlfANNEX 10 Apx ICCMEOArchiving030143130RO-16includedincluded2020-202110.03included0000000000</v>
          </cell>
        </row>
        <row r="54">
          <cell r="C54" t="str">
            <v>CCMEO - Annexe 10 Appendix F-G-H (Archiving)</v>
          </cell>
          <cell r="D54" t="str">
            <v>Christine Giguère</v>
          </cell>
          <cell r="E54" t="str">
            <v>as per latest from CCMEO  3% inlf</v>
          </cell>
          <cell r="H54" t="str">
            <v>ANNEX 10 Apx I</v>
          </cell>
          <cell r="I54" t="str">
            <v>CCMEO</v>
          </cell>
          <cell r="L54" t="str">
            <v>Archiving</v>
          </cell>
          <cell r="M54" t="str">
            <v>0201</v>
          </cell>
          <cell r="N54">
            <v>43130</v>
          </cell>
          <cell r="O54" t="str">
            <v>P-00019.07</v>
          </cell>
          <cell r="P54" t="str">
            <v>RO-16</v>
          </cell>
          <cell r="Q54" t="str">
            <v>Other Services</v>
          </cell>
          <cell r="R54">
            <v>0</v>
          </cell>
          <cell r="T54">
            <v>280459</v>
          </cell>
          <cell r="U54" t="str">
            <v>2021-2022</v>
          </cell>
          <cell r="V54">
            <v>5</v>
          </cell>
          <cell r="W54">
            <v>0.03</v>
          </cell>
          <cell r="X54">
            <v>0</v>
          </cell>
          <cell r="Y54">
            <v>0</v>
          </cell>
          <cell r="Z54">
            <v>0</v>
          </cell>
          <cell r="AA54">
            <v>280459</v>
          </cell>
          <cell r="AB54">
            <v>288872.77</v>
          </cell>
          <cell r="AC54">
            <v>297538.95310000004</v>
          </cell>
          <cell r="AD54">
            <v>306465.12169300002</v>
          </cell>
          <cell r="AE54">
            <v>315659.07534379006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1488994.92013679</v>
          </cell>
          <cell r="AK54">
            <v>44139</v>
          </cell>
          <cell r="AL54" t="str">
            <v>RCM E2 - CCMEO - Annexe 10 Appendix F-G-H (Archiving)RCM E2CCMEO - Annexe 10 Appendix F-G-H (Archiving)Christine Giguèreas per latest from CCMEO  3% inlfANNEX 10 Apx ICCMEOArchiving020143130RO-1602804592021-202250.030280459288872.77297538.9531306465.121693315659.0753437900001488994.92013679</v>
          </cell>
          <cell r="AM54" t="str">
            <v>RCM E2 - CCMEO - Annexe 10 Appendix F-G-H (Archiving)RCM E2CCMEO - Annexe 10 Appendix F-G-H (Archiving)Christine Giguèreas per latest from CCMEO  3% inlfANNEX 10 Apx ICCMEOArchiving020143130RO-1602804592021-202250.030280459288872.77297538.9531306465.121693315659.0753437900001488994.92013679</v>
          </cell>
        </row>
        <row r="55">
          <cell r="C55" t="str">
            <v>CCMEO - Annexe 10 Appendix F-G-H (Archiving) - First Year</v>
          </cell>
          <cell r="D55" t="str">
            <v>Christine Giguère</v>
          </cell>
          <cell r="E55" t="str">
            <v>as per latest from CCMEO  3% inlf</v>
          </cell>
          <cell r="H55" t="str">
            <v>ANNEX 10 Apx I</v>
          </cell>
          <cell r="I55" t="str">
            <v>CCMEO</v>
          </cell>
          <cell r="L55" t="str">
            <v>Archiving</v>
          </cell>
          <cell r="M55" t="str">
            <v>0201</v>
          </cell>
          <cell r="N55">
            <v>43130</v>
          </cell>
          <cell r="O55" t="str">
            <v>P-00019.07</v>
          </cell>
          <cell r="P55" t="str">
            <v>RO-16</v>
          </cell>
          <cell r="Q55" t="str">
            <v>Other Services</v>
          </cell>
          <cell r="R55">
            <v>280459</v>
          </cell>
          <cell r="T55">
            <v>280459</v>
          </cell>
          <cell r="U55" t="str">
            <v>2020-2021</v>
          </cell>
          <cell r="V55">
            <v>1</v>
          </cell>
          <cell r="W55">
            <v>0.03</v>
          </cell>
          <cell r="X55">
            <v>257087.41666666666</v>
          </cell>
          <cell r="Y55">
            <v>23371.583333333332</v>
          </cell>
          <cell r="Z55">
            <v>280459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280459</v>
          </cell>
          <cell r="AK55">
            <v>44139</v>
          </cell>
          <cell r="AL55" t="str">
            <v>RCM E2 - CCMEO - Annexe 10 Appendix F-G-H (Archiving) - First YearRCM E2CCMEO - Annexe 10 Appendix F-G-H (Archiving) - First YearChristine Giguèreas per latest from CCMEO  3% inlfANNEX 10 Apx ICCMEOArchiving020143130RO-162804592804592020-202110.03280459000000000280459</v>
          </cell>
          <cell r="AM55" t="str">
            <v>RCM E2 - CCMEO - Annexe 10 Appendix F-G-H (Archiving) - First YearRCM E2CCMEO - Annexe 10 Appendix F-G-H (Archiving) - First YearChristine Giguèreas per latest from CCMEO  3% inlfANNEX 10 Apx ICCMEOArchiving020143130RO-162804592804592020-202110.03280459000000000280459</v>
          </cell>
        </row>
        <row r="56">
          <cell r="C56" t="str">
            <v>CCMEO - Annexe 10 Appendix I (SSC Cost Archiving)</v>
          </cell>
          <cell r="D56" t="str">
            <v>Christine Giguère</v>
          </cell>
          <cell r="E56" t="str">
            <v>as per latest from CCMEO 3% inlf</v>
          </cell>
          <cell r="H56" t="str">
            <v>ANNEX 10 Apx I</v>
          </cell>
          <cell r="I56" t="str">
            <v>CCMEO</v>
          </cell>
          <cell r="L56" t="str">
            <v>Archiving</v>
          </cell>
          <cell r="M56" t="str">
            <v>0201</v>
          </cell>
          <cell r="N56">
            <v>43130</v>
          </cell>
          <cell r="O56" t="str">
            <v>P-00019.07</v>
          </cell>
          <cell r="P56" t="str">
            <v>RO-16</v>
          </cell>
          <cell r="Q56" t="str">
            <v>Other Services</v>
          </cell>
          <cell r="R56">
            <v>0</v>
          </cell>
          <cell r="T56">
            <v>170521</v>
          </cell>
          <cell r="U56" t="str">
            <v>2021-2022</v>
          </cell>
          <cell r="V56">
            <v>5</v>
          </cell>
          <cell r="W56">
            <v>0.03</v>
          </cell>
          <cell r="X56">
            <v>0</v>
          </cell>
          <cell r="Y56">
            <v>0</v>
          </cell>
          <cell r="Z56">
            <v>0</v>
          </cell>
          <cell r="AA56">
            <v>170521</v>
          </cell>
          <cell r="AB56">
            <v>175636.63</v>
          </cell>
          <cell r="AC56">
            <v>180905.72890000002</v>
          </cell>
          <cell r="AD56">
            <v>186332.90076700001</v>
          </cell>
          <cell r="AE56">
            <v>191922.88779001002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905319.14745701011</v>
          </cell>
          <cell r="AK56">
            <v>44139</v>
          </cell>
          <cell r="AL56" t="str">
            <v>RCM E2 - CCMEO - Annexe 10 Appendix I (SSC Cost Archiving)RCM E2CCMEO - Annexe 10 Appendix I (SSC Cost Archiving)Christine Giguèreas per latest from CCMEO 3% inlfANNEX 10 Apx ICCMEOArchiving020143130RO-1601705212021-202250.030170521175636.63180905.7289186332.900767191922.887790010000905319.14745701</v>
          </cell>
          <cell r="AM56" t="str">
            <v>RCM E2 - CCMEO - Annexe 10 Appendix I (SSC Cost Archiving)RCM E2CCMEO - Annexe 10 Appendix I (SSC Cost Archiving)Christine Giguèreas per latest from CCMEO 3% inlfANNEX 10 Apx ICCMEOArchiving020143130RO-1601705212021-202250.030170521175636.63180905.7289186332.900767191922.887790010000905319.14745701</v>
          </cell>
        </row>
        <row r="57">
          <cell r="C57" t="str">
            <v>CCMEO - Annexe 10 Appendix I (SSC Cost Archiving) - First Year</v>
          </cell>
          <cell r="D57" t="str">
            <v>Christine Giguère</v>
          </cell>
          <cell r="E57" t="str">
            <v>as per latest from CCMEO 3% inlf</v>
          </cell>
          <cell r="H57" t="str">
            <v>ANNEX 10 Apx I</v>
          </cell>
          <cell r="I57" t="str">
            <v>CCMEO</v>
          </cell>
          <cell r="L57" t="str">
            <v>Archiving</v>
          </cell>
          <cell r="M57" t="str">
            <v>0201</v>
          </cell>
          <cell r="N57">
            <v>43130</v>
          </cell>
          <cell r="O57" t="str">
            <v>P-00019.07</v>
          </cell>
          <cell r="P57" t="str">
            <v>RO-16</v>
          </cell>
          <cell r="Q57" t="str">
            <v>Other Services</v>
          </cell>
          <cell r="R57">
            <v>170521</v>
          </cell>
          <cell r="T57">
            <v>170521</v>
          </cell>
          <cell r="U57" t="str">
            <v>2020-2021</v>
          </cell>
          <cell r="V57">
            <v>1</v>
          </cell>
          <cell r="W57">
            <v>0.03</v>
          </cell>
          <cell r="X57">
            <v>156310.91666666666</v>
          </cell>
          <cell r="Y57">
            <v>14210.083333333334</v>
          </cell>
          <cell r="Z57">
            <v>170521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170521</v>
          </cell>
          <cell r="AK57">
            <v>44139</v>
          </cell>
          <cell r="AL57" t="str">
            <v>RCM E2 - CCMEO - Annexe 10 Appendix I (SSC Cost Archiving) - First YearRCM E2CCMEO - Annexe 10 Appendix I (SSC Cost Archiving) - First YearChristine Giguèreas per latest from CCMEO 3% inlfANNEX 10 Apx ICCMEOArchiving020143130RO-161705211705212020-202110.03170521000000000170521</v>
          </cell>
          <cell r="AM57" t="str">
            <v>RCM E2 - CCMEO - Annexe 10 Appendix I (SSC Cost Archiving) - First YearRCM E2CCMEO - Annexe 10 Appendix I (SSC Cost Archiving) - First YearChristine Giguèreas per latest from CCMEO 3% inlfANNEX 10 Apx ICCMEOArchiving020143130RO-161705211705212020-202110.03170521000000000170521</v>
          </cell>
        </row>
        <row r="58">
          <cell r="C58" t="str">
            <v>CCMEO - Annexe 10 Appendix I (SSC extra TB acquisition)</v>
          </cell>
          <cell r="D58" t="str">
            <v>Christine Giguère</v>
          </cell>
          <cell r="E58" t="str">
            <v>as per latest from CCMEO from 2022 on, 3% inlf</v>
          </cell>
          <cell r="H58" t="str">
            <v>ANNEX 10 Apx I</v>
          </cell>
          <cell r="I58" t="str">
            <v>CCMEO</v>
          </cell>
          <cell r="L58" t="str">
            <v>Archiving</v>
          </cell>
          <cell r="M58" t="str">
            <v>0201</v>
          </cell>
          <cell r="N58">
            <v>43130</v>
          </cell>
          <cell r="O58" t="str">
            <v>P-00019.07</v>
          </cell>
          <cell r="P58" t="str">
            <v>RO-16</v>
          </cell>
          <cell r="Q58" t="str">
            <v>Other Services</v>
          </cell>
          <cell r="R58">
            <v>0</v>
          </cell>
          <cell r="T58">
            <v>100000</v>
          </cell>
          <cell r="U58" t="str">
            <v>2022-2023</v>
          </cell>
          <cell r="V58">
            <v>4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100000</v>
          </cell>
          <cell r="AC58">
            <v>100000</v>
          </cell>
          <cell r="AD58">
            <v>100000</v>
          </cell>
          <cell r="AE58">
            <v>100000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400000</v>
          </cell>
          <cell r="AK58">
            <v>44139</v>
          </cell>
          <cell r="AL58" t="str">
            <v>RCM E2 - CCMEO - Annexe 10 Appendix I (SSC extra TB acquisition)RCM E2CCMEO - Annexe 10 Appendix I (SSC extra TB acquisition)Christine Giguèreas per latest from CCMEO from 2022 on, 3% inlfANNEX 10 Apx ICCMEOArchiving020143130RO-1601000002022-202340001000001000001000001000000000400000</v>
          </cell>
          <cell r="AM58" t="str">
            <v>RCM E2 - CCMEO - Annexe 10 Appendix I (SSC extra TB acquisition)RCM E2CCMEO - Annexe 10 Appendix I (SSC extra TB acquisition)Christine Giguèreas per latest from CCMEO from 2022 on, 3% inlfANNEX 10 Apx ICCMEOArchiving020143130RO-1601000002022-202340001000001000001000001000000000400000</v>
          </cell>
        </row>
        <row r="59">
          <cell r="C59" t="str">
            <v>CCMEO - Annexe 10 Appendix I (SSC extra TB acquisition) - First Year</v>
          </cell>
          <cell r="D59" t="str">
            <v>Christine Giguère</v>
          </cell>
          <cell r="E59" t="str">
            <v>as per latest from CCMEO from 2022 on, 3% inlf</v>
          </cell>
          <cell r="H59" t="str">
            <v>ANNEX 10 Apx I</v>
          </cell>
          <cell r="I59" t="str">
            <v>CCMEO</v>
          </cell>
          <cell r="L59" t="str">
            <v>Archiving</v>
          </cell>
          <cell r="M59" t="str">
            <v>0201</v>
          </cell>
          <cell r="N59">
            <v>43130</v>
          </cell>
          <cell r="O59" t="str">
            <v>P-00019.07</v>
          </cell>
          <cell r="P59" t="str">
            <v>RO-16</v>
          </cell>
          <cell r="Q59" t="str">
            <v>Other Services</v>
          </cell>
          <cell r="R59">
            <v>0</v>
          </cell>
          <cell r="T59" t="str">
            <v>included</v>
          </cell>
          <cell r="U59" t="str">
            <v>2022-2023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 t="str">
            <v>included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44139</v>
          </cell>
          <cell r="AL59" t="str">
            <v>RCM E2 - CCMEO - Annexe 10 Appendix I (SSC extra TB acquisition) - First YearRCM E2CCMEO - Annexe 10 Appendix I (SSC extra TB acquisition) - First YearChristine Giguèreas per latest from CCMEO from 2022 on, 3% inlfANNEX 10 Apx ICCMEOArchiving020143130RO-160included2022-20231000included00000000</v>
          </cell>
          <cell r="AM59" t="str">
            <v>RCM E2 - CCMEO - Annexe 10 Appendix I (SSC extra TB acquisition) - First YearRCM E2CCMEO - Annexe 10 Appendix I (SSC extra TB acquisition) - First YearChristine Giguèreas per latest from CCMEO from 2022 on, 3% inlfANNEX 10 Apx ICCMEOArchiving020143130RO-160included2022-20231000included00000000</v>
          </cell>
        </row>
        <row r="60">
          <cell r="C60" t="str">
            <v>EODMS Upgrades</v>
          </cell>
          <cell r="D60" t="str">
            <v>Christine Giguère</v>
          </cell>
          <cell r="E60" t="str">
            <v>Potential upgrade, annual</v>
          </cell>
          <cell r="I60" t="str">
            <v>CCMEO</v>
          </cell>
          <cell r="L60" t="str">
            <v>Archiving</v>
          </cell>
          <cell r="M60" t="str">
            <v>0201</v>
          </cell>
          <cell r="N60">
            <v>43130</v>
          </cell>
          <cell r="O60" t="str">
            <v>P-00019.07</v>
          </cell>
          <cell r="P60" t="str">
            <v>RO-14.1</v>
          </cell>
          <cell r="Q60" t="str">
            <v>Professional Services</v>
          </cell>
          <cell r="R60">
            <v>0</v>
          </cell>
          <cell r="T60">
            <v>0</v>
          </cell>
          <cell r="U60" t="str">
            <v>2021-2022</v>
          </cell>
          <cell r="V60">
            <v>5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44139</v>
          </cell>
          <cell r="AL60" t="str">
            <v>RCM E2 - EODMS UpgradesRCM E2EODMS UpgradesChristine GiguèrePotential upgrade, annualCCMEOArchiving020143130RO-14.1002021-20225000000000000</v>
          </cell>
          <cell r="AM60" t="str">
            <v>RCM E2 - EODMS UpgradesRCM E2EODMS UpgradesChristine GiguèrePotential upgrade, annualCCMEOArchiving020143130RO-14.1002021-20225000000000000</v>
          </cell>
        </row>
        <row r="61">
          <cell r="C61" t="str">
            <v>SSC MOU (GC WAN Upgrade GC VRF on CNS4)</v>
          </cell>
          <cell r="D61" t="str">
            <v>JF Lévesque</v>
          </cell>
          <cell r="E61" t="str">
            <v>variable as per MOU</v>
          </cell>
          <cell r="H61" t="str">
            <v>SPC 32418</v>
          </cell>
          <cell r="I61" t="str">
            <v>SPC</v>
          </cell>
          <cell r="J61">
            <v>43556</v>
          </cell>
          <cell r="K61">
            <v>44651</v>
          </cell>
          <cell r="L61" t="str">
            <v>Communication Lines (SSC)</v>
          </cell>
          <cell r="M61" t="str">
            <v>0201</v>
          </cell>
          <cell r="N61">
            <v>43230</v>
          </cell>
          <cell r="O61" t="str">
            <v>G-00124</v>
          </cell>
          <cell r="P61" t="str">
            <v>RO-09</v>
          </cell>
          <cell r="Q61" t="str">
            <v>Telecommunications Services</v>
          </cell>
          <cell r="R61">
            <v>11422</v>
          </cell>
          <cell r="T61">
            <v>11422</v>
          </cell>
          <cell r="U61" t="str">
            <v>2020-2021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11422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11422</v>
          </cell>
          <cell r="AK61">
            <v>44138</v>
          </cell>
          <cell r="AL61" t="str">
            <v>COMMON COST - SSC MOU (GC WAN Upgrade GC VRF on CNS4)COMMON COSTSSC MOU (GC WAN Upgrade GC VRF on CNS4)JF Lévesquevariable as per MOUSPC 32418SPC4355644651Communication Lines (SSC)020143230RO-0911422114222020-2021101142200000000011422</v>
          </cell>
          <cell r="AM61" t="str">
            <v>COMMON COST - SSC MOU (GC WAN Upgrade GC VRF on CNS4)COMMON COSTSSC MOU (GC WAN Upgrade GC VRF on CNS4)JF Lévesquevariable as per MOUSPC 32418SPC4355644651Communication Lines (SSC)020143230RO-0911422114222020-2021101142200000000011422</v>
          </cell>
        </row>
        <row r="62">
          <cell r="C62" t="str">
            <v>SSC MOU (GC WAN Upgrade GC VRF on CNS4)</v>
          </cell>
          <cell r="D62" t="str">
            <v>JF Lévesque</v>
          </cell>
          <cell r="E62" t="str">
            <v>variable as per MOU</v>
          </cell>
          <cell r="H62" t="str">
            <v>SPC 32418</v>
          </cell>
          <cell r="I62" t="str">
            <v>SPC</v>
          </cell>
          <cell r="J62">
            <v>43556</v>
          </cell>
          <cell r="K62">
            <v>44651</v>
          </cell>
          <cell r="L62" t="str">
            <v>Communication Lines (SSC)</v>
          </cell>
          <cell r="M62" t="str">
            <v>0201</v>
          </cell>
          <cell r="N62">
            <v>43230</v>
          </cell>
          <cell r="O62" t="str">
            <v>G-00124</v>
          </cell>
          <cell r="P62" t="str">
            <v>RO-09</v>
          </cell>
          <cell r="Q62" t="str">
            <v>Telecommunications Services</v>
          </cell>
          <cell r="R62">
            <v>0</v>
          </cell>
          <cell r="T62">
            <v>11422</v>
          </cell>
          <cell r="U62" t="str">
            <v>2021-2022</v>
          </cell>
          <cell r="V62">
            <v>5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11422</v>
          </cell>
          <cell r="AB62">
            <v>11422</v>
          </cell>
          <cell r="AC62">
            <v>11422</v>
          </cell>
          <cell r="AD62">
            <v>11422</v>
          </cell>
          <cell r="AE62">
            <v>11422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57110</v>
          </cell>
          <cell r="AK62">
            <v>44138</v>
          </cell>
          <cell r="AL62" t="str">
            <v>COMMON COST - SSC MOU (GC WAN Upgrade GC VRF on CNS4)COMMON COSTSSC MOU (GC WAN Upgrade GC VRF on CNS4)JF Lévesquevariable as per MOUSPC 32418SPC4355644651Communication Lines (SSC)020143230RO-090114222021-20225001142211422114221142211422000057110</v>
          </cell>
          <cell r="AM62" t="str">
            <v>COMMON COST - SSC MOU (GC WAN Upgrade GC VRF on CNS4)COMMON COSTSSC MOU (GC WAN Upgrade GC VRF on CNS4)JF Lévesquevariable as per MOUSPC 32418SPC4355644651Communication Lines (SSC)020143230RO-090114222021-20225001142211422114221142211422000057110</v>
          </cell>
        </row>
        <row r="63">
          <cell r="C63" t="str">
            <v>GCSI Network Switch (SSC outstanding Amount from 2019)</v>
          </cell>
          <cell r="D63" t="str">
            <v>JF Lévesque</v>
          </cell>
          <cell r="E63" t="str">
            <v>SSC outstanding Amount from 2019</v>
          </cell>
          <cell r="H63" t="str">
            <v>RA 35658</v>
          </cell>
          <cell r="I63" t="str">
            <v>SSC</v>
          </cell>
          <cell r="L63" t="str">
            <v>Communication Lines (SSC)</v>
          </cell>
          <cell r="M63" t="str">
            <v>0301</v>
          </cell>
          <cell r="N63">
            <v>43230</v>
          </cell>
          <cell r="O63" t="str">
            <v>P-00019.06</v>
          </cell>
          <cell r="P63" t="str">
            <v>RO-09</v>
          </cell>
          <cell r="Q63" t="str">
            <v>Telecommunications Services</v>
          </cell>
          <cell r="R63">
            <v>35016.86</v>
          </cell>
          <cell r="T63">
            <v>35016.86</v>
          </cell>
          <cell r="U63" t="str">
            <v>2020-2021</v>
          </cell>
          <cell r="V63">
            <v>1</v>
          </cell>
          <cell r="W63">
            <v>0</v>
          </cell>
          <cell r="X63">
            <v>35016.86</v>
          </cell>
          <cell r="Y63">
            <v>0</v>
          </cell>
          <cell r="Z63">
            <v>35016.86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35016.86</v>
          </cell>
          <cell r="AK63">
            <v>44138</v>
          </cell>
          <cell r="AL63" t="str">
            <v>RCM E1 - GCSI Network Switch (SSC outstanding Amount from 2019)RCM E1GCSI Network Switch (SSC outstanding Amount from 2019)JF LévesqueSSC outstanding Amount from 2019RA 35658SSCCommunication Lines (SSC)030143230RO-0935016.8635016.862020-20211035016.8600000000035016.86</v>
          </cell>
          <cell r="AM63" t="str">
            <v>RCM E1 - GCSI Network Switch (SSC outstanding Amount from 2019)RCM E1GCSI Network Switch (SSC outstanding Amount from 2019)JF LévesqueSSC outstanding Amount from 2019RA 35658SSCCommunication Lines (SSC)030143230RO-0935016.8635016.862020-20211035016.8600000000035016.86</v>
          </cell>
        </row>
        <row r="64">
          <cell r="C64" t="str">
            <v>SSC MOU (Lignes téléphoniques RCM)</v>
          </cell>
          <cell r="D64" t="str">
            <v>JF Lévesque</v>
          </cell>
          <cell r="E64" t="str">
            <v>variable as per MOU</v>
          </cell>
          <cell r="H64" t="str">
            <v>SPC 39213</v>
          </cell>
          <cell r="I64" t="str">
            <v>SPC</v>
          </cell>
          <cell r="L64" t="str">
            <v>Communication Lines (SSC)</v>
          </cell>
          <cell r="M64" t="str">
            <v>0301</v>
          </cell>
          <cell r="N64">
            <v>43230</v>
          </cell>
          <cell r="O64" t="str">
            <v>P-00019.06</v>
          </cell>
          <cell r="P64" t="str">
            <v>RO-09</v>
          </cell>
          <cell r="Q64" t="str">
            <v>Telecommunications Services</v>
          </cell>
          <cell r="R64">
            <v>16500</v>
          </cell>
          <cell r="T64">
            <v>16500</v>
          </cell>
          <cell r="U64" t="str">
            <v>2020-2021</v>
          </cell>
          <cell r="V64">
            <v>1</v>
          </cell>
          <cell r="W64">
            <v>0</v>
          </cell>
          <cell r="X64">
            <v>16500</v>
          </cell>
          <cell r="Y64">
            <v>0</v>
          </cell>
          <cell r="Z64">
            <v>16500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16500</v>
          </cell>
          <cell r="AK64">
            <v>44148</v>
          </cell>
          <cell r="AL64" t="str">
            <v>RCM E1 - SSC MOU (Lignes téléphoniques RCM)RCM E1SSC MOU (Lignes téléphoniques RCM)JF Lévesquevariable as per MOUSPC 39213SPCCommunication Lines (SSC)030143230RO-0916500165002020-2021101650000000000016500</v>
          </cell>
          <cell r="AM64" t="str">
            <v>RCM E1 - SSC MOU (Lignes téléphoniques RCM)RCM E1SSC MOU (Lignes téléphoniques RCM)JF Lévesquevariable as per MOUSPC 39213SPCCommunication Lines (SSC)030143230RO-0916500165002020-2021101650000000000016500</v>
          </cell>
        </row>
        <row r="65">
          <cell r="C65" t="str">
            <v>SSC MOU (24/7)</v>
          </cell>
          <cell r="D65" t="str">
            <v>JF Lévesque</v>
          </cell>
          <cell r="E65" t="str">
            <v>variable as per MOU</v>
          </cell>
          <cell r="H65" t="str">
            <v>SPC 34861</v>
          </cell>
          <cell r="I65" t="str">
            <v>SPC</v>
          </cell>
          <cell r="J65">
            <v>43556</v>
          </cell>
          <cell r="K65">
            <v>44651</v>
          </cell>
          <cell r="L65" t="str">
            <v>Communication Lines (SSC)</v>
          </cell>
          <cell r="M65" t="str">
            <v>0201</v>
          </cell>
          <cell r="N65">
            <v>43230</v>
          </cell>
          <cell r="O65" t="str">
            <v>P-00019.07</v>
          </cell>
          <cell r="P65" t="str">
            <v>RO-09</v>
          </cell>
          <cell r="Q65" t="str">
            <v>Telecommunications Services</v>
          </cell>
          <cell r="R65">
            <v>198461</v>
          </cell>
          <cell r="T65">
            <v>202430.22</v>
          </cell>
          <cell r="U65" t="str">
            <v>2020-2021</v>
          </cell>
          <cell r="V65">
            <v>6</v>
          </cell>
          <cell r="W65">
            <v>0.02</v>
          </cell>
          <cell r="X65">
            <v>181922.58333333334</v>
          </cell>
          <cell r="Y65">
            <v>16538.416666666668</v>
          </cell>
          <cell r="Z65">
            <v>198461</v>
          </cell>
          <cell r="AA65">
            <v>198461</v>
          </cell>
          <cell r="AB65">
            <v>202430.22</v>
          </cell>
          <cell r="AC65">
            <v>206478.82440000001</v>
          </cell>
          <cell r="AD65">
            <v>210608.400888</v>
          </cell>
          <cell r="AE65">
            <v>214820.56890576001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1231260.01419376</v>
          </cell>
          <cell r="AK65">
            <v>44138</v>
          </cell>
          <cell r="AL65" t="str">
            <v>RCM E2 - SSC MOU (24/7)RCM E2SSC MOU (24/7)JF Lévesquevariable as per MOUSPC 34861SPC4355644651Communication Lines (SSC)020143230RO-09198461202430.222020-202160.02198461198461202430.22206478.8244210608.400888214820.5689057600001231260.01419376</v>
          </cell>
          <cell r="AM65" t="str">
            <v>RCM E2 - SSC MOU (24/7)RCM E2SSC MOU (24/7)JF Lévesquevariable as per MOUSPC 34861SPC4355644651Communication Lines (SSC)020143230RO-09198461202430.222020-202160.02198461198461202430.22206478.8244210608.400888214820.5689057600001231260.01419376</v>
          </cell>
        </row>
        <row r="66">
          <cell r="C66" t="str">
            <v>SSC MOU (base)</v>
          </cell>
          <cell r="D66" t="str">
            <v>JF Lévesque</v>
          </cell>
          <cell r="E66" t="str">
            <v>variable as per MOU</v>
          </cell>
          <cell r="H66" t="str">
            <v>SPC 32076</v>
          </cell>
          <cell r="I66" t="str">
            <v>SPC</v>
          </cell>
          <cell r="J66">
            <v>43556</v>
          </cell>
          <cell r="K66">
            <v>44651</v>
          </cell>
          <cell r="L66" t="str">
            <v>Communication Lines (SSC)</v>
          </cell>
          <cell r="M66" t="str">
            <v>0201</v>
          </cell>
          <cell r="N66">
            <v>43230</v>
          </cell>
          <cell r="O66" t="str">
            <v>P-00019.07</v>
          </cell>
          <cell r="P66" t="str">
            <v>RO-09</v>
          </cell>
          <cell r="Q66" t="str">
            <v>Telecommunications Services</v>
          </cell>
          <cell r="R66">
            <v>335579</v>
          </cell>
          <cell r="T66">
            <v>342290.58</v>
          </cell>
          <cell r="U66" t="str">
            <v>2020-2021</v>
          </cell>
          <cell r="V66">
            <v>6</v>
          </cell>
          <cell r="W66">
            <v>0.02</v>
          </cell>
          <cell r="X66">
            <v>307614.08333333331</v>
          </cell>
          <cell r="Y66">
            <v>27964.916666666668</v>
          </cell>
          <cell r="Z66">
            <v>335579</v>
          </cell>
          <cell r="AA66">
            <v>335579</v>
          </cell>
          <cell r="AB66">
            <v>342290.58</v>
          </cell>
          <cell r="AC66">
            <v>349136.39160000003</v>
          </cell>
          <cell r="AD66">
            <v>356119.11943200004</v>
          </cell>
          <cell r="AE66">
            <v>363241.50182064006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2081945.59285264</v>
          </cell>
          <cell r="AK66">
            <v>44138</v>
          </cell>
          <cell r="AL66" t="str">
            <v>RCM E2 - SSC MOU (base)RCM E2SSC MOU (base)JF Lévesquevariable as per MOUSPC 32076SPC4355644651Communication Lines (SSC)020143230RO-09335579342290.582020-202160.02335579335579342290.58349136.3916356119.119432363241.5018206400002081945.59285264</v>
          </cell>
          <cell r="AM66" t="str">
            <v>RCM E2 - SSC MOU (base)RCM E2SSC MOU (base)JF Lévesquevariable as per MOUSPC 32076SPC4355644651Communication Lines (SSC)020143230RO-09335579342290.582020-202160.02335579335579342290.58349136.3916356119.119432363241.5018206400002081945.59285264</v>
          </cell>
        </row>
        <row r="67">
          <cell r="C67" t="str">
            <v>SSC MOU (Lignes téléphoniques RCM)</v>
          </cell>
          <cell r="D67" t="str">
            <v>JF Lévesque</v>
          </cell>
          <cell r="E67" t="str">
            <v>variable as per MOU</v>
          </cell>
          <cell r="H67" t="str">
            <v>SPC 39213</v>
          </cell>
          <cell r="I67" t="str">
            <v>SPC</v>
          </cell>
          <cell r="L67" t="str">
            <v>Communication Lines (SSC)</v>
          </cell>
          <cell r="M67" t="str">
            <v>0201</v>
          </cell>
          <cell r="N67">
            <v>43230</v>
          </cell>
          <cell r="O67" t="str">
            <v>P-00019.07</v>
          </cell>
          <cell r="P67" t="str">
            <v>RO-09</v>
          </cell>
          <cell r="Q67" t="str">
            <v>Telecommunications Services</v>
          </cell>
          <cell r="R67">
            <v>0</v>
          </cell>
          <cell r="T67">
            <v>16500</v>
          </cell>
          <cell r="U67" t="str">
            <v>2021-2022</v>
          </cell>
          <cell r="V67">
            <v>5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16500</v>
          </cell>
          <cell r="AB67">
            <v>16500</v>
          </cell>
          <cell r="AC67">
            <v>16500</v>
          </cell>
          <cell r="AD67">
            <v>16500</v>
          </cell>
          <cell r="AE67">
            <v>16500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82500</v>
          </cell>
          <cell r="AK67">
            <v>44138</v>
          </cell>
          <cell r="AL67" t="str">
            <v>RCM E2 - SSC MOU (Lignes téléphoniques RCM)RCM E2SSC MOU (Lignes téléphoniques RCM)JF Lévesquevariable as per MOUSPC 39213SPCCommunication Lines (SSC)020143230RO-090165002021-20225001650016500165001650016500000082500</v>
          </cell>
          <cell r="AM67" t="str">
            <v>RCM E2 - SSC MOU (Lignes téléphoniques RCM)RCM E2SSC MOU (Lignes téléphoniques RCM)JF Lévesquevariable as per MOUSPC 39213SPCCommunication Lines (SSC)020143230RO-090165002021-20225001650016500165001650016500000082500</v>
          </cell>
        </row>
        <row r="68">
          <cell r="C68" t="str">
            <v>Data Management Services</v>
          </cell>
          <cell r="D68" t="str">
            <v>Stéphane Côté</v>
          </cell>
          <cell r="E68" t="str">
            <v>as per contract</v>
          </cell>
          <cell r="I68" t="str">
            <v>Calian</v>
          </cell>
          <cell r="K68">
            <v>45716</v>
          </cell>
          <cell r="L68" t="str">
            <v>Data Management Services</v>
          </cell>
          <cell r="M68" t="str">
            <v>0201</v>
          </cell>
          <cell r="N68">
            <v>43120</v>
          </cell>
          <cell r="O68" t="str">
            <v>P-00004</v>
          </cell>
          <cell r="P68" t="str">
            <v>RO-14.1</v>
          </cell>
          <cell r="Q68" t="str">
            <v>Professional Services</v>
          </cell>
          <cell r="R68">
            <v>340000</v>
          </cell>
          <cell r="S68">
            <v>44138</v>
          </cell>
          <cell r="T68">
            <v>340000</v>
          </cell>
          <cell r="U68" t="str">
            <v>2020-2021</v>
          </cell>
          <cell r="V68">
            <v>1</v>
          </cell>
          <cell r="W68">
            <v>0</v>
          </cell>
          <cell r="X68">
            <v>0</v>
          </cell>
          <cell r="Y68">
            <v>0</v>
          </cell>
          <cell r="Z68">
            <v>340000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340000</v>
          </cell>
          <cell r="AK68">
            <v>44138</v>
          </cell>
          <cell r="AL68" t="str">
            <v>RADARSAT-2 - Data Management ServicesRADARSAT-2Data Management ServicesStéphane Côtéas per contractCalian45716Data Management Services020143120RO-14.1340000441383400002020-202110340000000000000340000</v>
          </cell>
          <cell r="AM68" t="str">
            <v>RADARSAT-2 - Data Management ServicesRADARSAT-2Data Management ServicesStéphane Côtéas per contractCalian45716Data Management Services020143120RO-14.1340000441383400002020-202110340000000000000340000</v>
          </cell>
        </row>
        <row r="69">
          <cell r="C69" t="str">
            <v>Corner Reflectors - Alaska (9F013-17-0176 ASF Corp)</v>
          </cell>
          <cell r="D69" t="str">
            <v>Stéphane Côté</v>
          </cell>
          <cell r="E69" t="str">
            <v>6,122.65 USD for 2020-21, option years avail</v>
          </cell>
          <cell r="H69" t="str">
            <v>9F013-17-0176</v>
          </cell>
          <cell r="I69" t="str">
            <v>ASF Corp</v>
          </cell>
          <cell r="L69" t="str">
            <v>Data Management Services</v>
          </cell>
          <cell r="M69" t="str">
            <v>0301</v>
          </cell>
          <cell r="N69">
            <v>43120</v>
          </cell>
          <cell r="O69" t="str">
            <v>P-00019.06</v>
          </cell>
          <cell r="P69" t="str">
            <v>RO-14.1</v>
          </cell>
          <cell r="Q69" t="str">
            <v>Professional Services</v>
          </cell>
          <cell r="R69" t="str">
            <v>included</v>
          </cell>
          <cell r="T69" t="str">
            <v>included</v>
          </cell>
          <cell r="U69" t="str">
            <v>2020-2021</v>
          </cell>
          <cell r="V69">
            <v>1</v>
          </cell>
          <cell r="W69">
            <v>0.02</v>
          </cell>
          <cell r="X69" t="str">
            <v>included</v>
          </cell>
          <cell r="Y69">
            <v>0</v>
          </cell>
          <cell r="Z69" t="str">
            <v>included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44138</v>
          </cell>
          <cell r="AL69" t="str">
            <v>RCM E1 - Corner Reflectors - Alaska (9F013-17-0176 ASF Corp)RCM E1Corner Reflectors - Alaska (9F013-17-0176 ASF Corp)Stéphane Côté6,122.65 USD for 2020-21, option years avail9F013-17-0176ASF CorpData Management Services030143120RO-14.1includedincluded2020-202110.02included0000000000</v>
          </cell>
          <cell r="AM69" t="str">
            <v>RCM E1 - Corner Reflectors - Alaska (9F013-17-0176 ASF Corp)RCM E1Corner Reflectors - Alaska (9F013-17-0176 ASF Corp)Stéphane Côté6,122.65 USD for 2020-21, option years avail9F013-17-0176ASF CorpData Management Services030143120RO-14.1includedincluded2020-202110.02included0000000000</v>
          </cell>
        </row>
        <row r="70">
          <cell r="C70" t="str">
            <v>Corner Reflectors - Kiruna (9F013-17-0177 SSC)</v>
          </cell>
          <cell r="D70" t="str">
            <v>Stéphane Côté</v>
          </cell>
          <cell r="E70" t="str">
            <v>8426.52 SEK/month for 2020-21, 2% inflation</v>
          </cell>
          <cell r="H70" t="str">
            <v>9F013-17-0177</v>
          </cell>
          <cell r="I70" t="str">
            <v>SwSC</v>
          </cell>
          <cell r="L70" t="str">
            <v>Data Management Services</v>
          </cell>
          <cell r="M70" t="str">
            <v>0301</v>
          </cell>
          <cell r="N70">
            <v>43120</v>
          </cell>
          <cell r="O70" t="str">
            <v>P-00019.06</v>
          </cell>
          <cell r="P70" t="str">
            <v>RO-14.1</v>
          </cell>
          <cell r="Q70" t="str">
            <v>Professional Services</v>
          </cell>
          <cell r="R70" t="str">
            <v>included</v>
          </cell>
          <cell r="T70" t="str">
            <v>included</v>
          </cell>
          <cell r="U70" t="str">
            <v>2020-2021</v>
          </cell>
          <cell r="V70">
            <v>1</v>
          </cell>
          <cell r="W70">
            <v>0.02</v>
          </cell>
          <cell r="X70" t="str">
            <v>included</v>
          </cell>
          <cell r="Y70">
            <v>0</v>
          </cell>
          <cell r="Z70" t="str">
            <v>included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44138</v>
          </cell>
          <cell r="AL70" t="str">
            <v>RCM E1 - Corner Reflectors - Kiruna (9F013-17-0177 SSC)RCM E1Corner Reflectors - Kiruna (9F013-17-0177 SSC)Stéphane Côté8426.52 SEK/month for 2020-21, 2% inflation9F013-17-0177SwSCData Management Services030143120RO-14.1includedincluded2020-202110.02included0000000000</v>
          </cell>
          <cell r="AM70" t="str">
            <v>RCM E1 - Corner Reflectors - Kiruna (9F013-17-0177 SSC)RCM E1Corner Reflectors - Kiruna (9F013-17-0177 SSC)Stéphane Côté8426.52 SEK/month for 2020-21, 2% inflation9F013-17-0177SwSCData Management Services030143120RO-14.1includedincluded2020-202110.02included0000000000</v>
          </cell>
        </row>
        <row r="71">
          <cell r="C71" t="str">
            <v>Rent (Utility) De La Savane Site (Transponder)</v>
          </cell>
          <cell r="D71" t="str">
            <v>Stéphane Côté</v>
          </cell>
          <cell r="E71" t="str">
            <v>Electric Bill estimated 8,500/year</v>
          </cell>
          <cell r="H71" t="str">
            <v>R.078209</v>
          </cell>
          <cell r="I71" t="str">
            <v>Ferme Bachand</v>
          </cell>
          <cell r="L71" t="str">
            <v>Data Management Services</v>
          </cell>
          <cell r="M71" t="str">
            <v>0301</v>
          </cell>
          <cell r="N71">
            <v>43120</v>
          </cell>
          <cell r="O71" t="str">
            <v>P-00019.06</v>
          </cell>
          <cell r="P71" t="str">
            <v>RO-14.1</v>
          </cell>
          <cell r="Q71" t="str">
            <v>Professional Services</v>
          </cell>
          <cell r="R71" t="str">
            <v>included</v>
          </cell>
          <cell r="T71" t="str">
            <v>included</v>
          </cell>
          <cell r="U71" t="str">
            <v>2020-2021</v>
          </cell>
          <cell r="V71">
            <v>1</v>
          </cell>
          <cell r="W71">
            <v>0.02</v>
          </cell>
          <cell r="X71" t="str">
            <v>included</v>
          </cell>
          <cell r="Y71">
            <v>0</v>
          </cell>
          <cell r="Z71" t="str">
            <v>included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44138</v>
          </cell>
          <cell r="AL71" t="str">
            <v>RCM E1 - Rent (Utility) De La Savane Site (Transponder)RCM E1Rent (Utility) De La Savane Site (Transponder)Stéphane CôtéElectric Bill estimated 8,500/yearR.078209Ferme BachandData Management Services030143120RO-14.1includedincluded2020-202110.02included0000000000</v>
          </cell>
          <cell r="AM71" t="str">
            <v>RCM E1 - Rent (Utility) De La Savane Site (Transponder)RCM E1Rent (Utility) De La Savane Site (Transponder)Stéphane CôtéElectric Bill estimated 8,500/yearR.078209Ferme BachandData Management Services030143120RO-14.1includedincluded2020-202110.02included0000000000</v>
          </cell>
        </row>
        <row r="72">
          <cell r="C72" t="str">
            <v>Radarsat-2 Data Purchase &amp; Processing</v>
          </cell>
          <cell r="D72" t="str">
            <v>Stéphane Côté</v>
          </cell>
          <cell r="E72" t="str">
            <v>as per IIRB</v>
          </cell>
          <cell r="F72">
            <v>44166</v>
          </cell>
          <cell r="G72" t="str">
            <v>Presentation</v>
          </cell>
          <cell r="H72" t="str">
            <v>Master Agreement</v>
          </cell>
          <cell r="I72" t="str">
            <v>MDA</v>
          </cell>
          <cell r="L72" t="str">
            <v>Data Management Services</v>
          </cell>
          <cell r="M72" t="str">
            <v>0201</v>
          </cell>
          <cell r="N72">
            <v>43120</v>
          </cell>
          <cell r="O72" t="str">
            <v>P-00004</v>
          </cell>
          <cell r="P72" t="str">
            <v>RO-12</v>
          </cell>
          <cell r="Q72" t="str">
            <v>Publishing, Printing and Exhibition</v>
          </cell>
          <cell r="R72">
            <v>0</v>
          </cell>
          <cell r="T72">
            <v>155000</v>
          </cell>
          <cell r="U72" t="str">
            <v>2021-2022</v>
          </cell>
          <cell r="V72">
            <v>4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155000</v>
          </cell>
          <cell r="AB72">
            <v>155000</v>
          </cell>
          <cell r="AC72">
            <v>155000</v>
          </cell>
          <cell r="AD72">
            <v>155000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620000</v>
          </cell>
          <cell r="AK72">
            <v>44155</v>
          </cell>
          <cell r="AL72" t="str">
            <v>RADARSAT-2 - Radarsat-2 Data Purchase &amp; ProcessingRADARSAT-2Radarsat-2 Data Purchase &amp; ProcessingStéphane Côtéas per IIRB44166PresentationMaster AgreementMDAData Management Services020143120RO-1201550002021-202240015500015500015500015500000000620000</v>
          </cell>
          <cell r="AM72" t="str">
            <v>RADARSAT-2 - Radarsat-2 Data Purchase &amp; ProcessingRADARSAT-2Radarsat-2 Data Purchase &amp; ProcessingStéphane Côtéas per IIRB44166PresentationMaster AgreementMDAData Management Services020143120RO-1201550002021-202240015500015500015500015500000000620000</v>
          </cell>
        </row>
        <row r="73">
          <cell r="C73" t="str">
            <v>Current Satellite Flight Operations Services (SED TAR)</v>
          </cell>
          <cell r="D73" t="str">
            <v>Viqar Abbasi</v>
          </cell>
          <cell r="E73" t="str">
            <v>from SED TAR calculation sheet</v>
          </cell>
          <cell r="H73" t="str">
            <v>9F044-150005</v>
          </cell>
          <cell r="I73" t="str">
            <v>SED Systems</v>
          </cell>
          <cell r="K73">
            <v>45716</v>
          </cell>
          <cell r="L73" t="str">
            <v>Flight Operation Services</v>
          </cell>
          <cell r="M73" t="str">
            <v>0201</v>
          </cell>
          <cell r="N73">
            <v>43220</v>
          </cell>
          <cell r="O73" t="str">
            <v>G-00124</v>
          </cell>
          <cell r="P73" t="str">
            <v>RO-14.1</v>
          </cell>
          <cell r="Q73" t="str">
            <v>Professional Services</v>
          </cell>
          <cell r="R73">
            <v>735000</v>
          </cell>
          <cell r="S73">
            <v>44208</v>
          </cell>
          <cell r="T73">
            <v>735000</v>
          </cell>
          <cell r="U73" t="str">
            <v>2020-2021</v>
          </cell>
          <cell r="V73">
            <v>1</v>
          </cell>
          <cell r="W73">
            <v>0.02</v>
          </cell>
          <cell r="X73">
            <v>0</v>
          </cell>
          <cell r="Y73">
            <v>0</v>
          </cell>
          <cell r="Z73">
            <v>735000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735000</v>
          </cell>
          <cell r="AK73">
            <v>44208</v>
          </cell>
          <cell r="AL73" t="str">
            <v>COMMON COST - Current Satellite Flight Operations Services (SED TAR)COMMON COSTCurrent Satellite Flight Operations Services (SED TAR)Viqar Abbasifrom SED TAR calculation sheet9F044-150005SED Systems45716Flight Operation Services020143220RO-14.1735000442087350002020-202110.02735000000000000735000</v>
          </cell>
          <cell r="AM73" t="str">
            <v>COMMON COST - Current Satellite Flight Operations Services (SED TAR)COMMON COSTCurrent Satellite Flight Operations Services (SED TAR)Viqar Abbasifrom SED TAR calculation sheet9F044-150005SED Systems45716Flight Operation Services020143220RO-14.1735000442087350002020-202110.02735000000000000735000</v>
          </cell>
        </row>
        <row r="74">
          <cell r="C74" t="str">
            <v>Current Satellite Flight Operations Services (SED TAR)</v>
          </cell>
          <cell r="D74" t="str">
            <v>Viqar Abbasi</v>
          </cell>
          <cell r="E74" t="str">
            <v>from SED TAR calculation sheet</v>
          </cell>
          <cell r="F74" t="str">
            <v>N/A</v>
          </cell>
          <cell r="G74" t="str">
            <v>N/A</v>
          </cell>
          <cell r="H74" t="str">
            <v>9F044-150005</v>
          </cell>
          <cell r="I74" t="str">
            <v>SED Systems</v>
          </cell>
          <cell r="K74">
            <v>45716</v>
          </cell>
          <cell r="L74" t="str">
            <v>Flight Operation Services</v>
          </cell>
          <cell r="M74" t="str">
            <v>0201</v>
          </cell>
          <cell r="N74">
            <v>43220</v>
          </cell>
          <cell r="O74" t="str">
            <v>P-00022</v>
          </cell>
          <cell r="P74" t="str">
            <v>RO-14.1</v>
          </cell>
          <cell r="Q74" t="str">
            <v>Professional Services</v>
          </cell>
          <cell r="R74">
            <v>476000</v>
          </cell>
          <cell r="S74">
            <v>44208</v>
          </cell>
          <cell r="T74">
            <v>476000</v>
          </cell>
          <cell r="U74" t="str">
            <v>2020-2021</v>
          </cell>
          <cell r="V74">
            <v>1</v>
          </cell>
          <cell r="W74">
            <v>0</v>
          </cell>
          <cell r="X74">
            <v>0</v>
          </cell>
          <cell r="Y74">
            <v>0</v>
          </cell>
          <cell r="Z74">
            <v>476000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476000</v>
          </cell>
          <cell r="AK74">
            <v>44208</v>
          </cell>
          <cell r="AL74" t="str">
            <v>M3MSat - Current Satellite Flight Operations Services (SED TAR)M3MSatCurrent Satellite Flight Operations Services (SED TAR)Viqar Abbasifrom SED TAR calculation sheetN/AN/A9F044-150005SED Systems45716Flight Operation Services020143220RO-14.1476000442084760002020-202110476000000000000476000</v>
          </cell>
          <cell r="AM74" t="str">
            <v>M3MSat - Current Satellite Flight Operations Services (SED TAR)M3MSatCurrent Satellite Flight Operations Services (SED TAR)Viqar Abbasifrom SED TAR calculation sheetN/AN/A9F044-150005SED Systems45716Flight Operation Services020143220RO-14.1476000442084760002020-202110476000000000000476000</v>
          </cell>
        </row>
        <row r="75">
          <cell r="C75" t="str">
            <v>Current Satellite Flight Operations Services (SED TAR)</v>
          </cell>
          <cell r="D75" t="str">
            <v>Viqar Abbasi</v>
          </cell>
          <cell r="E75" t="str">
            <v>from SED TAR calculation sheet</v>
          </cell>
          <cell r="F75">
            <v>43831</v>
          </cell>
          <cell r="G75" t="str">
            <v>200104_IIRB</v>
          </cell>
          <cell r="H75" t="str">
            <v>9F044-150005</v>
          </cell>
          <cell r="I75" t="str">
            <v>SED Systems</v>
          </cell>
          <cell r="K75">
            <v>45716</v>
          </cell>
          <cell r="L75" t="str">
            <v>Flight Operation Services</v>
          </cell>
          <cell r="M75" t="str">
            <v>0201</v>
          </cell>
          <cell r="N75">
            <v>43220</v>
          </cell>
          <cell r="O75" t="str">
            <v>P-00015</v>
          </cell>
          <cell r="P75" t="str">
            <v>RO-14.1</v>
          </cell>
          <cell r="Q75" t="str">
            <v>Professional Services</v>
          </cell>
          <cell r="R75">
            <v>553000</v>
          </cell>
          <cell r="S75">
            <v>44208</v>
          </cell>
          <cell r="T75">
            <v>553000</v>
          </cell>
          <cell r="U75" t="str">
            <v>2020-2021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  <cell r="Z75">
            <v>553000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553000</v>
          </cell>
          <cell r="AK75">
            <v>44208</v>
          </cell>
          <cell r="AL75" t="str">
            <v>NEOSSat - Current Satellite Flight Operations Services (SED TAR)NEOSSatCurrent Satellite Flight Operations Services (SED TAR)Viqar Abbasifrom SED TAR calculation sheet43831200104_IIRB9F044-150005SED Systems45716Flight Operation Services020143220RO-14.1553000442085530002020-202110553000000000000553000</v>
          </cell>
          <cell r="AM75" t="str">
            <v>NEOSSat - Current Satellite Flight Operations Services (SED TAR)NEOSSatCurrent Satellite Flight Operations Services (SED TAR)Viqar Abbasifrom SED TAR calculation sheet43831200104_IIRB9F044-150005SED Systems45716Flight Operation Services020143220RO-14.1553000442085530002020-202110553000000000000553000</v>
          </cell>
        </row>
        <row r="76">
          <cell r="C76" t="str">
            <v>Current Satellite Flight Operations Services (SED TAR 3.6)</v>
          </cell>
          <cell r="D76" t="str">
            <v>Christian Carrié</v>
          </cell>
          <cell r="E76" t="str">
            <v>from SED TAR calculation sheet + 15k crown asset</v>
          </cell>
          <cell r="H76" t="str">
            <v>9F044-150005</v>
          </cell>
          <cell r="I76" t="str">
            <v>SED Systems</v>
          </cell>
          <cell r="K76">
            <v>45716</v>
          </cell>
          <cell r="L76" t="str">
            <v>Flight Operation Services</v>
          </cell>
          <cell r="M76" t="str">
            <v>0301</v>
          </cell>
          <cell r="N76">
            <v>43240</v>
          </cell>
          <cell r="O76" t="str">
            <v>P-00019.06</v>
          </cell>
          <cell r="P76" t="str">
            <v>RO-14.1</v>
          </cell>
          <cell r="Q76" t="str">
            <v>Professional Services</v>
          </cell>
          <cell r="R76">
            <v>805000</v>
          </cell>
          <cell r="S76">
            <v>44179</v>
          </cell>
          <cell r="T76">
            <v>850000</v>
          </cell>
          <cell r="U76" t="str">
            <v>2020-2021</v>
          </cell>
          <cell r="V76">
            <v>1</v>
          </cell>
          <cell r="W76">
            <v>0</v>
          </cell>
          <cell r="X76">
            <v>850000</v>
          </cell>
          <cell r="Y76">
            <v>0</v>
          </cell>
          <cell r="Z76">
            <v>850000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850000</v>
          </cell>
          <cell r="AK76">
            <v>44152</v>
          </cell>
          <cell r="AL76" t="str">
            <v>RCM E1 - Current Satellite Flight Operations Services (SED TAR 3.6)RCM E1Current Satellite Flight Operations Services (SED TAR 3.6)Christian Carriéfrom SED TAR calculation sheet + 15k crown asset9F044-150005SED Systems45716Flight Operation Services030143240RO-14.1805000441798500002020-202110850000000000000850000</v>
          </cell>
          <cell r="AM76" t="str">
            <v>RCM E1 - Current Satellite Flight Operations Services (SED TAR 3.6)RCM E1Current Satellite Flight Operations Services (SED TAR 3.6)Christian Carriéfrom SED TAR calculation sheet9F044-150005SED Systems45716Flight Operation Services030143240RO-14.1790000441528500002020-202110850000000000000850000</v>
          </cell>
        </row>
        <row r="77">
          <cell r="C77" t="str">
            <v>RCM Phase E1 - Locations (SW and HW poritions of STK, Matlab, etc)</v>
          </cell>
          <cell r="D77" t="str">
            <v>Christian Carrié</v>
          </cell>
          <cell r="I77" t="str">
            <v>MDA-R</v>
          </cell>
          <cell r="K77">
            <v>44255</v>
          </cell>
          <cell r="L77" t="str">
            <v>Flight Operation Services</v>
          </cell>
          <cell r="M77" t="str">
            <v>0301</v>
          </cell>
          <cell r="N77">
            <v>43240</v>
          </cell>
          <cell r="O77" t="str">
            <v>P-00019.06</v>
          </cell>
          <cell r="P77" t="str">
            <v>RO-18</v>
          </cell>
          <cell r="Q77" t="str">
            <v>Rentals</v>
          </cell>
          <cell r="R77">
            <v>108500</v>
          </cell>
          <cell r="S77">
            <v>44179</v>
          </cell>
          <cell r="T77">
            <v>108500</v>
          </cell>
          <cell r="U77" t="str">
            <v>2020-2021</v>
          </cell>
          <cell r="V77">
            <v>1</v>
          </cell>
          <cell r="W77">
            <v>0</v>
          </cell>
          <cell r="X77">
            <v>108500</v>
          </cell>
          <cell r="Y77">
            <v>0</v>
          </cell>
          <cell r="Z77">
            <v>108500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108500</v>
          </cell>
          <cell r="AK77">
            <v>44138</v>
          </cell>
          <cell r="AL77" t="str">
            <v>RCMRCM E1RCM Phase E1 - Locations (SW and HW poritions of STK, Matlab, etc)Christian CarriéMDA-R44255Flight Operation Services030143240RO-18108500441791085002020-202110108500000000000108500</v>
          </cell>
          <cell r="AM77" t="str">
            <v>RCMRCM E1RCM Phase E1 - Locations (SW and HW poritions of STK, Matlab, etc)Christian CarriéMDA-R44255Flight Operation Services030143240RO-18108500441361085002020-202110108500000000000108500</v>
          </cell>
        </row>
        <row r="78">
          <cell r="C78" t="str">
            <v>RCM Phase E1 - Ops service (includes 3 month extension)</v>
          </cell>
          <cell r="D78" t="str">
            <v>Christian Carrié</v>
          </cell>
          <cell r="E78" t="str">
            <v>E1 Contract $3M + 3 months @ 630k/month + 2 days @20kper day</v>
          </cell>
          <cell r="I78" t="str">
            <v>MDA-R</v>
          </cell>
          <cell r="K78">
            <v>44255</v>
          </cell>
          <cell r="L78" t="str">
            <v>Flight Operation Services</v>
          </cell>
          <cell r="M78" t="str">
            <v>0301</v>
          </cell>
          <cell r="N78">
            <v>43240</v>
          </cell>
          <cell r="O78" t="str">
            <v>P-00019.06</v>
          </cell>
          <cell r="P78" t="str">
            <v>RO-14.1</v>
          </cell>
          <cell r="Q78" t="str">
            <v>Professional Services</v>
          </cell>
          <cell r="R78">
            <v>4941086</v>
          </cell>
          <cell r="S78">
            <v>44136</v>
          </cell>
          <cell r="T78">
            <v>4941086</v>
          </cell>
          <cell r="U78" t="str">
            <v>2020-2021</v>
          </cell>
          <cell r="V78">
            <v>1</v>
          </cell>
          <cell r="W78">
            <v>0</v>
          </cell>
          <cell r="X78">
            <v>4941086</v>
          </cell>
          <cell r="Y78">
            <v>0</v>
          </cell>
          <cell r="Z78">
            <v>4941086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4941086</v>
          </cell>
          <cell r="AK78">
            <v>44138</v>
          </cell>
          <cell r="AL78" t="str">
            <v>RCMRCM E1RCM Phase E1 - Ops service (includes 3 month extension)Christian CarriéE1 Contract $3M + 3 months @ 630k/month + 2 days @20kper dayMDA-R44255Flight Operation Services030143240RO-14.149410864413649410862020-20211049410860000000004941086</v>
          </cell>
          <cell r="AM78" t="str">
            <v>RCMRCM E1RCM Phase E1 - Ops service (includes 3 month extension)Christian CarriéE1 Contract $3M + 3 months @ 630k/monthMDA-R44255Flight Operation Services030143240RO-14.149000004413649000002020-20211049000000000000004900000</v>
          </cell>
        </row>
        <row r="79">
          <cell r="C79" t="str">
            <v>RCM Phase E1 - Travel</v>
          </cell>
          <cell r="D79" t="str">
            <v>Christian Carrié</v>
          </cell>
          <cell r="E79" t="str">
            <v>43240 - Cost Center worksheet CC.xlsx</v>
          </cell>
          <cell r="I79" t="str">
            <v>MDA-R</v>
          </cell>
          <cell r="K79" t="str">
            <v>28-Feb-21</v>
          </cell>
          <cell r="L79" t="str">
            <v>Flight Operation Services</v>
          </cell>
          <cell r="M79" t="str">
            <v>0301</v>
          </cell>
          <cell r="N79">
            <v>43240</v>
          </cell>
          <cell r="O79" t="str">
            <v>P-00019.06</v>
          </cell>
          <cell r="P79" t="str">
            <v>RO-06</v>
          </cell>
          <cell r="Q79" t="str">
            <v>Travel</v>
          </cell>
          <cell r="R79">
            <v>15000</v>
          </cell>
          <cell r="S79">
            <v>44179</v>
          </cell>
          <cell r="T79">
            <v>15000</v>
          </cell>
          <cell r="U79" t="str">
            <v>2020-2021</v>
          </cell>
          <cell r="V79">
            <v>1</v>
          </cell>
          <cell r="W79">
            <v>0</v>
          </cell>
          <cell r="X79">
            <v>15000</v>
          </cell>
          <cell r="Y79">
            <v>0</v>
          </cell>
          <cell r="Z79">
            <v>15000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15000</v>
          </cell>
          <cell r="AK79">
            <v>44138</v>
          </cell>
          <cell r="AL79" t="str">
            <v>RCMRCM E1RCM Phase E1 - TravelChristian Carrié43240 - Cost Center worksheet CC.xlsxMDA-R28-Feb-21Flight Operation Services030143240RO-061500044179150002020-2021101500000000000015000</v>
          </cell>
          <cell r="AM79" t="str">
            <v>RCMRCM E1RCM Phase E1 - TravelChristian Carrié43240 - Cost Center worksheet CC.xlsxMDA-R28-Feb-21Flight Operation Services030143240RO-061500044136150002020-2021101500000000000015000</v>
          </cell>
        </row>
        <row r="80">
          <cell r="C80" t="str">
            <v>SED Contract TAR 3.6 (RCM) - Travel</v>
          </cell>
          <cell r="D80" t="str">
            <v>Christian Carrié</v>
          </cell>
          <cell r="H80" t="str">
            <v>9F044-150005</v>
          </cell>
          <cell r="I80" t="str">
            <v>SED Systems</v>
          </cell>
          <cell r="K80">
            <v>44255</v>
          </cell>
          <cell r="L80" t="str">
            <v>Flight Operation Services</v>
          </cell>
          <cell r="M80" t="str">
            <v>0301</v>
          </cell>
          <cell r="N80">
            <v>43240</v>
          </cell>
          <cell r="O80" t="str">
            <v>P-00019.06</v>
          </cell>
          <cell r="P80" t="str">
            <v>RO-06</v>
          </cell>
          <cell r="Q80" t="str">
            <v>Travel</v>
          </cell>
          <cell r="R80">
            <v>5500</v>
          </cell>
          <cell r="S80">
            <v>44179</v>
          </cell>
          <cell r="T80">
            <v>5500</v>
          </cell>
          <cell r="U80" t="str">
            <v>2020-2021</v>
          </cell>
          <cell r="V80">
            <v>1</v>
          </cell>
          <cell r="W80">
            <v>0</v>
          </cell>
          <cell r="X80">
            <v>5500</v>
          </cell>
          <cell r="Y80">
            <v>0</v>
          </cell>
          <cell r="Z80">
            <v>5500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5500</v>
          </cell>
          <cell r="AK80">
            <v>44152</v>
          </cell>
          <cell r="AL80" t="str">
            <v>RCM E1 - SED Contract TAR 3.6 (RCM) - TravelRCM E1SED Contract TAR 3.6 (RCM) - TravelChristian Carrié9F044-150005SED Systems44255Flight Operation Services030143240RO-0655004417955002020-20211055000000000005500</v>
          </cell>
          <cell r="AM80" t="str">
            <v>RCM E1 - SED Contract TAR 3.6 (RCM) - TravelRCM E1SED Contract TAR 3.6 (RCM) - TravelChristian Carrié9F044-150005SED Systems44255Flight Operation Services030143240RO-0655004415255002020-20211055000000000005500</v>
          </cell>
        </row>
        <row r="81">
          <cell r="C81" t="str">
            <v>Current Satellite Flight Operations Services (SED TAR)</v>
          </cell>
          <cell r="D81" t="str">
            <v>Viqar Abbasi</v>
          </cell>
          <cell r="E81" t="str">
            <v>from SED TAR calculation sheet</v>
          </cell>
          <cell r="F81">
            <v>43025</v>
          </cell>
          <cell r="G81" t="str">
            <v>CRII2017-26</v>
          </cell>
          <cell r="H81" t="str">
            <v>9F044-150005</v>
          </cell>
          <cell r="I81" t="str">
            <v>SED Systems</v>
          </cell>
          <cell r="K81">
            <v>45716</v>
          </cell>
          <cell r="L81" t="str">
            <v>Flight Operation Services</v>
          </cell>
          <cell r="M81" t="str">
            <v>0201</v>
          </cell>
          <cell r="N81">
            <v>43220</v>
          </cell>
          <cell r="O81" t="str">
            <v>P-00003</v>
          </cell>
          <cell r="P81" t="str">
            <v>RO-14.1</v>
          </cell>
          <cell r="Q81" t="str">
            <v>Professional Services</v>
          </cell>
          <cell r="R81">
            <v>625000</v>
          </cell>
          <cell r="S81">
            <v>44208</v>
          </cell>
          <cell r="T81">
            <v>625000</v>
          </cell>
          <cell r="U81" t="str">
            <v>2020-2021</v>
          </cell>
          <cell r="V81">
            <v>1</v>
          </cell>
          <cell r="W81">
            <v>0.03</v>
          </cell>
          <cell r="X81">
            <v>0</v>
          </cell>
          <cell r="Y81">
            <v>0</v>
          </cell>
          <cell r="Z81">
            <v>625000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625000</v>
          </cell>
          <cell r="AK81">
            <v>44208</v>
          </cell>
          <cell r="AL81" t="str">
            <v>SCISAT - Current Satellite Flight Operations Services (SED TAR)SCISATCurrent Satellite Flight Operations Services (SED TAR)Viqar Abbasifrom SED TAR calculation sheet43025CRII2017-269F044-150005SED Systems45716Flight Operation Services020143220RO-14.1625000442086250002020-202110.03625000000000000625000</v>
          </cell>
          <cell r="AM81" t="str">
            <v>SCISAT - Current Satellite Flight Operations Services (SED TAR)SCISATCurrent Satellite Flight Operations Services (SED TAR)Viqar Abbasifrom SED TAR calculation sheet43025CRII2017-269F044-150005SED Systems45716Flight Operation Services020143220RO-14.1625000442086250002020-202110.03625000000000000625000</v>
          </cell>
        </row>
        <row r="82">
          <cell r="C82" t="str">
            <v>New Satellite FODMS contract - Common Costs (Ground SOW 4.3)</v>
          </cell>
          <cell r="D82" t="str">
            <v>Marc Sauvageau</v>
          </cell>
          <cell r="E82" t="str">
            <v>as per Financial Proposal</v>
          </cell>
          <cell r="F82">
            <v>43851</v>
          </cell>
          <cell r="G82" t="str">
            <v>200105_IIRB</v>
          </cell>
          <cell r="H82" t="str">
            <v>Revised Proposal</v>
          </cell>
          <cell r="I82" t="str">
            <v>MDA GSI</v>
          </cell>
          <cell r="J82">
            <v>44166</v>
          </cell>
          <cell r="K82">
            <v>45716</v>
          </cell>
          <cell r="L82" t="str">
            <v>FODMS Services</v>
          </cell>
          <cell r="M82" t="str">
            <v>0201</v>
          </cell>
          <cell r="N82">
            <v>43210</v>
          </cell>
          <cell r="O82" t="str">
            <v>G-00124</v>
          </cell>
          <cell r="P82" t="str">
            <v>RO-14.1</v>
          </cell>
          <cell r="Q82" t="str">
            <v>Professional Services</v>
          </cell>
          <cell r="R82">
            <v>125959.84333333334</v>
          </cell>
          <cell r="T82" t="str">
            <v>var</v>
          </cell>
          <cell r="U82" t="str">
            <v>2021-2022</v>
          </cell>
          <cell r="V82">
            <v>5</v>
          </cell>
          <cell r="W82">
            <v>0</v>
          </cell>
          <cell r="X82">
            <v>0</v>
          </cell>
          <cell r="Y82">
            <v>0</v>
          </cell>
          <cell r="Z82">
            <v>125959.84333333334</v>
          </cell>
          <cell r="AA82">
            <v>1511518.12</v>
          </cell>
          <cell r="AB82">
            <v>1511518.12</v>
          </cell>
          <cell r="AC82">
            <v>1511518.12</v>
          </cell>
          <cell r="AD82">
            <v>1511518.12</v>
          </cell>
          <cell r="AE82">
            <v>1385558.2766666666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7557590.5999999996</v>
          </cell>
          <cell r="AK82">
            <v>44138</v>
          </cell>
          <cell r="AL82" t="str">
            <v>COMMON COST - New Satellite FODMS contract - Common Costs (Ground SOW 4.3)COMMON COSTNew Satellite FODMS contract - Common Costs (Ground SOW 4.3)Marc Sauvageauas per Financial Proposal43851200105_IIRBRevised ProposalMDA GSI4416645716FODMS Services020143210RO-14.1125959.843333333var2021-202250125959.8433333331511518.121511518.121511518.121511518.121385558.2766666700007557590.6</v>
          </cell>
          <cell r="AM82" t="str">
            <v>COMMON COST - New Satellite FODMS contract - Common Costs (Ground SOW 4.3)COMMON COSTNew Satellite FODMS contract - Common Costs (Ground SOW 4.3)Marc Sauvageauas per Financial Proposal43851200105_IIRBRevised ProposalMDA GSI4416645716FODMS Services020143210RO-14.1125959.843333333var2021-202250125959.8433333331511518.121511518.121511518.121511518.121385558.2766666700007557590.6</v>
          </cell>
        </row>
        <row r="83">
          <cell r="C83" t="str">
            <v>New Satellite FODMS contract - Contingency (M3MSat Decommissioning)</v>
          </cell>
          <cell r="D83" t="str">
            <v>Viqar Abbasi</v>
          </cell>
          <cell r="E83" t="str">
            <v>one time estimate</v>
          </cell>
          <cell r="F83">
            <v>43851</v>
          </cell>
          <cell r="G83" t="str">
            <v>200105_IIRB</v>
          </cell>
          <cell r="H83" t="str">
            <v>Revised Proposal</v>
          </cell>
          <cell r="I83" t="str">
            <v>MDA GSI</v>
          </cell>
          <cell r="J83">
            <v>44166</v>
          </cell>
          <cell r="K83">
            <v>45716</v>
          </cell>
          <cell r="L83" t="str">
            <v>FODMS Services</v>
          </cell>
          <cell r="M83" t="str">
            <v>0201</v>
          </cell>
          <cell r="N83">
            <v>43220</v>
          </cell>
          <cell r="O83" t="str">
            <v>G-00124</v>
          </cell>
          <cell r="P83" t="str">
            <v>RO-14.1</v>
          </cell>
          <cell r="Q83" t="str">
            <v>Professional Services</v>
          </cell>
          <cell r="R83">
            <v>0</v>
          </cell>
          <cell r="T83">
            <v>0</v>
          </cell>
          <cell r="U83" t="str">
            <v>2021-2022</v>
          </cell>
          <cell r="V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44133</v>
          </cell>
          <cell r="AL83" t="str">
            <v>COMMON COST - New Satellite FODMS contract - Contingency (M3MSat Decommissioning)COMMON COSTNew Satellite FODMS contract - Contingency (M3MSat Decommissioning)Viqar Abbasione time estimate43851200105_IIRBRevised ProposalMDA GSI4416645716FODMS Services020143220RO-14.1002021-20221000000000000</v>
          </cell>
          <cell r="AM83" t="str">
            <v>COMMON COST - New Satellite FODMS contract - Contingency (M3MSat Decommissioning)COMMON COSTNew Satellite FODMS contract - Contingency (M3MSat Decommissioning)Viqar Abbasione time estimate43851200105_IIRBRevised ProposalMDA GSI4416645716FODMS Services020143220RO-14.1002021-20221000000000000</v>
          </cell>
        </row>
        <row r="84">
          <cell r="C84" t="str">
            <v>New Satellite FODMS contract - Contingency (other scope change)</v>
          </cell>
          <cell r="D84" t="str">
            <v>Michel Doyon</v>
          </cell>
          <cell r="E84" t="str">
            <v>remainder of total TB Sub amout $8.6M for 5 years</v>
          </cell>
          <cell r="F84">
            <v>43851</v>
          </cell>
          <cell r="G84" t="str">
            <v>200105_IIRB</v>
          </cell>
          <cell r="H84" t="str">
            <v>Revised Proposal</v>
          </cell>
          <cell r="I84" t="str">
            <v>MDA GSI</v>
          </cell>
          <cell r="J84">
            <v>44166</v>
          </cell>
          <cell r="K84">
            <v>45716</v>
          </cell>
          <cell r="L84" t="str">
            <v>FODMS Services</v>
          </cell>
          <cell r="M84" t="str">
            <v>0201</v>
          </cell>
          <cell r="N84">
            <v>43200</v>
          </cell>
          <cell r="O84" t="str">
            <v>G-00124</v>
          </cell>
          <cell r="P84" t="str">
            <v>RO-14.1</v>
          </cell>
          <cell r="Q84" t="str">
            <v>Professional Services</v>
          </cell>
          <cell r="R84">
            <v>0</v>
          </cell>
          <cell r="T84">
            <v>0</v>
          </cell>
          <cell r="U84" t="str">
            <v>2021-2022</v>
          </cell>
          <cell r="V84">
            <v>5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44147</v>
          </cell>
          <cell r="AL84" t="str">
            <v>COMMON COST - New Satellite FODMS contract - Contingency (other scope change)COMMON COSTNew Satellite FODMS contract - Contingency (other scope change)Michel Doyonremainder of total TB Sub amout $8.6M for 5 years43851200105_IIRBRevised ProposalMDA GSI4416645716FODMS Services020143200RO-14.1002021-20225000000000000</v>
          </cell>
          <cell r="AM84" t="str">
            <v>COMMON COST - New Satellite FODMS contract - Contingency (other scope change)COMMON COSTNew Satellite FODMS contract - Contingency (other scope change)Michel Doyonremainder of total TB Sub amout $8.6M for 5 years43851200105_IIRBRevised ProposalMDA GSI4416645716FODMS Services020143200RO-14.1002021-20225000000000000</v>
          </cell>
        </row>
        <row r="85">
          <cell r="C85" t="str">
            <v>New Satellite FODMS contract - Contingency (QEYSSAT operations)</v>
          </cell>
          <cell r="D85" t="str">
            <v>Viqar Abbasi</v>
          </cell>
          <cell r="E85" t="str">
            <v>estimated at worst case small mission (NEOSSat)</v>
          </cell>
          <cell r="F85">
            <v>43851</v>
          </cell>
          <cell r="G85" t="str">
            <v>200105_IIRB</v>
          </cell>
          <cell r="H85" t="str">
            <v>Revised Proposal</v>
          </cell>
          <cell r="I85" t="str">
            <v>MDA GSI</v>
          </cell>
          <cell r="J85">
            <v>44166</v>
          </cell>
          <cell r="K85">
            <v>45716</v>
          </cell>
          <cell r="L85" t="str">
            <v>FODMS Services</v>
          </cell>
          <cell r="M85" t="str">
            <v>0201</v>
          </cell>
          <cell r="N85">
            <v>43220</v>
          </cell>
          <cell r="O85" t="str">
            <v>G-00124</v>
          </cell>
          <cell r="P85" t="str">
            <v>RO-14.1</v>
          </cell>
          <cell r="Q85" t="str">
            <v>Professional Services</v>
          </cell>
          <cell r="R85">
            <v>0</v>
          </cell>
          <cell r="T85">
            <v>0</v>
          </cell>
          <cell r="U85" t="str">
            <v>2022-2023</v>
          </cell>
          <cell r="V85">
            <v>4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44147</v>
          </cell>
          <cell r="AL85" t="str">
            <v>COMMON COST - New Satellite FODMS contract - Contingency (QEYSSAT operations)COMMON COSTNew Satellite FODMS contract - Contingency (QEYSSAT operations)Viqar Abbasiestimated at worst case small mission (NEOSSat)43851200105_IIRBRevised ProposalMDA GSI4416645716FODMS Services020143220RO-14.1002022-20234000000000000</v>
          </cell>
          <cell r="AM85" t="str">
            <v>COMMON COST - New Satellite FODMS contract - Contingency (QEYSSAT operations)COMMON COSTNew Satellite FODMS contract - Contingency (QEYSSAT operations)Viqar Abbasiestimated at worst case small mission (NEOSSat)43851200105_IIRBRevised ProposalMDA GSI4416645716FODMS Services020143220RO-14.1002022-20234000000000000</v>
          </cell>
        </row>
        <row r="86">
          <cell r="C86" t="str">
            <v>New Satellite FODMS contract - Task Authorization (Generic)</v>
          </cell>
          <cell r="D86" t="str">
            <v>Marc Sauvageau</v>
          </cell>
          <cell r="E86" t="str">
            <v>as TB sub, remainder of 8.75M minus RCM GS Sust. Eng</v>
          </cell>
          <cell r="F86">
            <v>43851</v>
          </cell>
          <cell r="G86" t="str">
            <v>200105_IIRB</v>
          </cell>
          <cell r="H86" t="str">
            <v>Revised Proposal</v>
          </cell>
          <cell r="I86" t="str">
            <v>MDA GSI</v>
          </cell>
          <cell r="J86">
            <v>44166</v>
          </cell>
          <cell r="K86">
            <v>45716</v>
          </cell>
          <cell r="L86" t="str">
            <v>FODMS Services</v>
          </cell>
          <cell r="M86" t="str">
            <v>0201</v>
          </cell>
          <cell r="N86">
            <v>43210</v>
          </cell>
          <cell r="O86" t="str">
            <v>G-00124</v>
          </cell>
          <cell r="P86" t="str">
            <v>RO-14.1</v>
          </cell>
          <cell r="Q86" t="str">
            <v>Professional Services</v>
          </cell>
          <cell r="R86">
            <v>8333.3333333333339</v>
          </cell>
          <cell r="T86" t="str">
            <v>var</v>
          </cell>
          <cell r="U86" t="str">
            <v>2021-2022</v>
          </cell>
          <cell r="V86">
            <v>5</v>
          </cell>
          <cell r="W86">
            <v>0</v>
          </cell>
          <cell r="X86">
            <v>0</v>
          </cell>
          <cell r="Y86">
            <v>0</v>
          </cell>
          <cell r="Z86">
            <v>8333.3333333333339</v>
          </cell>
          <cell r="AA86">
            <v>100000</v>
          </cell>
          <cell r="AB86">
            <v>100000</v>
          </cell>
          <cell r="AC86">
            <v>100000</v>
          </cell>
          <cell r="AD86">
            <v>100000</v>
          </cell>
          <cell r="AE86">
            <v>91666.666666666672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500000</v>
          </cell>
          <cell r="AK86">
            <v>44152</v>
          </cell>
          <cell r="AL86" t="str">
            <v>COMMON COST - New Satellite FODMS contract - Task Authorization (Generic)COMMON COSTNew Satellite FODMS contract - Task Authorization (Generic)Marc Sauvageauas TB sub, remainder of 8.75M minus RCM GS Sust. Eng43851200105_IIRBRevised ProposalMDA GSI4416645716FODMS Services020143210RO-14.18333.33333333333var2021-2022508333.3333333333310000010000010000010000091666.66666666670000500000</v>
          </cell>
          <cell r="AM86" t="str">
            <v>COMMON COST - New Satellite FODMS contract - Task Authorization (Generic)COMMON COSTNew Satellite FODMS contract - Task Authorization (Generic)Marc Sauvageauas TB sub, remainder of 8.75M minus RCM GS Sust. Eng43851200105_IIRBRevised ProposalMDA GSI4416645716FODMS Services020143210RO-14.18333.33333333333var2021-2022508333.3333333333310000010000010000010000091666.66666666670000500000</v>
          </cell>
        </row>
        <row r="87">
          <cell r="C87" t="str">
            <v>New Satellite FODMS contract - Task Authorization (Launch support)</v>
          </cell>
          <cell r="D87" t="str">
            <v>Marc Sauvageau</v>
          </cell>
          <cell r="E87" t="str">
            <v>as TB submission</v>
          </cell>
          <cell r="F87">
            <v>43851</v>
          </cell>
          <cell r="G87" t="str">
            <v>200105_IIRB</v>
          </cell>
          <cell r="H87" t="str">
            <v>Revised Proposal</v>
          </cell>
          <cell r="I87" t="str">
            <v>MDA GSI</v>
          </cell>
          <cell r="J87">
            <v>44166</v>
          </cell>
          <cell r="K87">
            <v>45716</v>
          </cell>
          <cell r="L87" t="str">
            <v>FODMS Services</v>
          </cell>
          <cell r="M87" t="str">
            <v>0201</v>
          </cell>
          <cell r="N87">
            <v>43210</v>
          </cell>
          <cell r="O87" t="str">
            <v>G-00124</v>
          </cell>
          <cell r="P87" t="str">
            <v>RO-14.1</v>
          </cell>
          <cell r="Q87" t="str">
            <v>Professional Services</v>
          </cell>
          <cell r="R87">
            <v>0</v>
          </cell>
          <cell r="T87" t="str">
            <v>included</v>
          </cell>
          <cell r="U87" t="str">
            <v>2021-2022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included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44133</v>
          </cell>
          <cell r="AL87" t="str">
            <v>COMMON COST - New Satellite FODMS contract - Task Authorization (Launch support)COMMON COSTNew Satellite FODMS contract - Task Authorization (Launch support)Marc Sauvageauas TB submission43851200105_IIRBRevised ProposalMDA GSI4416645716FODMS Services020143210RO-14.10included2021-2022000included000000000</v>
          </cell>
          <cell r="AM87" t="str">
            <v>COMMON COST - New Satellite FODMS contract - Task Authorization (Launch support)COMMON COSTNew Satellite FODMS contract - Task Authorization (Launch support)Marc Sauvageauas TB submission43851200105_IIRBRevised ProposalMDA GSI4416645716FODMS Services020143210RO-14.10included2021-2022000included000000000</v>
          </cell>
        </row>
        <row r="88">
          <cell r="C88" t="str">
            <v>New Satellite FODMS contract - Task Authorization (Ops Dev QEYSSat)</v>
          </cell>
          <cell r="D88" t="str">
            <v>JF Lévesque</v>
          </cell>
          <cell r="E88" t="str">
            <v>as TB submission</v>
          </cell>
          <cell r="F88">
            <v>43851</v>
          </cell>
          <cell r="G88" t="str">
            <v>200105_IIRB</v>
          </cell>
          <cell r="H88" t="str">
            <v>Revised Proposal</v>
          </cell>
          <cell r="I88" t="str">
            <v>MDA GSI</v>
          </cell>
          <cell r="J88">
            <v>44166</v>
          </cell>
          <cell r="K88">
            <v>45716</v>
          </cell>
          <cell r="L88" t="str">
            <v>FODMS Services</v>
          </cell>
          <cell r="M88" t="str">
            <v>0201</v>
          </cell>
          <cell r="N88">
            <v>43230</v>
          </cell>
          <cell r="O88" t="str">
            <v>G-00124</v>
          </cell>
          <cell r="P88" t="str">
            <v>RO-14.1</v>
          </cell>
          <cell r="Q88" t="str">
            <v>Professional Services</v>
          </cell>
          <cell r="R88">
            <v>0</v>
          </cell>
          <cell r="T88" t="str">
            <v>included</v>
          </cell>
          <cell r="U88" t="str">
            <v>2021-2022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 t="str">
            <v>included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44133</v>
          </cell>
          <cell r="AL88" t="str">
            <v>COMMON COST - New Satellite FODMS contract - Task Authorization (Ops Dev QEYSSat)COMMON COSTNew Satellite FODMS contract - Task Authorization (Ops Dev QEYSSat)JF Lévesqueas TB submission43851200105_IIRBRevised ProposalMDA GSI4416645716FODMS Services020143230RO-14.10included2021-2022000included000000000</v>
          </cell>
          <cell r="AM88" t="str">
            <v>COMMON COST - New Satellite FODMS contract - Task Authorization (Ops Dev QEYSSat)COMMON COSTNew Satellite FODMS contract - Task Authorization (Ops Dev QEYSSat)JF Lévesqueas TB submission43851200105_IIRBRevised ProposalMDA GSI4416645716FODMS Services020143230RO-14.10included2021-2022000included000000000</v>
          </cell>
        </row>
        <row r="89">
          <cell r="C89" t="str">
            <v>New Satellite FODMS contract - Task Authorization (Ops Dev WFS)</v>
          </cell>
          <cell r="D89" t="str">
            <v>JF Lévesque</v>
          </cell>
          <cell r="E89" t="str">
            <v>as TB submission</v>
          </cell>
          <cell r="F89">
            <v>43851</v>
          </cell>
          <cell r="G89" t="str">
            <v>200105_IIRB</v>
          </cell>
          <cell r="H89" t="str">
            <v>Revised Proposal</v>
          </cell>
          <cell r="I89" t="str">
            <v>MDA GSI</v>
          </cell>
          <cell r="J89">
            <v>44166</v>
          </cell>
          <cell r="K89">
            <v>45716</v>
          </cell>
          <cell r="L89" t="str">
            <v>FODMS Services</v>
          </cell>
          <cell r="M89" t="str">
            <v>0201</v>
          </cell>
          <cell r="N89">
            <v>43230</v>
          </cell>
          <cell r="O89" t="str">
            <v>G-00124</v>
          </cell>
          <cell r="P89" t="str">
            <v>RO-14.1</v>
          </cell>
          <cell r="Q89" t="str">
            <v>Professional Services</v>
          </cell>
          <cell r="R89">
            <v>0</v>
          </cell>
          <cell r="T89" t="str">
            <v>included</v>
          </cell>
          <cell r="U89" t="str">
            <v>2021-2022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 t="str">
            <v>included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44133</v>
          </cell>
          <cell r="AL89" t="str">
            <v>COMMON COST - New Satellite FODMS contract - Task Authorization (Ops Dev WFS)COMMON COSTNew Satellite FODMS contract - Task Authorization (Ops Dev WFS)JF Lévesqueas TB submission43851200105_IIRBRevised ProposalMDA GSI4416645716FODMS Services020143230RO-14.10included2021-2022000included000000000</v>
          </cell>
          <cell r="AM89" t="str">
            <v>COMMON COST - New Satellite FODMS contract - Task Authorization (Ops Dev WFS)COMMON COSTNew Satellite FODMS contract - Task Authorization (Ops Dev WFS)JF Lévesqueas TB submission43851200105_IIRBRevised ProposalMDA GSI4416645716FODMS Services020143230RO-14.10included2021-2022000included000000000</v>
          </cell>
        </row>
        <row r="90">
          <cell r="C90" t="str">
            <v>New Satellite FODMS contract - Task Authorization (Phase-Out)</v>
          </cell>
          <cell r="D90" t="str">
            <v>Michel Doyon</v>
          </cell>
          <cell r="E90" t="str">
            <v>as TB submission</v>
          </cell>
          <cell r="F90">
            <v>43851</v>
          </cell>
          <cell r="G90" t="str">
            <v>200105_IIRB</v>
          </cell>
          <cell r="H90" t="str">
            <v>Revised Proposal</v>
          </cell>
          <cell r="I90" t="str">
            <v>MDA GSI</v>
          </cell>
          <cell r="J90">
            <v>44166</v>
          </cell>
          <cell r="K90">
            <v>45716</v>
          </cell>
          <cell r="L90" t="str">
            <v>FODMS Services</v>
          </cell>
          <cell r="M90" t="str">
            <v>0201</v>
          </cell>
          <cell r="N90">
            <v>43200</v>
          </cell>
          <cell r="O90" t="str">
            <v>G-00124</v>
          </cell>
          <cell r="P90" t="str">
            <v>RO-14.1</v>
          </cell>
          <cell r="Q90" t="str">
            <v>Professional Services</v>
          </cell>
          <cell r="R90">
            <v>0</v>
          </cell>
          <cell r="T90">
            <v>45467.13</v>
          </cell>
          <cell r="U90" t="str">
            <v>2023-2024</v>
          </cell>
          <cell r="V90">
            <v>1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45467.13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45467.13</v>
          </cell>
          <cell r="AK90">
            <v>44133</v>
          </cell>
          <cell r="AL90" t="str">
            <v>COMMON COST - New Satellite FODMS contract - Task Authorization (Phase-Out)COMMON COSTNew Satellite FODMS contract - Task Authorization (Phase-Out)Michel Doyonas TB submission43851200105_IIRBRevised ProposalMDA GSI4416645716FODMS Services020143200RO-14.1045467.132023-20241000045467.1300000045467.13</v>
          </cell>
          <cell r="AM90" t="str">
            <v>COMMON COST - New Satellite FODMS contract - Task Authorization (Phase-Out)COMMON COSTNew Satellite FODMS contract - Task Authorization (Phase-Out)Michel Doyonas TB submission43851200105_IIRBRevised ProposalMDA GSI4416645716FODMS Services020143200RO-14.1045467.132023-20241000045467.1300000045467.13</v>
          </cell>
        </row>
        <row r="91">
          <cell r="C91" t="str">
            <v>New Satellite FODMS contract - Task Authorization (Travel)</v>
          </cell>
          <cell r="D91" t="str">
            <v>Michel Doyon</v>
          </cell>
          <cell r="E91" t="str">
            <v>as TB submission</v>
          </cell>
          <cell r="F91">
            <v>43851</v>
          </cell>
          <cell r="G91" t="str">
            <v>200105_IIRB</v>
          </cell>
          <cell r="H91" t="str">
            <v>Revised Proposal</v>
          </cell>
          <cell r="I91" t="str">
            <v>MDA GSI</v>
          </cell>
          <cell r="J91">
            <v>44166</v>
          </cell>
          <cell r="K91">
            <v>45716</v>
          </cell>
          <cell r="L91" t="str">
            <v>FODMS Services</v>
          </cell>
          <cell r="M91" t="str">
            <v>0201</v>
          </cell>
          <cell r="N91">
            <v>43200</v>
          </cell>
          <cell r="O91" t="str">
            <v>G-00124</v>
          </cell>
          <cell r="P91" t="str">
            <v>RO-06</v>
          </cell>
          <cell r="Q91" t="str">
            <v>Travel</v>
          </cell>
          <cell r="R91">
            <v>0</v>
          </cell>
          <cell r="T91" t="str">
            <v>included</v>
          </cell>
          <cell r="U91" t="str">
            <v>2021-2022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 t="str">
            <v>included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44138</v>
          </cell>
          <cell r="AL91" t="str">
            <v>COMMON COST - New Satellite FODMS contract - Task Authorization (Travel)COMMON COSTNew Satellite FODMS contract - Task Authorization (Travel)Michel Doyonas TB submission43851200105_IIRBRevised ProposalMDA GSI4416645716FODMS Services020143200RO-060included2021-2022000included000000000</v>
          </cell>
          <cell r="AM91" t="str">
            <v>COMMON COST - New Satellite FODMS contract - Task Authorization (Travel)COMMON COSTNew Satellite FODMS contract - Task Authorization (Travel)Michel Doyonas TB submission43851200105_IIRBRevised ProposalMDA GSI4416645716FODMS Services020143200RO-060included2021-2022000included000000000</v>
          </cell>
        </row>
        <row r="92">
          <cell r="C92" t="str">
            <v>New Satellite FODMS contract - Data Management</v>
          </cell>
          <cell r="D92" t="str">
            <v>Viqar Abbasi</v>
          </cell>
          <cell r="E92" t="str">
            <v>as per Financial Proposal</v>
          </cell>
          <cell r="F92">
            <v>43851</v>
          </cell>
          <cell r="G92" t="str">
            <v>200105_IIRB</v>
          </cell>
          <cell r="H92" t="str">
            <v>Revised Proposal</v>
          </cell>
          <cell r="I92" t="str">
            <v>MDA GSI</v>
          </cell>
          <cell r="J92">
            <v>44166</v>
          </cell>
          <cell r="K92">
            <v>45716</v>
          </cell>
          <cell r="L92" t="str">
            <v>FODMS Services</v>
          </cell>
          <cell r="M92" t="str">
            <v>0201</v>
          </cell>
          <cell r="N92">
            <v>43220</v>
          </cell>
          <cell r="O92" t="str">
            <v>P-00022</v>
          </cell>
          <cell r="P92" t="str">
            <v>RO-14.1</v>
          </cell>
          <cell r="Q92" t="str">
            <v>Professional Services</v>
          </cell>
          <cell r="R92">
            <v>0</v>
          </cell>
          <cell r="T92">
            <v>0</v>
          </cell>
          <cell r="U92" t="str">
            <v>2021-2022</v>
          </cell>
          <cell r="V92">
            <v>5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44133</v>
          </cell>
          <cell r="AL92" t="str">
            <v>M3MSat - New Satellite FODMS contract - Data ManagementM3MSatNew Satellite FODMS contract - Data ManagementViqar Abbasias per Financial Proposal43851200105_IIRBRevised ProposalMDA GSI4416645716FODMS Services020143220RO-14.1002021-20225000000000000</v>
          </cell>
          <cell r="AM92" t="str">
            <v>M3MSat - New Satellite FODMS contract - Data ManagementM3MSatNew Satellite FODMS contract - Data ManagementViqar Abbasias per Financial Proposal43851200105_IIRBRevised ProposalMDA GSI4416645716FODMS Services020143220RO-14.1002021-20225000000000000</v>
          </cell>
        </row>
        <row r="93">
          <cell r="C93" t="str">
            <v>New Satellite FODMS contract - Flight Operations</v>
          </cell>
          <cell r="D93" t="str">
            <v>Viqar Abbasi</v>
          </cell>
          <cell r="E93" t="str">
            <v>as per Financial Proposal</v>
          </cell>
          <cell r="F93">
            <v>43851</v>
          </cell>
          <cell r="G93" t="str">
            <v>200105_IIRB</v>
          </cell>
          <cell r="H93" t="str">
            <v>Revised Proposal</v>
          </cell>
          <cell r="I93" t="str">
            <v>MDA GSI</v>
          </cell>
          <cell r="J93">
            <v>44166</v>
          </cell>
          <cell r="K93">
            <v>45716</v>
          </cell>
          <cell r="L93" t="str">
            <v>FODMS Services</v>
          </cell>
          <cell r="M93" t="str">
            <v>0201</v>
          </cell>
          <cell r="N93">
            <v>43220</v>
          </cell>
          <cell r="O93" t="str">
            <v>P-00022</v>
          </cell>
          <cell r="P93" t="str">
            <v>RO-14.1</v>
          </cell>
          <cell r="Q93" t="str">
            <v>Professional Services</v>
          </cell>
          <cell r="R93">
            <v>0</v>
          </cell>
          <cell r="T93" t="str">
            <v>var</v>
          </cell>
          <cell r="U93" t="str">
            <v>2021-2022</v>
          </cell>
          <cell r="V93">
            <v>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44138</v>
          </cell>
          <cell r="AL93" t="str">
            <v>M3MSat - New Satellite FODMS contract - Flight OperationsM3MSatNew Satellite FODMS contract - Flight OperationsViqar Abbasias per Financial Proposal43851200105_IIRBRevised ProposalMDA GSI4416645716FODMS Services020143220RO-14.10var2021-20225000000000000</v>
          </cell>
          <cell r="AM93" t="str">
            <v>M3MSat - New Satellite FODMS contract - Flight OperationsM3MSatNew Satellite FODMS contract - Flight OperationsViqar Abbasias per Financial Proposal43851200105_IIRBRevised ProposalMDA GSI4416645716FODMS Services020143220RO-14.10var2021-20225000000000000</v>
          </cell>
        </row>
        <row r="94">
          <cell r="C94" t="str">
            <v>New Satellite FODMS contract - Data Management</v>
          </cell>
          <cell r="D94" t="str">
            <v>Viqar Abbasi</v>
          </cell>
          <cell r="E94" t="str">
            <v>as per Financial Proposal</v>
          </cell>
          <cell r="F94">
            <v>43851</v>
          </cell>
          <cell r="G94" t="str">
            <v>200105_IIRB</v>
          </cell>
          <cell r="H94" t="str">
            <v>Revised Proposal</v>
          </cell>
          <cell r="I94" t="str">
            <v>MDA GSI</v>
          </cell>
          <cell r="J94">
            <v>44166</v>
          </cell>
          <cell r="K94">
            <v>45716</v>
          </cell>
          <cell r="L94" t="str">
            <v>FODMS Services</v>
          </cell>
          <cell r="M94" t="str">
            <v>0201</v>
          </cell>
          <cell r="N94">
            <v>43220</v>
          </cell>
          <cell r="O94" t="str">
            <v>P-00015</v>
          </cell>
          <cell r="P94" t="str">
            <v>RO-14.1</v>
          </cell>
          <cell r="Q94" t="str">
            <v>Professional Services</v>
          </cell>
          <cell r="R94">
            <v>0</v>
          </cell>
          <cell r="T94">
            <v>0</v>
          </cell>
          <cell r="U94" t="str">
            <v>2021-2022</v>
          </cell>
          <cell r="V94">
            <v>5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44133</v>
          </cell>
          <cell r="AL94" t="str">
            <v>NEOSSat - New Satellite FODMS contract - Data ManagementNEOSSatNew Satellite FODMS contract - Data ManagementViqar Abbasias per Financial Proposal43851200105_IIRBRevised ProposalMDA GSI4416645716FODMS Services020143220RO-14.1002021-20225000000000000</v>
          </cell>
          <cell r="AM94" t="str">
            <v>NEOSSat - New Satellite FODMS contract - Data ManagementNEOSSatNew Satellite FODMS contract - Data ManagementViqar Abbasias per Financial Proposal43851200105_IIRBRevised ProposalMDA GSI4416645716FODMS Services020143220RO-14.1002021-20225000000000000</v>
          </cell>
        </row>
        <row r="95">
          <cell r="C95" t="str">
            <v>New Satellite FODMS contract - Flight Operations</v>
          </cell>
          <cell r="D95" t="str">
            <v>Viqar Abbasi</v>
          </cell>
          <cell r="E95" t="str">
            <v>as per Financial Proposal</v>
          </cell>
          <cell r="F95">
            <v>43851</v>
          </cell>
          <cell r="G95" t="str">
            <v>200105_IIRB</v>
          </cell>
          <cell r="H95" t="str">
            <v>Revised Proposal</v>
          </cell>
          <cell r="I95" t="str">
            <v>MDA GSI</v>
          </cell>
          <cell r="J95">
            <v>44166</v>
          </cell>
          <cell r="K95">
            <v>45716</v>
          </cell>
          <cell r="L95" t="str">
            <v>FODMS Services</v>
          </cell>
          <cell r="M95" t="str">
            <v>0201</v>
          </cell>
          <cell r="N95">
            <v>43220</v>
          </cell>
          <cell r="O95" t="str">
            <v>P-00015</v>
          </cell>
          <cell r="P95" t="str">
            <v>RO-14.1</v>
          </cell>
          <cell r="Q95" t="str">
            <v>Professional Services</v>
          </cell>
          <cell r="R95">
            <v>94894.361666666679</v>
          </cell>
          <cell r="T95" t="str">
            <v>var</v>
          </cell>
          <cell r="U95" t="str">
            <v>2021-2022</v>
          </cell>
          <cell r="V95">
            <v>5</v>
          </cell>
          <cell r="W95">
            <v>0</v>
          </cell>
          <cell r="X95">
            <v>0</v>
          </cell>
          <cell r="Y95">
            <v>0</v>
          </cell>
          <cell r="Z95">
            <v>94894.361666666679</v>
          </cell>
          <cell r="AA95">
            <v>1138732.3400000001</v>
          </cell>
          <cell r="AB95">
            <v>1138732.3400000001</v>
          </cell>
          <cell r="AC95">
            <v>1138732.3400000001</v>
          </cell>
          <cell r="AD95">
            <v>1138732.3400000001</v>
          </cell>
          <cell r="AE95">
            <v>1043837.9783333335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5693661.7000000002</v>
          </cell>
          <cell r="AK95">
            <v>44133</v>
          </cell>
          <cell r="AL95" t="str">
            <v>NEOSSat - New Satellite FODMS contract - Flight OperationsNEOSSatNew Satellite FODMS contract - Flight OperationsViqar Abbasias per Financial Proposal43851200105_IIRBRevised ProposalMDA GSI4416645716FODMS Services020143220RO-14.194894.3616666667var2021-20225094894.36166666671138732.341138732.341138732.341138732.341043837.9783333300005693661.7</v>
          </cell>
          <cell r="AM95" t="str">
            <v>NEOSSat - New Satellite FODMS contract - Flight OperationsNEOSSatNew Satellite FODMS contract - Flight OperationsViqar Abbasias per Financial Proposal43851200105_IIRBRevised ProposalMDA GSI4416645716FODMS Services020143220RO-14.194894.3616666667var2021-20225094894.36166666671138732.341138732.341138732.341138732.341043837.9783333300005693661.7</v>
          </cell>
        </row>
        <row r="96">
          <cell r="C96" t="str">
            <v>New Satellite FODMS contract - Data Management</v>
          </cell>
          <cell r="D96" t="str">
            <v>Catherie Casgrain</v>
          </cell>
          <cell r="E96" t="str">
            <v>as per Financial Proposal</v>
          </cell>
          <cell r="F96">
            <v>43851</v>
          </cell>
          <cell r="G96" t="str">
            <v>200105_IIRB</v>
          </cell>
          <cell r="H96" t="str">
            <v>Revised Proposal</v>
          </cell>
          <cell r="I96" t="str">
            <v>MDA GSI</v>
          </cell>
          <cell r="J96">
            <v>44166</v>
          </cell>
          <cell r="K96">
            <v>45716</v>
          </cell>
          <cell r="L96" t="str">
            <v>FODMS Services</v>
          </cell>
          <cell r="M96" t="str">
            <v>0201</v>
          </cell>
          <cell r="N96">
            <v>43110</v>
          </cell>
          <cell r="O96" t="str">
            <v>P-00004</v>
          </cell>
          <cell r="P96" t="str">
            <v>RO-14.1</v>
          </cell>
          <cell r="Q96" t="str">
            <v>Professional Services</v>
          </cell>
          <cell r="R96">
            <v>9713.9058333333323</v>
          </cell>
          <cell r="T96" t="str">
            <v>var</v>
          </cell>
          <cell r="U96" t="str">
            <v>2021-2022</v>
          </cell>
          <cell r="V96">
            <v>5</v>
          </cell>
          <cell r="W96">
            <v>0</v>
          </cell>
          <cell r="X96">
            <v>0</v>
          </cell>
          <cell r="Y96">
            <v>0</v>
          </cell>
          <cell r="Z96">
            <v>9713.9058333333323</v>
          </cell>
          <cell r="AA96">
            <v>116566.87</v>
          </cell>
          <cell r="AB96">
            <v>116566.87</v>
          </cell>
          <cell r="AC96">
            <v>116566.87</v>
          </cell>
          <cell r="AD96">
            <v>116566.87</v>
          </cell>
          <cell r="AE96">
            <v>106852.96416666666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582834.35</v>
          </cell>
          <cell r="AK96">
            <v>44133</v>
          </cell>
          <cell r="AL96" t="str">
            <v>RADARSAT-2 - New Satellite FODMS contract - Data ManagementRADARSAT-2New Satellite FODMS contract - Data ManagementCatherie Casgrainas per Financial Proposal43851200105_IIRBRevised ProposalMDA GSI4416645716FODMS Services020143110RO-14.19713.90583333333var2021-2022509713.90583333333116566.87116566.87116566.87116566.87106852.9641666670000582834.35</v>
          </cell>
          <cell r="AM96" t="str">
            <v>RADARSAT-2 - New Satellite FODMS contract - Data ManagementRADARSAT-2New Satellite FODMS contract - Data ManagementCatherie Casgrainas per Financial Proposal43851200105_IIRBRevised ProposalMDA GSI4416645716FODMS Services020143110RO-14.19713.90583333333var2021-2022509713.90583333333116566.87116566.87116566.87116566.87106852.9641666670000582834.35</v>
          </cell>
        </row>
        <row r="97">
          <cell r="C97" t="str">
            <v>New Satellite FODMS contract - Data Management</v>
          </cell>
          <cell r="D97" t="str">
            <v>Catherie Casgrain</v>
          </cell>
          <cell r="E97" t="str">
            <v>as per Financial Proposal</v>
          </cell>
          <cell r="F97">
            <v>43851</v>
          </cell>
          <cell r="G97" t="str">
            <v>200105_IIRB</v>
          </cell>
          <cell r="H97" t="str">
            <v>Revised Proposal</v>
          </cell>
          <cell r="I97" t="str">
            <v>MDA GSI</v>
          </cell>
          <cell r="J97">
            <v>44166</v>
          </cell>
          <cell r="K97">
            <v>45716</v>
          </cell>
          <cell r="L97" t="str">
            <v>FODMS Services</v>
          </cell>
          <cell r="M97" t="str">
            <v>0201</v>
          </cell>
          <cell r="N97">
            <v>43110</v>
          </cell>
          <cell r="O97" t="str">
            <v>P-00019.07</v>
          </cell>
          <cell r="P97" t="str">
            <v>RO-14.1</v>
          </cell>
          <cell r="Q97" t="str">
            <v>Professional Services</v>
          </cell>
          <cell r="R97">
            <v>229647.41500000001</v>
          </cell>
          <cell r="T97" t="str">
            <v>var</v>
          </cell>
          <cell r="U97" t="str">
            <v>2021-2022</v>
          </cell>
          <cell r="V97">
            <v>5</v>
          </cell>
          <cell r="W97">
            <v>0</v>
          </cell>
          <cell r="X97" t="str">
            <v>N/A</v>
          </cell>
          <cell r="Y97">
            <v>229647.41500000001</v>
          </cell>
          <cell r="Z97">
            <v>229647.41500000001</v>
          </cell>
          <cell r="AA97">
            <v>2755768.98</v>
          </cell>
          <cell r="AB97">
            <v>2755768.98</v>
          </cell>
          <cell r="AC97">
            <v>2755768.98</v>
          </cell>
          <cell r="AD97">
            <v>2755768.98</v>
          </cell>
          <cell r="AE97">
            <v>2526121.5649999999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13778844.9</v>
          </cell>
          <cell r="AK97">
            <v>44138</v>
          </cell>
          <cell r="AL97" t="str">
            <v>RCM E2 - New Satellite FODMS contract - Data ManagementRCM E2New Satellite FODMS contract - Data ManagementCatherie Casgrainas per Financial Proposal43851200105_IIRBRevised ProposalMDA GSI4416645716FODMS Services020143110RO-14.1229647.415var2021-202250229647.4152755768.982755768.982755768.982755768.982526121.565000013778844.9</v>
          </cell>
          <cell r="AM97" t="str">
            <v>RCM E2 - New Satellite FODMS contract - Data ManagementRCM E2New Satellite FODMS contract - Data ManagementCatherie Casgrainas per Financial Proposal43851200105_IIRBRevised ProposalMDA GSI4416645716FODMS Services020143110RO-14.1229647.415var2021-202250229647.4152755768.982755768.982755768.982755768.982526121.565000013778844.9</v>
          </cell>
        </row>
        <row r="98">
          <cell r="C98" t="str">
            <v>New Satellite FODMS contract - Flight Operations</v>
          </cell>
          <cell r="D98" t="str">
            <v>Christian Carrié</v>
          </cell>
          <cell r="E98" t="str">
            <v>as per Financial Proposal</v>
          </cell>
          <cell r="F98">
            <v>43851</v>
          </cell>
          <cell r="G98" t="str">
            <v>200105_IIRB</v>
          </cell>
          <cell r="H98" t="str">
            <v>Revised Proposal</v>
          </cell>
          <cell r="I98" t="str">
            <v>MDA GSI</v>
          </cell>
          <cell r="J98" t="str">
            <v>28-Feb-21</v>
          </cell>
          <cell r="K98">
            <v>45716</v>
          </cell>
          <cell r="L98" t="str">
            <v>FODMS Services</v>
          </cell>
          <cell r="M98" t="str">
            <v>0201</v>
          </cell>
          <cell r="N98">
            <v>43240</v>
          </cell>
          <cell r="O98" t="str">
            <v>P-00019.07</v>
          </cell>
          <cell r="P98" t="str">
            <v>RO-14.1</v>
          </cell>
          <cell r="Q98" t="str">
            <v>Professional Services</v>
          </cell>
          <cell r="R98">
            <v>292000</v>
          </cell>
          <cell r="S98">
            <v>44144</v>
          </cell>
          <cell r="T98" t="str">
            <v>var</v>
          </cell>
          <cell r="U98" t="str">
            <v>2021-2022</v>
          </cell>
          <cell r="V98">
            <v>5</v>
          </cell>
          <cell r="W98">
            <v>0</v>
          </cell>
          <cell r="X98" t="str">
            <v>N/A</v>
          </cell>
          <cell r="Y98">
            <v>350444.70500000002</v>
          </cell>
          <cell r="Z98">
            <v>350444.70500000002</v>
          </cell>
          <cell r="AA98">
            <v>4205336.46</v>
          </cell>
          <cell r="AB98">
            <v>4205336.46</v>
          </cell>
          <cell r="AC98">
            <v>4205336.46</v>
          </cell>
          <cell r="AD98">
            <v>4205336.46</v>
          </cell>
          <cell r="AE98">
            <v>3854891.7550000004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21026682.300000001</v>
          </cell>
          <cell r="AK98">
            <v>44138</v>
          </cell>
          <cell r="AL98" t="str">
            <v>RCM E2 - New Satellite FODMS contract - Flight OperationsRCM E2New Satellite FODMS contract - Flight OperationsChristian Carriéas per Financial Proposal43851200105_IIRBRevised ProposalMDA GSI28-Feb-2145716FODMS Services020143240RO-14.129200044144var2021-202250350444.7054205336.464205336.464205336.464205336.463854891.755000021026682.3</v>
          </cell>
          <cell r="AM98" t="str">
            <v>RCM E2 - New Satellite FODMS contract - Flight OperationsRCM E2New Satellite FODMS contract - Flight OperationsChristian Carriéas per Financial Proposal43851200105_IIRBRevised ProposalMDA GSI28-Feb-2145716FODMS Services020143240RO-14.129200044144var2021-202250350444.7054205336.464205336.464205336.464205336.463854891.755000021026682.3</v>
          </cell>
        </row>
        <row r="99">
          <cell r="C99" t="str">
            <v>New Satellite FODMS contract - Incentive 10%</v>
          </cell>
          <cell r="D99" t="str">
            <v>Christian Carrié</v>
          </cell>
          <cell r="E99" t="str">
            <v>as per Financial Proposal</v>
          </cell>
          <cell r="F99">
            <v>43851</v>
          </cell>
          <cell r="G99" t="str">
            <v>200105_IIRB</v>
          </cell>
          <cell r="H99" t="str">
            <v>Revised Proposal</v>
          </cell>
          <cell r="I99" t="str">
            <v>MDA GSI</v>
          </cell>
          <cell r="J99">
            <v>44166</v>
          </cell>
          <cell r="K99">
            <v>45716</v>
          </cell>
          <cell r="L99" t="str">
            <v>FODMS Services</v>
          </cell>
          <cell r="M99" t="str">
            <v>0201</v>
          </cell>
          <cell r="N99">
            <v>43240</v>
          </cell>
          <cell r="O99" t="str">
            <v>P-00019.07</v>
          </cell>
          <cell r="P99" t="str">
            <v>RO-14.1</v>
          </cell>
          <cell r="Q99" t="str">
            <v>Professional Services</v>
          </cell>
          <cell r="R99">
            <v>0</v>
          </cell>
          <cell r="T99" t="str">
            <v>var</v>
          </cell>
          <cell r="U99" t="str">
            <v>2021-2022</v>
          </cell>
          <cell r="V99">
            <v>5</v>
          </cell>
          <cell r="W99">
            <v>0</v>
          </cell>
          <cell r="X99" t="str">
            <v>N/A</v>
          </cell>
          <cell r="Y99">
            <v>0</v>
          </cell>
          <cell r="Z99">
            <v>0</v>
          </cell>
          <cell r="AA99">
            <v>1042909.2540000002</v>
          </cell>
          <cell r="AB99">
            <v>1042909.2540000002</v>
          </cell>
          <cell r="AC99">
            <v>1042909.2540000002</v>
          </cell>
          <cell r="AD99">
            <v>1042909.2540000002</v>
          </cell>
          <cell r="AE99">
            <v>1042909.2540000002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5214546.2700000014</v>
          </cell>
          <cell r="AK99">
            <v>44138</v>
          </cell>
          <cell r="AL99" t="str">
            <v>RCM E2 - New Satellite FODMS contract - Incentive 10%RCM E2New Satellite FODMS contract - Incentive 10%Christian Carriéas per Financial Proposal43851200105_IIRBRevised ProposalMDA GSI4416645716FODMS Services020143240RO-14.10var2021-20225001042909.2541042909.2541042909.2541042909.2541042909.25400005214546.27</v>
          </cell>
          <cell r="AM99" t="str">
            <v>RCM E2 - New Satellite FODMS contract - Incentive 10%RCM E2New Satellite FODMS contract - Incentive 10%Christian Carriéas per Financial Proposal43851200105_IIRBRevised ProposalMDA GSI4416645716FODMS Services020143240RO-14.10var2021-20225001042909.2541042909.2541042909.2541042909.2541042909.25400005214546.27</v>
          </cell>
        </row>
        <row r="100">
          <cell r="C100" t="str">
            <v>New Satellite FODMS contract - Task Authorization (RCM GS Sustaining Engineering)</v>
          </cell>
          <cell r="D100" t="str">
            <v>Christian Carrié</v>
          </cell>
          <cell r="E100" t="str">
            <v>as per Financial Proposal</v>
          </cell>
          <cell r="F100">
            <v>43851</v>
          </cell>
          <cell r="G100" t="str">
            <v>200105_IIRB</v>
          </cell>
          <cell r="H100" t="str">
            <v>Revised Proposal</v>
          </cell>
          <cell r="I100" t="str">
            <v>MDA GSI</v>
          </cell>
          <cell r="J100">
            <v>44166</v>
          </cell>
          <cell r="K100">
            <v>45716</v>
          </cell>
          <cell r="L100" t="str">
            <v>FODMS Services</v>
          </cell>
          <cell r="M100" t="str">
            <v>0201</v>
          </cell>
          <cell r="N100">
            <v>43240</v>
          </cell>
          <cell r="O100" t="str">
            <v>P-00019.07</v>
          </cell>
          <cell r="P100" t="str">
            <v>RO-14.1</v>
          </cell>
          <cell r="Q100" t="str">
            <v>Professional Services</v>
          </cell>
          <cell r="R100">
            <v>25000</v>
          </cell>
          <cell r="S100">
            <v>44136</v>
          </cell>
          <cell r="T100" t="str">
            <v>var</v>
          </cell>
          <cell r="U100" t="str">
            <v>2021-2022</v>
          </cell>
          <cell r="V100">
            <v>5</v>
          </cell>
          <cell r="W100">
            <v>0</v>
          </cell>
          <cell r="X100" t="str">
            <v>N/A</v>
          </cell>
          <cell r="Y100">
            <v>65773.969761904838</v>
          </cell>
          <cell r="Z100">
            <v>65773.969761904838</v>
          </cell>
          <cell r="AA100">
            <v>789287.637142858</v>
          </cell>
          <cell r="AB100">
            <v>789287.637142858</v>
          </cell>
          <cell r="AC100">
            <v>789287.637142858</v>
          </cell>
          <cell r="AD100">
            <v>789287.637142858</v>
          </cell>
          <cell r="AE100">
            <v>723513.66738095321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3946438.18571429</v>
          </cell>
          <cell r="AK100">
            <v>44176</v>
          </cell>
          <cell r="AL100" t="str">
            <v>RCM E2 - New Satellite FODMS contract - Task Authorization (RCM GS Sustaining Engineering)RCM E2New Satellite FODMS contract - Task Authorization (RCM GS Sustaining Engineering)Christian Carriéas per Financial Proposal43851200105_IIRBRevised ProposalMDA GSI4416645716FODMS Services020143240RO-14.12500044136var2021-20225065773.9697619048789287.637142858789287.637142858789287.637142858789287.637142858723513.66738095300003946438.18571429</v>
          </cell>
          <cell r="AM100" t="str">
            <v>RCM E2 - New Satellite FODMS contract - Task Authorization (RCM GS Sustaining Engineering)RCM E2New Satellite FODMS contract - Task Authorization (RCM GS Sustaining Engineering)Christian Carriéas per Financial Proposal43851200105_IIRBRevised ProposalMDA GSI4416645716FODMS Services020143240RO-14.12500044136var2021-20225065773.9697619048789287.637142858789287.637142858789287.637142858789287.637142858723513.66738095300003946438.18571429</v>
          </cell>
        </row>
        <row r="101">
          <cell r="C101" t="str">
            <v>New Satellite FODMS contract - Data Management</v>
          </cell>
          <cell r="D101" t="str">
            <v>Viqar Abbasi</v>
          </cell>
          <cell r="E101" t="str">
            <v>as per Financial Proposal</v>
          </cell>
          <cell r="F101">
            <v>43851</v>
          </cell>
          <cell r="G101" t="str">
            <v>200105_IIRB</v>
          </cell>
          <cell r="H101" t="str">
            <v>Revised Proposal</v>
          </cell>
          <cell r="I101" t="str">
            <v>MDA GSI</v>
          </cell>
          <cell r="J101">
            <v>44166</v>
          </cell>
          <cell r="K101">
            <v>45716</v>
          </cell>
          <cell r="L101" t="str">
            <v>FODMS Services</v>
          </cell>
          <cell r="M101" t="str">
            <v>0201</v>
          </cell>
          <cell r="N101">
            <v>43220</v>
          </cell>
          <cell r="O101" t="str">
            <v>P-00003</v>
          </cell>
          <cell r="P101" t="str">
            <v>RO-14.1</v>
          </cell>
          <cell r="Q101" t="str">
            <v>Professional Services</v>
          </cell>
          <cell r="R101">
            <v>0</v>
          </cell>
          <cell r="T101">
            <v>0</v>
          </cell>
          <cell r="U101" t="str">
            <v>2021-2022</v>
          </cell>
          <cell r="V101">
            <v>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44133</v>
          </cell>
          <cell r="AL101" t="str">
            <v>SCISAT - New Satellite FODMS contract - Data ManagementSCISATNew Satellite FODMS contract - Data ManagementViqar Abbasias per Financial Proposal43851200105_IIRBRevised ProposalMDA GSI4416645716FODMS Services020143220RO-14.1002021-20225000000000000</v>
          </cell>
          <cell r="AM101" t="str">
            <v>SCISAT - New Satellite FODMS contract - Data ManagementSCISATNew Satellite FODMS contract - Data ManagementViqar Abbasias per Financial Proposal43851200105_IIRBRevised ProposalMDA GSI4416645716FODMS Services020143220RO-14.1002021-20225000000000000</v>
          </cell>
        </row>
        <row r="102">
          <cell r="C102" t="str">
            <v>New Satellite FODMS contract - Flight Operations</v>
          </cell>
          <cell r="D102" t="str">
            <v>Viqar Abbasi</v>
          </cell>
          <cell r="E102" t="str">
            <v>as per Financial Proposal</v>
          </cell>
          <cell r="F102">
            <v>43851</v>
          </cell>
          <cell r="G102" t="str">
            <v>200105_IIRB</v>
          </cell>
          <cell r="H102" t="str">
            <v>Revised Proposal</v>
          </cell>
          <cell r="I102" t="str">
            <v>MDA GSI</v>
          </cell>
          <cell r="J102">
            <v>44166</v>
          </cell>
          <cell r="K102">
            <v>45716</v>
          </cell>
          <cell r="L102" t="str">
            <v>FODMS Services</v>
          </cell>
          <cell r="M102" t="str">
            <v>0201</v>
          </cell>
          <cell r="N102">
            <v>43220</v>
          </cell>
          <cell r="O102" t="str">
            <v>P-00003</v>
          </cell>
          <cell r="P102" t="str">
            <v>RO-14.1</v>
          </cell>
          <cell r="Q102" t="str">
            <v>Professional Services</v>
          </cell>
          <cell r="R102">
            <v>58430.814166666671</v>
          </cell>
          <cell r="T102" t="str">
            <v>var</v>
          </cell>
          <cell r="U102" t="str">
            <v>2021-2022</v>
          </cell>
          <cell r="V102">
            <v>5</v>
          </cell>
          <cell r="W102">
            <v>0</v>
          </cell>
          <cell r="X102">
            <v>0</v>
          </cell>
          <cell r="Y102">
            <v>0</v>
          </cell>
          <cell r="Z102">
            <v>58430.814166666671</v>
          </cell>
          <cell r="AA102">
            <v>701169.77</v>
          </cell>
          <cell r="AB102">
            <v>701169.77</v>
          </cell>
          <cell r="AC102">
            <v>701169.77</v>
          </cell>
          <cell r="AD102">
            <v>701169.77</v>
          </cell>
          <cell r="AE102">
            <v>642738.95583333343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3505848.85</v>
          </cell>
          <cell r="AK102">
            <v>44133</v>
          </cell>
          <cell r="AL102" t="str">
            <v>SCISAT - New Satellite FODMS contract - Flight OperationsSCISATNew Satellite FODMS contract - Flight OperationsViqar Abbasias per Financial Proposal43851200105_IIRBRevised ProposalMDA GSI4416645716FODMS Services020143220RO-14.158430.8141666667var2021-20225058430.8141666667701169.77701169.77701169.77701169.77642738.95583333300003505848.85</v>
          </cell>
          <cell r="AM102" t="str">
            <v>SCISAT - New Satellite FODMS contract - Flight OperationsSCISATNew Satellite FODMS contract - Flight OperationsViqar Abbasias per Financial Proposal43851200105_IIRBRevised ProposalMDA GSI4416645716FODMS Services020143220RO-14.158430.8141666667var2021-20225058430.8141666667701169.77701169.77701169.77701169.77642738.95583333300003505848.85</v>
          </cell>
        </row>
        <row r="103">
          <cell r="C103" t="str">
            <v>Corner Reflectors - Alaska (9F013-17-0176 ASF Corp)</v>
          </cell>
          <cell r="D103" t="str">
            <v>Stéphane Côté</v>
          </cell>
          <cell r="E103" t="str">
            <v>6,122.65 USD for 2020-21, option years avail</v>
          </cell>
          <cell r="H103" t="str">
            <v>9F013-17-0176</v>
          </cell>
          <cell r="I103" t="str">
            <v>ASF Corp</v>
          </cell>
          <cell r="L103" t="str">
            <v>Ground Ops &amp; Maintenance (GFE, licences, etc)</v>
          </cell>
          <cell r="M103" t="str">
            <v>0201</v>
          </cell>
          <cell r="N103">
            <v>43120</v>
          </cell>
          <cell r="O103" t="str">
            <v>P-00019.07</v>
          </cell>
          <cell r="P103" t="str">
            <v>RO-14.1</v>
          </cell>
          <cell r="Q103" t="str">
            <v>Professional Services</v>
          </cell>
          <cell r="R103">
            <v>8485.9929000000011</v>
          </cell>
          <cell r="T103">
            <v>8485.9929000000011</v>
          </cell>
          <cell r="U103" t="str">
            <v>2020-2021</v>
          </cell>
          <cell r="V103">
            <v>6</v>
          </cell>
          <cell r="W103">
            <v>0.02</v>
          </cell>
          <cell r="X103">
            <v>7778.826825000001</v>
          </cell>
          <cell r="Y103">
            <v>707.16607500000009</v>
          </cell>
          <cell r="Z103">
            <v>8485.9929000000011</v>
          </cell>
          <cell r="AA103">
            <v>8655.7127580000015</v>
          </cell>
          <cell r="AB103">
            <v>8828.827013160002</v>
          </cell>
          <cell r="AC103">
            <v>9005.4035534232025</v>
          </cell>
          <cell r="AD103">
            <v>9185.5116244916662</v>
          </cell>
          <cell r="AE103">
            <v>9369.2218569814995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53530.669706056375</v>
          </cell>
          <cell r="AK103">
            <v>44138</v>
          </cell>
          <cell r="AL103" t="str">
            <v>RCM E2 - Corner Reflectors - Alaska (9F013-17-0176 ASF Corp)RCM E2Corner Reflectors - Alaska (9F013-17-0176 ASF Corp)Stéphane Côté6,122.65 USD for 2020-21, option years avail9F013-17-0176ASF CorpGround Ops &amp; Maintenance (GFE, licences, etc)020143120RO-14.18485.99298485.99292020-202160.028485.99298655.7127588828.827013169005.40355342329185.511624491679369.2218569815000053530.6697060564</v>
          </cell>
          <cell r="AM103" t="str">
            <v>RCM E2 - Corner Reflectors - Alaska (9F013-17-0176 ASF Corp)RCM E2Corner Reflectors - Alaska (9F013-17-0176 ASF Corp)Stéphane Côté6,122.65 USD for 2020-21, option years avail9F013-17-0176ASF CorpGround Ops &amp; Maintenance (GFE, licences, etc)020143120RO-14.18485.99298485.99292020-202160.028485.99298655.7127588828.827013169005.40355342329185.511624491679369.2218569815000053530.6697060564</v>
          </cell>
        </row>
        <row r="104">
          <cell r="C104" t="str">
            <v>Corner Reflectors - Kiruna (9F013-17-0177 SSC)</v>
          </cell>
          <cell r="D104" t="str">
            <v>Stéphane Côté</v>
          </cell>
          <cell r="E104" t="str">
            <v>8426.52 SEK/month for 2020-21, 2% inflation</v>
          </cell>
          <cell r="H104" t="str">
            <v>9F013-17-0177</v>
          </cell>
          <cell r="I104" t="str">
            <v>SwSC</v>
          </cell>
          <cell r="L104" t="str">
            <v>Ground Ops &amp; Maintenance (GFE, licences, etc)</v>
          </cell>
          <cell r="M104" t="str">
            <v>0201</v>
          </cell>
          <cell r="N104">
            <v>43120</v>
          </cell>
          <cell r="O104" t="str">
            <v>P-00019.07</v>
          </cell>
          <cell r="P104" t="str">
            <v>RO-14.1</v>
          </cell>
          <cell r="Q104" t="str">
            <v>Professional Services</v>
          </cell>
          <cell r="R104">
            <v>15926.122800000001</v>
          </cell>
          <cell r="T104">
            <v>15926.122800000001</v>
          </cell>
          <cell r="U104" t="str">
            <v>2020-2021</v>
          </cell>
          <cell r="V104">
            <v>6</v>
          </cell>
          <cell r="W104">
            <v>0.02</v>
          </cell>
          <cell r="X104">
            <v>14598.945900000001</v>
          </cell>
          <cell r="Y104">
            <v>1327.1769000000002</v>
          </cell>
          <cell r="Z104">
            <v>15926.122800000001</v>
          </cell>
          <cell r="AA104">
            <v>16244.645256000002</v>
          </cell>
          <cell r="AB104">
            <v>16569.538161120003</v>
          </cell>
          <cell r="AC104">
            <v>16900.928924342403</v>
          </cell>
          <cell r="AD104">
            <v>17238.947502829251</v>
          </cell>
          <cell r="AE104">
            <v>17583.726452885836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100463.90909717749</v>
          </cell>
          <cell r="AK104">
            <v>44138</v>
          </cell>
          <cell r="AL104" t="str">
            <v>RCM E2 - Corner Reflectors - Kiruna (9F013-17-0177 SSC)RCM E2Corner Reflectors - Kiruna (9F013-17-0177 SSC)Stéphane Côté8426.52 SEK/month for 2020-21, 2% inflation9F013-17-0177SwSCGround Ops &amp; Maintenance (GFE, licences, etc)020143120RO-14.115926.122815926.12282020-202160.0215926.122816244.64525616569.5381611216900.928924342417238.947502829317583.72645288580000100463.909097177</v>
          </cell>
          <cell r="AM104" t="str">
            <v>RCM E2 - Corner Reflectors - Kiruna (9F013-17-0177 SSC)RCM E2Corner Reflectors - Kiruna (9F013-17-0177 SSC)Stéphane Côté8426.52 SEK/month for 2020-21, 2% inflation9F013-17-0177SwSCGround Ops &amp; Maintenance (GFE, licences, etc)020143120RO-14.115926.122815926.12282020-202160.0215926.122816244.64525616569.5381611216900.928924342417238.947502829317583.72645288580000100463.909097177</v>
          </cell>
        </row>
        <row r="105">
          <cell r="C105" t="str">
            <v>Rent (Utility) De La Savane Site (Transponder)</v>
          </cell>
          <cell r="D105" t="str">
            <v>Stéphane Côté</v>
          </cell>
          <cell r="E105" t="str">
            <v>Electric Bill estimated 8,500/year</v>
          </cell>
          <cell r="H105" t="str">
            <v>R.078209</v>
          </cell>
          <cell r="I105" t="str">
            <v>Ferme Bachand</v>
          </cell>
          <cell r="L105" t="str">
            <v>Ground Ops &amp; Maintenance (GFE, licences, etc)</v>
          </cell>
          <cell r="M105" t="str">
            <v>0201</v>
          </cell>
          <cell r="N105">
            <v>43120</v>
          </cell>
          <cell r="O105" t="str">
            <v>P-00019.07</v>
          </cell>
          <cell r="P105" t="str">
            <v>RO-14.1</v>
          </cell>
          <cell r="Q105" t="str">
            <v>Professional Services</v>
          </cell>
          <cell r="R105">
            <v>8500</v>
          </cell>
          <cell r="T105">
            <v>8500</v>
          </cell>
          <cell r="U105" t="str">
            <v>2020-2021</v>
          </cell>
          <cell r="V105">
            <v>6</v>
          </cell>
          <cell r="W105">
            <v>0.02</v>
          </cell>
          <cell r="X105">
            <v>7791.666666666667</v>
          </cell>
          <cell r="Y105">
            <v>708.33333333333337</v>
          </cell>
          <cell r="Z105">
            <v>8500</v>
          </cell>
          <cell r="AA105">
            <v>8670</v>
          </cell>
          <cell r="AB105">
            <v>8843.4</v>
          </cell>
          <cell r="AC105">
            <v>9020.268</v>
          </cell>
          <cell r="AD105">
            <v>9200.6733600000007</v>
          </cell>
          <cell r="AE105">
            <v>9384.6868272000011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53619.028187200005</v>
          </cell>
          <cell r="AK105">
            <v>44138</v>
          </cell>
          <cell r="AL105" t="str">
            <v>RCM E2 - Rent (Utility) De La Savane Site (Transponder)RCM E2Rent (Utility) De La Savane Site (Transponder)Stéphane CôtéElectric Bill estimated 8,500/yearR.078209Ferme BachandGround Ops &amp; Maintenance (GFE, licences, etc)020143120RO-14.1850085002020-202160.02850086708843.49020.2689200.673369384.6868272000053619.0281872</v>
          </cell>
          <cell r="AM105" t="str">
            <v>RCM E2 - Rent (Utility) De La Savane Site (Transponder)RCM E2Rent (Utility) De La Savane Site (Transponder)Stéphane CôtéElectric Bill estimated 8,500/yearR.078209Ferme BachandGround Ops &amp; Maintenance (GFE, licences, etc)020143120RO-14.1850085002020-202160.02850086708843.49020.2689200.673369384.6868272000053619.0281872</v>
          </cell>
        </row>
        <row r="106">
          <cell r="C106" t="str">
            <v>Antenna UPS Update (Facility) - Contract</v>
          </cell>
          <cell r="D106" t="str">
            <v>Marc Sauvageau</v>
          </cell>
          <cell r="I106" t="str">
            <v>var</v>
          </cell>
          <cell r="L106" t="str">
            <v>Ground Ops &amp; Maintenance (GFE, licences, etc)</v>
          </cell>
          <cell r="M106" t="str">
            <v>0201</v>
          </cell>
          <cell r="N106">
            <v>43210</v>
          </cell>
          <cell r="O106" t="str">
            <v>G-00124</v>
          </cell>
          <cell r="P106" t="str">
            <v>RO-14.1</v>
          </cell>
          <cell r="Q106" t="str">
            <v>Professional Services</v>
          </cell>
          <cell r="R106">
            <v>0</v>
          </cell>
          <cell r="S106">
            <v>44147</v>
          </cell>
          <cell r="T106">
            <v>158500</v>
          </cell>
          <cell r="U106" t="str">
            <v>2021-2022</v>
          </cell>
          <cell r="V106">
            <v>1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158500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158500</v>
          </cell>
          <cell r="AK106">
            <v>44147</v>
          </cell>
          <cell r="AL106" t="str">
            <v>COMMON COST - Antenna UPS Update (Facility) - ContractCOMMON COSTAntenna UPS Update (Facility) - ContractMarc SauvageauvarGround Ops &amp; Maintenance (GFE, licences, etc)020143210RO-14.10441471585002021-202210015850000000000158500</v>
          </cell>
          <cell r="AM106" t="str">
            <v>COMMON COST - Antenna UPS Update (Facility) - ContractCOMMON COSTAntenna UPS Update (Facility) - ContractMarc SauvageauvarGround Ops &amp; Maintenance (GFE, licences, etc)020143210RO-14.10441471585002021-202210015850000000000158500</v>
          </cell>
        </row>
        <row r="107">
          <cell r="C107" t="str">
            <v>Antenna UPS Update (Facility) - Plans et Devis</v>
          </cell>
          <cell r="D107" t="str">
            <v>Marc Sauvageau</v>
          </cell>
          <cell r="I107" t="str">
            <v>var</v>
          </cell>
          <cell r="L107" t="str">
            <v>Ground Ops &amp; Maintenance (GFE, licences, etc)</v>
          </cell>
          <cell r="M107" t="str">
            <v>0201</v>
          </cell>
          <cell r="N107">
            <v>43210</v>
          </cell>
          <cell r="O107" t="str">
            <v>G-00124</v>
          </cell>
          <cell r="P107" t="str">
            <v>RO-14.1</v>
          </cell>
          <cell r="Q107" t="str">
            <v>Professional Services</v>
          </cell>
          <cell r="R107">
            <v>15000</v>
          </cell>
          <cell r="S107">
            <v>44147</v>
          </cell>
          <cell r="T107">
            <v>20000</v>
          </cell>
          <cell r="U107" t="str">
            <v>2020-2021</v>
          </cell>
          <cell r="V107">
            <v>1</v>
          </cell>
          <cell r="W107">
            <v>0</v>
          </cell>
          <cell r="X107">
            <v>0</v>
          </cell>
          <cell r="Y107">
            <v>0</v>
          </cell>
          <cell r="Z107">
            <v>20000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20000</v>
          </cell>
          <cell r="AK107">
            <v>44147</v>
          </cell>
          <cell r="AL107" t="str">
            <v>COMMON COST - Antenna UPS Update (Facility) - Plans et DevisCOMMON COSTAntenna UPS Update (Facility) - Plans et DevisMarc SauvageauvarGround Ops &amp; Maintenance (GFE, licences, etc)020143210RO-14.11500044147200002020-2021102000000000000020000</v>
          </cell>
          <cell r="AM107" t="str">
            <v>COMMON COST - Antenna UPS Update (Facility) - Plans et DevisCOMMON COSTAntenna UPS Update (Facility) - Plans et DevisMarc SauvageauvarGround Ops &amp; Maintenance (GFE, licences, etc)020143210RO-14.11500044147200002020-2021102000000000000020000</v>
          </cell>
        </row>
        <row r="108">
          <cell r="C108" t="str">
            <v>Computers and Monitors</v>
          </cell>
          <cell r="D108" t="str">
            <v>Marc Sauvageau</v>
          </cell>
          <cell r="E108" t="str">
            <v>budgetary estimate for TA</v>
          </cell>
          <cell r="I108" t="str">
            <v>var</v>
          </cell>
          <cell r="L108" t="str">
            <v>Ground Ops &amp; Maintenance (GFE, licences, etc)</v>
          </cell>
          <cell r="M108" t="str">
            <v>0201</v>
          </cell>
          <cell r="N108">
            <v>43210</v>
          </cell>
          <cell r="O108" t="str">
            <v>G-00124</v>
          </cell>
          <cell r="P108" t="str">
            <v>RO-25</v>
          </cell>
          <cell r="Q108" t="str">
            <v>Parts and Consumable Tools</v>
          </cell>
          <cell r="R108">
            <v>25000</v>
          </cell>
          <cell r="T108">
            <v>25000</v>
          </cell>
          <cell r="U108" t="str">
            <v>2020-2021</v>
          </cell>
          <cell r="V108">
            <v>5</v>
          </cell>
          <cell r="W108">
            <v>0</v>
          </cell>
          <cell r="X108">
            <v>0</v>
          </cell>
          <cell r="Y108">
            <v>0</v>
          </cell>
          <cell r="Z108">
            <v>25000</v>
          </cell>
          <cell r="AA108">
            <v>25000</v>
          </cell>
          <cell r="AB108">
            <v>25000</v>
          </cell>
          <cell r="AC108">
            <v>25000</v>
          </cell>
          <cell r="AD108">
            <v>25000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125000</v>
          </cell>
          <cell r="AK108">
            <v>44138</v>
          </cell>
          <cell r="AL108" t="str">
            <v>COMMON COST - Computers and MonitorsCOMMON COSTComputers and MonitorsMarc Sauvageaubudgetary estimate for TAvarGround Ops &amp; Maintenance (GFE, licences, etc)020143210RO-2525000250002020-202150250002500025000250002500000000125000</v>
          </cell>
          <cell r="AM108" t="str">
            <v>COMMON COST - Computers and MonitorsCOMMON COSTComputers and MonitorsMarc Sauvageaubudgetary estimate for TAvarGround Ops &amp; Maintenance (GFE, licences, etc)020143210RO-2525000250002020-202150250002500025000250002500000000125000</v>
          </cell>
        </row>
        <row r="109">
          <cell r="C109" t="str">
            <v>GS Software Licences (Matlab, STK, etc)</v>
          </cell>
          <cell r="D109" t="str">
            <v>Viqar Abbasi</v>
          </cell>
          <cell r="E109" t="str">
            <v>as per Software sheet</v>
          </cell>
          <cell r="I109" t="str">
            <v>var</v>
          </cell>
          <cell r="L109" t="str">
            <v>Ground Ops &amp; Maintenance (GFE, licences, etc)</v>
          </cell>
          <cell r="M109" t="str">
            <v>0201</v>
          </cell>
          <cell r="N109">
            <v>43220</v>
          </cell>
          <cell r="O109" t="str">
            <v>G-00124</v>
          </cell>
          <cell r="P109" t="str">
            <v>RO-18</v>
          </cell>
          <cell r="Q109" t="str">
            <v>Rentals</v>
          </cell>
          <cell r="R109">
            <v>386569</v>
          </cell>
          <cell r="T109" t="str">
            <v>var</v>
          </cell>
          <cell r="U109" t="str">
            <v>2020-2021</v>
          </cell>
          <cell r="V109" t="str">
            <v>var</v>
          </cell>
          <cell r="W109">
            <v>0.02</v>
          </cell>
          <cell r="X109">
            <v>0</v>
          </cell>
          <cell r="Y109">
            <v>0</v>
          </cell>
          <cell r="Z109">
            <v>386569</v>
          </cell>
          <cell r="AA109">
            <v>393912.3</v>
          </cell>
          <cell r="AB109">
            <v>401402.46600000001</v>
          </cell>
          <cell r="AC109">
            <v>409042.43532000005</v>
          </cell>
          <cell r="AD109">
            <v>416835.20402640011</v>
          </cell>
          <cell r="AE109">
            <v>424783.82810692809</v>
          </cell>
          <cell r="AF109">
            <v>432891.42466906668</v>
          </cell>
          <cell r="AG109">
            <v>0</v>
          </cell>
          <cell r="AH109">
            <v>0</v>
          </cell>
          <cell r="AI109">
            <v>0</v>
          </cell>
          <cell r="AJ109">
            <v>2865436.6581223952</v>
          </cell>
          <cell r="AK109">
            <v>44119</v>
          </cell>
          <cell r="AL109" t="str">
            <v>COMMON COST - GS Software Licences (Matlab, STK, etc)COMMON COSTGS Software Licences (Matlab, STK, etc)Viqar Abbasias per Software sheetvarGround Ops &amp; Maintenance (GFE, licences, etc)020143220RO-18386569var2020-2021var0.02386569393912.3401402.466409042.43532416835.2040264424783.828106928432891.4246690670002865436.6581224</v>
          </cell>
          <cell r="AM109" t="str">
            <v>COMMON COST - GS Software Licences (Matlab, STK, etc)COMMON COSTGS Software Licences (Matlab, STK, etc)Viqar Abbasias per Software sheetvarGround Ops &amp; Maintenance (GFE, licences, etc)020143220RO-18386569var2020-2021var0.02386569393912.3401402.466409042.43532416835.2040264424783.828106928432891.4246690670002865436.6581224</v>
          </cell>
        </row>
        <row r="110">
          <cell r="C110" t="str">
            <v>Hammers Galaxy 8 (ITOS) License Maintenance</v>
          </cell>
          <cell r="D110" t="str">
            <v>Marc Sauvageau</v>
          </cell>
          <cell r="E110" t="str">
            <v>estimated 6 Lic/year @ 20k each</v>
          </cell>
          <cell r="I110" t="str">
            <v>Hammers</v>
          </cell>
          <cell r="L110" t="str">
            <v>Ground Ops &amp; Maintenance (GFE, licences, etc)</v>
          </cell>
          <cell r="M110" t="str">
            <v>0201</v>
          </cell>
          <cell r="N110">
            <v>43210</v>
          </cell>
          <cell r="O110" t="str">
            <v>G-00124</v>
          </cell>
          <cell r="P110" t="str">
            <v>RO-18</v>
          </cell>
          <cell r="Q110" t="str">
            <v>Rentals</v>
          </cell>
          <cell r="R110">
            <v>0</v>
          </cell>
          <cell r="S110">
            <v>44147</v>
          </cell>
          <cell r="T110">
            <v>120000</v>
          </cell>
          <cell r="U110" t="str">
            <v>2021-2022</v>
          </cell>
          <cell r="W110">
            <v>0.02</v>
          </cell>
          <cell r="X110">
            <v>0</v>
          </cell>
          <cell r="Y110">
            <v>0</v>
          </cell>
          <cell r="Z110">
            <v>0</v>
          </cell>
          <cell r="AA110">
            <v>120000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120000</v>
          </cell>
          <cell r="AK110">
            <v>44176</v>
          </cell>
          <cell r="AL110" t="str">
            <v>COMMON COST - Hammers Galaxy 8 (ITOS) License MaintenanceCOMMON COSTHammers Galaxy 8 (ITOS) License MaintenanceMarc Sauvageauestimated 6 Lic/year @ 20k eachHammersGround Ops &amp; Maintenance (GFE, licences, etc)020143210RO-180441471200002021-20220.02012000000000000120000</v>
          </cell>
          <cell r="AM110" t="str">
            <v>COMMON COST - Hammers Galaxy 8 (ITOS) License MaintenanceCOMMON COSTHammers Galaxy 8 (ITOS) License MaintenanceMarc Sauvageauestimated 6 Lic/year @ 20k eachHammersGround Ops &amp; Maintenance (GFE, licences, etc)020143210RO-180441471200002021-20220.02012000000000000120000</v>
          </cell>
        </row>
        <row r="111">
          <cell r="C111" t="str">
            <v>IT Equipment (Router, Firewall , Switches, Servers) - Capital</v>
          </cell>
          <cell r="D111" t="str">
            <v>Marc Sauvageau</v>
          </cell>
          <cell r="E111" t="str">
            <v>as per detail sheet</v>
          </cell>
          <cell r="H111" t="str">
            <v>9F013-170826</v>
          </cell>
          <cell r="I111" t="str">
            <v>Zodiak</v>
          </cell>
          <cell r="L111" t="str">
            <v>Ground Ops &amp; Maintenance (GFE, licences, etc)</v>
          </cell>
          <cell r="M111" t="str">
            <v>0301</v>
          </cell>
          <cell r="N111">
            <v>43210</v>
          </cell>
          <cell r="O111" t="str">
            <v>G-00124</v>
          </cell>
          <cell r="P111" t="str">
            <v>RO-25</v>
          </cell>
          <cell r="Q111" t="str">
            <v>Parts and Consumable Tools</v>
          </cell>
          <cell r="R111">
            <v>0</v>
          </cell>
          <cell r="S111">
            <v>44147</v>
          </cell>
          <cell r="T111" t="str">
            <v>var</v>
          </cell>
          <cell r="U111" t="str">
            <v>2020-2021</v>
          </cell>
          <cell r="V111" t="str">
            <v>var</v>
          </cell>
          <cell r="W111">
            <v>0.02</v>
          </cell>
          <cell r="X111">
            <v>0</v>
          </cell>
          <cell r="Y111">
            <v>0</v>
          </cell>
          <cell r="Z111">
            <v>300000</v>
          </cell>
          <cell r="AA111">
            <v>50000</v>
          </cell>
          <cell r="AB111">
            <v>100000</v>
          </cell>
          <cell r="AC111">
            <v>102000</v>
          </cell>
          <cell r="AD111">
            <v>104040</v>
          </cell>
          <cell r="AE111">
            <v>106120.8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762160.8</v>
          </cell>
          <cell r="AK111">
            <v>44147</v>
          </cell>
          <cell r="AL111" t="str">
            <v>COMMON COST - IT Equipment (Router, Firewall , Switches, Servers) - CapitalCOMMON COSTIT Equipment (Router, Firewall , Switches, Servers) - CapitalMarc Sauvageauas per detail sheet9F013-170826ZodiakGround Ops &amp; Maintenance (GFE, licences, etc)030143210RO-25044147var2020-2021var0.0230000050000100000102000104040106120.80000762160.8</v>
          </cell>
          <cell r="AM111" t="str">
            <v>COMMON COST - IT Equipment (Router, Firewall , Switches, Servers) - CapitalCOMMON COSTIT Equipment (Router, Firewall , Switches, Servers) - CapitalMarc Sauvageauas per detail sheet9F013-170826ZodiakGround Ops &amp; Maintenance (GFE, licences, etc)030143210RO-25044147var2020-2021var0.0230000050000100000102000104040106120.80000762160.8</v>
          </cell>
        </row>
        <row r="112">
          <cell r="C112" t="str">
            <v>IT Equipment (Router, Firewall , Switches, Servers) - O&amp;M</v>
          </cell>
          <cell r="D112" t="str">
            <v>Marc Sauvageau</v>
          </cell>
          <cell r="E112" t="str">
            <v>as per detail sheet</v>
          </cell>
          <cell r="H112" t="str">
            <v>9F013-170826</v>
          </cell>
          <cell r="I112" t="str">
            <v>Zodiak</v>
          </cell>
          <cell r="L112" t="str">
            <v>Ground Ops &amp; Maintenance (GFE, licences, etc)</v>
          </cell>
          <cell r="M112" t="str">
            <v>0201</v>
          </cell>
          <cell r="N112">
            <v>43210</v>
          </cell>
          <cell r="O112" t="str">
            <v>G-00124</v>
          </cell>
          <cell r="P112" t="str">
            <v>RO-25</v>
          </cell>
          <cell r="Q112" t="str">
            <v>Parts and Consumable Tools</v>
          </cell>
          <cell r="R112">
            <v>0</v>
          </cell>
          <cell r="S112">
            <v>44147</v>
          </cell>
          <cell r="T112" t="str">
            <v>var</v>
          </cell>
          <cell r="U112" t="str">
            <v>2020-2021</v>
          </cell>
          <cell r="V112" t="str">
            <v>var</v>
          </cell>
          <cell r="W112">
            <v>0.02</v>
          </cell>
          <cell r="X112">
            <v>0</v>
          </cell>
          <cell r="Y112">
            <v>0</v>
          </cell>
          <cell r="Z112">
            <v>25000</v>
          </cell>
          <cell r="AA112">
            <v>25500</v>
          </cell>
          <cell r="AB112">
            <v>26010</v>
          </cell>
          <cell r="AC112">
            <v>26530.2</v>
          </cell>
          <cell r="AD112">
            <v>27060.804</v>
          </cell>
          <cell r="AE112">
            <v>27602.020080000002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157703.02408</v>
          </cell>
          <cell r="AK112">
            <v>44147</v>
          </cell>
          <cell r="AL112" t="str">
            <v>COMMON COST - IT Equipment (Router, Firewall , Switches, Servers) - O&amp;MCOMMON COSTIT Equipment (Router, Firewall , Switches, Servers) - O&amp;MMarc Sauvageauas per detail sheet9F013-170826ZodiakGround Ops &amp; Maintenance (GFE, licences, etc)020143210RO-25044147var2020-2021var0.0225000255002601026530.227060.80427602.020080000157703.02408</v>
          </cell>
          <cell r="AM112" t="str">
            <v>COMMON COST - IT Equipment (Router, Firewall , Switches, Servers) - O&amp;MCOMMON COSTIT Equipment (Router, Firewall , Switches, Servers) - O&amp;MMarc Sauvageauas per detail sheet9F013-170826ZodiakGround Ops &amp; Maintenance (GFE, licences, etc)020143210RO-25044147var2020-2021var0.0225000255002601026530.227060.80427602.020080000157703.02408</v>
          </cell>
        </row>
        <row r="113">
          <cell r="C113" t="str">
            <v>IT Infrastructure Upgrade (SHUB/SASK)</v>
          </cell>
          <cell r="D113" t="str">
            <v>Marc Sauvageau</v>
          </cell>
          <cell r="I113" t="str">
            <v>var</v>
          </cell>
          <cell r="L113" t="str">
            <v>Ground Ops &amp; Maintenance (GFE, licences, etc)</v>
          </cell>
          <cell r="M113" t="str">
            <v>0301</v>
          </cell>
          <cell r="N113">
            <v>43210</v>
          </cell>
          <cell r="O113" t="str">
            <v>G-00124</v>
          </cell>
          <cell r="P113" t="str">
            <v>RO-25</v>
          </cell>
          <cell r="Q113" t="str">
            <v>Parts and Consumable Tools</v>
          </cell>
          <cell r="R113">
            <v>120000</v>
          </cell>
          <cell r="S113">
            <v>44147</v>
          </cell>
          <cell r="T113">
            <v>120000</v>
          </cell>
          <cell r="U113" t="str">
            <v>2020-2021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120000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120000</v>
          </cell>
          <cell r="AK113">
            <v>44147</v>
          </cell>
          <cell r="AL113" t="str">
            <v>COMMON COST - IT Infrastructure Upgrade (SHUB/SASK)COMMON COSTIT Infrastructure Upgrade (SHUB/SASK)Marc SauvageauvarGround Ops &amp; Maintenance (GFE, licences, etc)030143210RO-25120000441471200002020-202110120000000000000120000</v>
          </cell>
          <cell r="AM113" t="str">
            <v>COMMON COST - IT Infrastructure Upgrade (SHUB/SASK)COMMON COSTIT Infrastructure Upgrade (SHUB/SASK)Marc SauvageauvarGround Ops &amp; Maintenance (GFE, licences, etc)030143210RO-25120000441471200002020-202110120000000000000120000</v>
          </cell>
        </row>
        <row r="114">
          <cell r="C114" t="str">
            <v>Contingency for Unforeseend Need</v>
          </cell>
          <cell r="D114" t="str">
            <v>Michel Doyon</v>
          </cell>
          <cell r="E114" t="str">
            <v>budgetary margin</v>
          </cell>
          <cell r="I114" t="str">
            <v>var</v>
          </cell>
          <cell r="L114" t="str">
            <v>Ground Ops &amp; Maintenance (GFE, licences, etc)</v>
          </cell>
          <cell r="M114" t="str">
            <v>0201</v>
          </cell>
          <cell r="N114">
            <v>43200</v>
          </cell>
          <cell r="O114" t="str">
            <v>G-00124</v>
          </cell>
          <cell r="P114" t="str">
            <v>RO-14.1</v>
          </cell>
          <cell r="Q114" t="str">
            <v>Professional Services</v>
          </cell>
          <cell r="R114">
            <v>100000</v>
          </cell>
          <cell r="T114">
            <v>100000</v>
          </cell>
          <cell r="U114" t="str">
            <v>2021-2022</v>
          </cell>
          <cell r="V114">
            <v>5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100000</v>
          </cell>
          <cell r="AB114">
            <v>100000</v>
          </cell>
          <cell r="AC114">
            <v>100000</v>
          </cell>
          <cell r="AD114">
            <v>100000</v>
          </cell>
          <cell r="AE114">
            <v>100000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500000</v>
          </cell>
          <cell r="AK114">
            <v>44155</v>
          </cell>
          <cell r="AL114" t="str">
            <v>COMMON COST - Contingency for Unforeseend NeedCOMMON COSTContingency for Unforeseend NeedMichel Doyonbudgetary marginvarGround Ops &amp; Maintenance (GFE, licences, etc)020143200RO-14.11000001000002021-20225001000001000001000001000001000000000500000</v>
          </cell>
          <cell r="AM114" t="str">
            <v>COMMON COST - Contingency for Unforeseend NeedCOMMON COSTContingency for Unforeseend NeedMichel Doyonbudgetary marginvarGround Ops &amp; Maintenance (GFE, licences, etc)020143200RO-14.11000001000002021-20225001000001000001000001000001000000000500000</v>
          </cell>
        </row>
        <row r="115">
          <cell r="C115" t="str">
            <v>Mon-A-Co &amp; DAS Update and Maintenance</v>
          </cell>
          <cell r="D115" t="str">
            <v>Marc Sauvageau</v>
          </cell>
          <cell r="H115" t="str">
            <v>ANNEX 10</v>
          </cell>
          <cell r="I115" t="str">
            <v>CCMEO</v>
          </cell>
          <cell r="L115" t="str">
            <v>Ground Ops &amp; Maintenance (GFE, licences, etc)</v>
          </cell>
          <cell r="M115" t="str">
            <v>0201</v>
          </cell>
          <cell r="N115">
            <v>43210</v>
          </cell>
          <cell r="O115" t="str">
            <v>G-00124</v>
          </cell>
          <cell r="P115" t="str">
            <v>RO-14.1</v>
          </cell>
          <cell r="Q115" t="str">
            <v>Professional Services</v>
          </cell>
          <cell r="R115">
            <v>0</v>
          </cell>
          <cell r="S115">
            <v>44147</v>
          </cell>
          <cell r="T115">
            <v>50000</v>
          </cell>
          <cell r="U115" t="str">
            <v>2021-2022</v>
          </cell>
          <cell r="V115">
            <v>6</v>
          </cell>
          <cell r="W115">
            <v>0.02</v>
          </cell>
          <cell r="X115">
            <v>0</v>
          </cell>
          <cell r="Y115">
            <v>0</v>
          </cell>
          <cell r="Z115">
            <v>0</v>
          </cell>
          <cell r="AA115">
            <v>50000</v>
          </cell>
          <cell r="AB115">
            <v>51000</v>
          </cell>
          <cell r="AC115">
            <v>52020</v>
          </cell>
          <cell r="AD115">
            <v>53060.4</v>
          </cell>
          <cell r="AE115">
            <v>54121.608</v>
          </cell>
          <cell r="AF115">
            <v>55204.040160000004</v>
          </cell>
          <cell r="AG115">
            <v>0</v>
          </cell>
          <cell r="AH115">
            <v>0</v>
          </cell>
          <cell r="AI115">
            <v>0</v>
          </cell>
          <cell r="AJ115">
            <v>315406.04816000001</v>
          </cell>
          <cell r="AK115">
            <v>44147</v>
          </cell>
          <cell r="AL115" t="str">
            <v>COMMON COST - Mon-A-Co &amp; DAS Update and MaintenanceCOMMON COSTMon-A-Co &amp; DAS Update and MaintenanceMarc SauvageauANNEX 10CCMEOGround Ops &amp; Maintenance (GFE, licences, etc)020143210RO-14.1044147500002021-202260.02050000510005202053060.454121.60855204.04016000315406.04816</v>
          </cell>
          <cell r="AM115" t="str">
            <v>COMMON COST - Mon-A-Co &amp; DAS Update and MaintenanceCOMMON COSTMon-A-Co &amp; DAS Update and MaintenanceMarc SauvageauANNEX 10CCMEOGround Ops &amp; Maintenance (GFE, licences, etc)020143210RO-14.1044147500002021-202260.02050000510005202053060.454121.60855204.04016000315406.04816</v>
          </cell>
        </row>
        <row r="116">
          <cell r="C116" t="str">
            <v>New Network Cabling Contract</v>
          </cell>
          <cell r="D116" t="str">
            <v>JF Lévesque</v>
          </cell>
          <cell r="E116" t="str">
            <v>budgetary estimate to maintain cabling in PCF</v>
          </cell>
          <cell r="J116">
            <v>44287</v>
          </cell>
          <cell r="K116">
            <v>46112</v>
          </cell>
          <cell r="L116" t="str">
            <v>Ground Ops &amp; Maintenance (GFE, licences, etc)</v>
          </cell>
          <cell r="M116" t="str">
            <v>0201</v>
          </cell>
          <cell r="N116">
            <v>43230</v>
          </cell>
          <cell r="O116" t="str">
            <v>G-00124</v>
          </cell>
          <cell r="P116" t="str">
            <v>RO-25</v>
          </cell>
          <cell r="Q116" t="str">
            <v>Parts and Consumable Tools</v>
          </cell>
          <cell r="R116">
            <v>0</v>
          </cell>
          <cell r="T116">
            <v>25000</v>
          </cell>
          <cell r="U116" t="str">
            <v>2021-2022</v>
          </cell>
          <cell r="V116">
            <v>5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25000</v>
          </cell>
          <cell r="AB116">
            <v>25000</v>
          </cell>
          <cell r="AC116">
            <v>25000</v>
          </cell>
          <cell r="AD116">
            <v>25000</v>
          </cell>
          <cell r="AE116">
            <v>25000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125000</v>
          </cell>
          <cell r="AK116">
            <v>44119</v>
          </cell>
          <cell r="AL116" t="str">
            <v>COMMON COST - New Network Cabling ContractCOMMON COSTNew Network Cabling ContractJF Lévesquebudgetary estimate to maintain cabling in PCF4428746112Ground Ops &amp; Maintenance (GFE, licences, etc)020143230RO-250250002021-202250025000250002500025000250000000125000</v>
          </cell>
          <cell r="AM116" t="str">
            <v>COMMON COST - New Network Cabling ContractCOMMON COSTNew Network Cabling ContractJF Lévesquebudgetary estimate to maintain cabling in PCF4428746112Ground Ops &amp; Maintenance (GFE, licences, etc)020143230RO-250250002021-202250025000250002500025000250000000125000</v>
          </cell>
        </row>
        <row r="117">
          <cell r="C117" t="str">
            <v>Ops Equipment (servers, PC, monitors, kvm, ups) - Capital</v>
          </cell>
          <cell r="D117" t="str">
            <v>Marc Sauvageau</v>
          </cell>
          <cell r="E117" t="str">
            <v>as per detail sheet</v>
          </cell>
          <cell r="I117" t="str">
            <v>var</v>
          </cell>
          <cell r="L117" t="str">
            <v>Ground Ops &amp; Maintenance (GFE, licences, etc)</v>
          </cell>
          <cell r="M117" t="str">
            <v>0301</v>
          </cell>
          <cell r="N117">
            <v>43210</v>
          </cell>
          <cell r="O117" t="str">
            <v>G-00124</v>
          </cell>
          <cell r="P117" t="str">
            <v>RO-25</v>
          </cell>
          <cell r="Q117" t="str">
            <v>Parts and Consumable Tools</v>
          </cell>
          <cell r="R117">
            <v>0</v>
          </cell>
          <cell r="S117">
            <v>44147</v>
          </cell>
          <cell r="T117" t="str">
            <v>var</v>
          </cell>
          <cell r="U117" t="str">
            <v>2021-2022</v>
          </cell>
          <cell r="V117" t="str">
            <v>var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44147</v>
          </cell>
          <cell r="AL117" t="str">
            <v>COMMON COST - Ops Equipment (servers, PC, monitors, kvm, ups) - CapitalCOMMON COSTOps Equipment (servers, PC, monitors, kvm, ups) - CapitalMarc Sauvageauas per detail sheetvarGround Ops &amp; Maintenance (GFE, licences, etc)030143210RO-25044147var2021-2022var000000000000</v>
          </cell>
          <cell r="AM117" t="str">
            <v>COMMON COST - Ops Equipment (servers, PC, monitors, kvm, ups) - CapitalCOMMON COSTOps Equipment (servers, PC, monitors, kvm, ups) - CapitalMarc Sauvageauas per detail sheetvarGround Ops &amp; Maintenance (GFE, licences, etc)030143210RO-25044147var2021-2022var000000000000</v>
          </cell>
        </row>
        <row r="118">
          <cell r="C118" t="str">
            <v>Ops Equipment (servers, PC, monitors, kvm, ups) - O&amp;M</v>
          </cell>
          <cell r="D118" t="str">
            <v>Marc Sauvageau</v>
          </cell>
          <cell r="E118" t="str">
            <v>as per detail sheet</v>
          </cell>
          <cell r="I118" t="str">
            <v>var</v>
          </cell>
          <cell r="L118" t="str">
            <v>Ground Ops &amp; Maintenance (GFE, licences, etc)</v>
          </cell>
          <cell r="M118" t="str">
            <v>0201</v>
          </cell>
          <cell r="N118">
            <v>43210</v>
          </cell>
          <cell r="O118" t="str">
            <v>G-00124</v>
          </cell>
          <cell r="P118" t="str">
            <v>RO-25</v>
          </cell>
          <cell r="Q118" t="str">
            <v>Parts and Consumable Tools</v>
          </cell>
          <cell r="R118">
            <v>0</v>
          </cell>
          <cell r="S118">
            <v>44147</v>
          </cell>
          <cell r="T118" t="str">
            <v>var</v>
          </cell>
          <cell r="U118" t="str">
            <v>2020-2021</v>
          </cell>
          <cell r="V118" t="str">
            <v>var</v>
          </cell>
          <cell r="W118">
            <v>0</v>
          </cell>
          <cell r="X118">
            <v>0</v>
          </cell>
          <cell r="Y118">
            <v>0</v>
          </cell>
          <cell r="Z118">
            <v>100000</v>
          </cell>
          <cell r="AA118">
            <v>102000</v>
          </cell>
          <cell r="AB118">
            <v>104040</v>
          </cell>
          <cell r="AC118">
            <v>106120.8</v>
          </cell>
          <cell r="AD118">
            <v>108243.216</v>
          </cell>
          <cell r="AE118">
            <v>110408.08032000001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630812.09632000001</v>
          </cell>
          <cell r="AK118">
            <v>44147</v>
          </cell>
          <cell r="AL118" t="str">
            <v>COMMON COST - Ops Equipment (servers, PC, monitors, kvm, ups) - O&amp;MCOMMON COSTOps Equipment (servers, PC, monitors, kvm, ups) - O&amp;MMarc Sauvageauas per detail sheetvarGround Ops &amp; Maintenance (GFE, licences, etc)020143210RO-25044147var2020-2021var0100000102000104040106120.8108243.216110408.080320000630812.09632</v>
          </cell>
          <cell r="AM118" t="str">
            <v>COMMON COST - Ops Equipment (servers, PC, monitors, kvm, ups) - O&amp;MCOMMON COSTOps Equipment (servers, PC, monitors, kvm, ups) - O&amp;MMarc Sauvageauas per detail sheetvarGround Ops &amp; Maintenance (GFE, licences, etc)020143210RO-25044147var2020-2021var0100000102000104040106120.8108243.216110408.080320000630812.09632</v>
          </cell>
        </row>
        <row r="119">
          <cell r="C119" t="str">
            <v>QEYSSat GFE Development (Itos, FD,etc)</v>
          </cell>
          <cell r="D119" t="str">
            <v>Marc Sauvageau</v>
          </cell>
          <cell r="E119" t="str">
            <v>budgetary estimate for TA</v>
          </cell>
          <cell r="I119" t="str">
            <v>var</v>
          </cell>
          <cell r="L119" t="str">
            <v>Ground Ops &amp; Maintenance (GFE, licences, etc)</v>
          </cell>
          <cell r="M119" t="str">
            <v>0201</v>
          </cell>
          <cell r="N119">
            <v>43210</v>
          </cell>
          <cell r="O119" t="str">
            <v>G-00124</v>
          </cell>
          <cell r="P119" t="str">
            <v>RO-25</v>
          </cell>
          <cell r="Q119" t="str">
            <v>Parts and Consumable Tools</v>
          </cell>
          <cell r="R119">
            <v>50000</v>
          </cell>
          <cell r="T119">
            <v>50000</v>
          </cell>
          <cell r="U119" t="str">
            <v>2020-2021</v>
          </cell>
          <cell r="V119">
            <v>2</v>
          </cell>
          <cell r="W119">
            <v>0</v>
          </cell>
          <cell r="X119">
            <v>0</v>
          </cell>
          <cell r="Y119">
            <v>0</v>
          </cell>
          <cell r="Z119">
            <v>50000</v>
          </cell>
          <cell r="AA119">
            <v>50000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100000</v>
          </cell>
          <cell r="AK119">
            <v>44119</v>
          </cell>
          <cell r="AL119" t="str">
            <v>COMMON COST - QEYSSat GFE Development (Itos, FD,etc)COMMON COSTQEYSSat GFE Development (Itos, FD,etc)Marc Sauvageaubudgetary estimate for TAvarGround Ops &amp; Maintenance (GFE, licences, etc)020143210RO-2550000500002020-202120500005000000000000100000</v>
          </cell>
          <cell r="AM119" t="str">
            <v>COMMON COST - QEYSSat GFE Development (Itos, FD,etc)COMMON COSTQEYSSat GFE Development (Itos, FD,etc)Marc Sauvageaubudgetary estimate for TAvarGround Ops &amp; Maintenance (GFE, licences, etc)020143210RO-2550000500002020-202120500005000000000000100000</v>
          </cell>
        </row>
        <row r="120">
          <cell r="C120" t="str">
            <v>SASK Building BCR</v>
          </cell>
          <cell r="D120" t="str">
            <v>Marc Sauvageau</v>
          </cell>
          <cell r="L120" t="str">
            <v>Ground Ops &amp; Maintenance (GFE, licences, etc)</v>
          </cell>
          <cell r="M120" t="str">
            <v>0201</v>
          </cell>
          <cell r="N120">
            <v>43210</v>
          </cell>
          <cell r="O120" t="str">
            <v>G-00124</v>
          </cell>
          <cell r="P120" t="str">
            <v>RO-23</v>
          </cell>
          <cell r="Q120" t="str">
            <v>Public Utilities</v>
          </cell>
          <cell r="R120">
            <v>12000</v>
          </cell>
          <cell r="T120">
            <v>12000</v>
          </cell>
          <cell r="U120" t="str">
            <v>2020-2021</v>
          </cell>
          <cell r="V120">
            <v>5</v>
          </cell>
          <cell r="W120">
            <v>0.02</v>
          </cell>
          <cell r="X120">
            <v>0</v>
          </cell>
          <cell r="Y120">
            <v>0</v>
          </cell>
          <cell r="Z120">
            <v>12000</v>
          </cell>
          <cell r="AA120">
            <v>12240</v>
          </cell>
          <cell r="AB120">
            <v>12484.800000000001</v>
          </cell>
          <cell r="AC120">
            <v>12734.496000000001</v>
          </cell>
          <cell r="AD120">
            <v>12989.185920000002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62448.481920000006</v>
          </cell>
          <cell r="AK120">
            <v>44119</v>
          </cell>
          <cell r="AL120" t="str">
            <v>COMMON COST - SASK Building BCRCOMMON COSTSASK Building BCRMarc SauvageauGround Ops &amp; Maintenance (GFE, licences, etc)020143210RO-2312000120002020-202150.02120001224012484.812734.49612989.185920000062448.48192</v>
          </cell>
          <cell r="AM120" t="str">
            <v>COMMON COST - SASK Building BCRCOMMON COSTSASK Building BCRMarc SauvageauGround Ops &amp; Maintenance (GFE, licences, etc)020143210RO-2312000120002020-202150.02120001224012484.812734.49612989.185920000062448.48192</v>
          </cell>
        </row>
        <row r="121">
          <cell r="C121" t="str">
            <v>SASK switchs &amp; server upgrade</v>
          </cell>
          <cell r="D121" t="str">
            <v>Marc Sauvageau</v>
          </cell>
          <cell r="L121" t="str">
            <v>Ground Ops &amp; Maintenance (GFE, licences, etc)</v>
          </cell>
          <cell r="M121" t="str">
            <v>0201</v>
          </cell>
          <cell r="N121">
            <v>43210</v>
          </cell>
          <cell r="O121" t="str">
            <v>G-00124</v>
          </cell>
          <cell r="P121" t="str">
            <v>RO-25</v>
          </cell>
          <cell r="Q121" t="str">
            <v>Parts and Consumable Tools</v>
          </cell>
          <cell r="R121">
            <v>44785.56</v>
          </cell>
          <cell r="T121">
            <v>44785.56</v>
          </cell>
          <cell r="U121" t="str">
            <v>2020-2021</v>
          </cell>
          <cell r="V121">
            <v>1</v>
          </cell>
          <cell r="W121">
            <v>0</v>
          </cell>
          <cell r="X121">
            <v>0</v>
          </cell>
          <cell r="Y121">
            <v>0</v>
          </cell>
          <cell r="Z121">
            <v>44785.56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44785.56</v>
          </cell>
          <cell r="AK121">
            <v>44119</v>
          </cell>
          <cell r="AL121" t="str">
            <v>COMMON COST - SASK switchs &amp; server upgradeCOMMON COSTSASK switchs &amp; server upgradeMarc SauvageauGround Ops &amp; Maintenance (GFE, licences, etc)020143210RO-2544785.5644785.562020-20211044785.5600000000044785.56</v>
          </cell>
          <cell r="AM121" t="str">
            <v>COMMON COST - SASK switchs &amp; server upgradeCOMMON COSTSASK switchs &amp; server upgradeMarc SauvageauGround Ops &amp; Maintenance (GFE, licences, etc)020143210RO-2545000450002020-2021104500000000000045000</v>
          </cell>
        </row>
        <row r="122">
          <cell r="C122" t="str">
            <v>SASK Utility (rent)</v>
          </cell>
          <cell r="D122" t="str">
            <v>Marc Sauvageau</v>
          </cell>
          <cell r="E122" t="str">
            <v>as per utility claim</v>
          </cell>
          <cell r="L122" t="str">
            <v>Ground Ops &amp; Maintenance (GFE, licences, etc)</v>
          </cell>
          <cell r="M122" t="str">
            <v>0201</v>
          </cell>
          <cell r="N122">
            <v>43210</v>
          </cell>
          <cell r="O122" t="str">
            <v>G-00124</v>
          </cell>
          <cell r="P122" t="str">
            <v>RO-23</v>
          </cell>
          <cell r="Q122" t="str">
            <v>Public Utilities</v>
          </cell>
          <cell r="R122">
            <v>30000</v>
          </cell>
          <cell r="T122">
            <v>30000</v>
          </cell>
          <cell r="U122" t="str">
            <v>2020-2021</v>
          </cell>
          <cell r="V122">
            <v>5</v>
          </cell>
          <cell r="W122">
            <v>0.02</v>
          </cell>
          <cell r="X122">
            <v>0</v>
          </cell>
          <cell r="Y122">
            <v>0</v>
          </cell>
          <cell r="Z122">
            <v>30000</v>
          </cell>
          <cell r="AA122">
            <v>30600</v>
          </cell>
          <cell r="AB122">
            <v>31212</v>
          </cell>
          <cell r="AC122">
            <v>31836.240000000002</v>
          </cell>
          <cell r="AD122">
            <v>32472.964800000002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156121.20480000001</v>
          </cell>
          <cell r="AK122">
            <v>44119</v>
          </cell>
          <cell r="AL122" t="str">
            <v>COMMON COST - SASK Utility (rent)COMMON COSTSASK Utility (rent)Marc Sauvageauas per utility claimGround Ops &amp; Maintenance (GFE, licences, etc)020143210RO-2330000300002020-202150.0230000306003121231836.2432472.964800000156121.2048</v>
          </cell>
          <cell r="AM122" t="str">
            <v>COMMON COST - SASK Utility (rent)COMMON COSTSASK Utility (rent)Marc Sauvageauas per utility claimGround Ops &amp; Maintenance (GFE, licences, etc)020143210RO-2330000300002020-202150.0230000306003121231836.2432472.964800000156121.2048</v>
          </cell>
        </row>
        <row r="123">
          <cell r="C123" t="str">
            <v>SASK yearly building maintenance</v>
          </cell>
          <cell r="D123" t="str">
            <v>Marc Sauvageau</v>
          </cell>
          <cell r="L123" t="str">
            <v>Ground Ops &amp; Maintenance (GFE, licences, etc)</v>
          </cell>
          <cell r="M123" t="str">
            <v>0201</v>
          </cell>
          <cell r="N123">
            <v>43210</v>
          </cell>
          <cell r="O123" t="str">
            <v>G-00124</v>
          </cell>
          <cell r="P123" t="str">
            <v>RO-23</v>
          </cell>
          <cell r="Q123" t="str">
            <v>Public Utilities</v>
          </cell>
          <cell r="R123">
            <v>12000</v>
          </cell>
          <cell r="T123">
            <v>12000</v>
          </cell>
          <cell r="U123" t="str">
            <v>2020-2021</v>
          </cell>
          <cell r="V123">
            <v>5</v>
          </cell>
          <cell r="W123">
            <v>0.02</v>
          </cell>
          <cell r="X123">
            <v>0</v>
          </cell>
          <cell r="Y123">
            <v>0</v>
          </cell>
          <cell r="Z123">
            <v>12000</v>
          </cell>
          <cell r="AA123">
            <v>12240</v>
          </cell>
          <cell r="AB123">
            <v>12484.800000000001</v>
          </cell>
          <cell r="AC123">
            <v>12734.496000000001</v>
          </cell>
          <cell r="AD123">
            <v>12989.185920000002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62448.481920000006</v>
          </cell>
          <cell r="AK123">
            <v>44119</v>
          </cell>
          <cell r="AL123" t="str">
            <v>COMMON COST - SASK yearly building maintenanceCOMMON COSTSASK yearly building maintenanceMarc SauvageauGround Ops &amp; Maintenance (GFE, licences, etc)020143210RO-2312000120002020-202150.02120001224012484.812734.49612989.185920000062448.48192</v>
          </cell>
          <cell r="AM123" t="str">
            <v>COMMON COST - SASK yearly building maintenanceCOMMON COSTSASK yearly building maintenanceMarc SauvageauGround Ops &amp; Maintenance (GFE, licences, etc)020143210RO-2312000120002020-202150.02120001224012484.812734.49612989.185920000062448.48192</v>
          </cell>
        </row>
        <row r="124">
          <cell r="C124" t="str">
            <v>SSA System Upgrade</v>
          </cell>
          <cell r="D124" t="str">
            <v>Viqar Abbasi</v>
          </cell>
          <cell r="L124" t="str">
            <v>Ground Ops &amp; Maintenance (GFE, licences, etc)</v>
          </cell>
          <cell r="M124" t="str">
            <v>0201</v>
          </cell>
          <cell r="N124">
            <v>43220</v>
          </cell>
          <cell r="O124" t="str">
            <v>G-00124</v>
          </cell>
          <cell r="P124" t="str">
            <v>RO-25</v>
          </cell>
          <cell r="Q124" t="str">
            <v>Parts and Consumable Tools</v>
          </cell>
          <cell r="R124">
            <v>25000</v>
          </cell>
          <cell r="T124">
            <v>25000</v>
          </cell>
          <cell r="U124" t="str">
            <v>2020-2021</v>
          </cell>
          <cell r="V124">
            <v>1</v>
          </cell>
          <cell r="W124">
            <v>0.02</v>
          </cell>
          <cell r="X124">
            <v>0</v>
          </cell>
          <cell r="Y124">
            <v>0</v>
          </cell>
          <cell r="Z124">
            <v>25000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25000</v>
          </cell>
          <cell r="AK124">
            <v>44148</v>
          </cell>
          <cell r="AL124" t="str">
            <v>COMMON COST - SSA System UpgradeCOMMON COSTSSA System UpgradeViqar AbbasiGround Ops &amp; Maintenance (GFE, licences, etc)020143220RO-2525000250002020-202110.022500000000000025000</v>
          </cell>
          <cell r="AM124" t="str">
            <v>COMMON COST - SSA System UpgradeCOMMON COSTSSA System UpgradeViqar AbbasiGround Ops &amp; Maintenance (GFE, licences, etc)020143220RO-2525000250002020-202110.022500000000000025000</v>
          </cell>
        </row>
        <row r="125">
          <cell r="C125" t="str">
            <v>Tape Backup Solution - Training</v>
          </cell>
          <cell r="D125" t="str">
            <v>Viqar Abbasi</v>
          </cell>
          <cell r="L125" t="str">
            <v>Ground Ops &amp; Maintenance (GFE, licences, etc)</v>
          </cell>
          <cell r="M125" t="str">
            <v>0201</v>
          </cell>
          <cell r="N125">
            <v>43220</v>
          </cell>
          <cell r="O125" t="str">
            <v>G-00124</v>
          </cell>
          <cell r="P125" t="str">
            <v>RO-15</v>
          </cell>
          <cell r="Q125" t="str">
            <v>Training and Educational Services</v>
          </cell>
          <cell r="R125">
            <v>7000</v>
          </cell>
          <cell r="T125">
            <v>7000</v>
          </cell>
          <cell r="U125" t="str">
            <v>2020-2021</v>
          </cell>
          <cell r="V125">
            <v>1</v>
          </cell>
          <cell r="W125">
            <v>0.02</v>
          </cell>
          <cell r="X125">
            <v>0</v>
          </cell>
          <cell r="Y125">
            <v>0</v>
          </cell>
          <cell r="Z125">
            <v>7000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7000</v>
          </cell>
          <cell r="AK125">
            <v>44119</v>
          </cell>
          <cell r="AL125" t="str">
            <v>COMMON COST - Tape Backup Solution - TrainingCOMMON COSTTape Backup Solution - TrainingViqar AbbasiGround Ops &amp; Maintenance (GFE, licences, etc)020143220RO-15700070002020-202110.0270000000000007000</v>
          </cell>
          <cell r="AM125" t="str">
            <v>COMMON COST - Tape Backup Solution - TrainingCOMMON COSTTape Backup Solution - TrainingViqar AbbasiGround Ops &amp; Maintenance (GFE, licences, etc)020143220RO-15700070002020-202110.0270000000000007000</v>
          </cell>
        </row>
        <row r="126">
          <cell r="C126" t="str">
            <v>TT&amp;C Equipment Update (Cortex) - Capital</v>
          </cell>
          <cell r="D126" t="str">
            <v>Marc Sauvageau</v>
          </cell>
          <cell r="E126" t="str">
            <v>as per detail sheet</v>
          </cell>
          <cell r="F126">
            <v>44161</v>
          </cell>
          <cell r="H126" t="str">
            <v>9F013-170826</v>
          </cell>
          <cell r="I126" t="str">
            <v>Zodiak</v>
          </cell>
          <cell r="L126" t="str">
            <v>Ground Ops &amp; Maintenance (GFE, licences, etc)</v>
          </cell>
          <cell r="M126" t="str">
            <v>0301</v>
          </cell>
          <cell r="N126">
            <v>43210</v>
          </cell>
          <cell r="O126" t="str">
            <v>G-00124</v>
          </cell>
          <cell r="P126" t="str">
            <v>RO-25</v>
          </cell>
          <cell r="Q126" t="str">
            <v>Parts and Consumable Tools</v>
          </cell>
          <cell r="R126">
            <v>1217172.5412000001</v>
          </cell>
          <cell r="S126">
            <v>44147</v>
          </cell>
          <cell r="T126" t="str">
            <v>var</v>
          </cell>
          <cell r="U126" t="str">
            <v>2020-2021</v>
          </cell>
          <cell r="V126">
            <v>5</v>
          </cell>
          <cell r="W126" t="str">
            <v>var</v>
          </cell>
          <cell r="X126">
            <v>0</v>
          </cell>
          <cell r="Y126">
            <v>0</v>
          </cell>
          <cell r="Z126">
            <v>1217172.5412000001</v>
          </cell>
          <cell r="AA126">
            <v>0</v>
          </cell>
          <cell r="AB126">
            <v>0</v>
          </cell>
          <cell r="AC126">
            <v>0</v>
          </cell>
          <cell r="AD126">
            <v>1250000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2467172.5411999999</v>
          </cell>
          <cell r="AK126">
            <v>44152</v>
          </cell>
          <cell r="AL126" t="str">
            <v>COMMON COST - TT&amp;C Equipment Update (Cortex) - CapitalCOMMON COSTTT&amp;C Equipment Update (Cortex) - CapitalMarc Sauvageauas per detail sheet441619F013-170826ZodiakGround Ops &amp; Maintenance (GFE, licences, etc)030143210RO-251217172.541244147var2020-20215var1217172.54120001250000000002467172.5412</v>
          </cell>
          <cell r="AM126" t="str">
            <v>COMMON COST - TT&amp;C Equipment Update (Cortex) - CapitalCOMMON COSTTT&amp;C Equipment Update (Cortex) - CapitalMarc Sauvageauas per detail sheet441619F013-170826ZodiakGround Ops &amp; Maintenance (GFE, licences, etc)030143210RO-251217172.541244147var2020-20215var1217172.54120001250000000002467172.5412</v>
          </cell>
        </row>
        <row r="127">
          <cell r="C127" t="str">
            <v>TT&amp;C Equipment Update (Cortex) - O&amp;M</v>
          </cell>
          <cell r="D127" t="str">
            <v>Marc Sauvageau</v>
          </cell>
          <cell r="E127" t="str">
            <v>as per detail sheet</v>
          </cell>
          <cell r="F127">
            <v>44161</v>
          </cell>
          <cell r="H127" t="str">
            <v>9F013-170826</v>
          </cell>
          <cell r="I127" t="str">
            <v>Zodiak</v>
          </cell>
          <cell r="L127" t="str">
            <v>Ground Ops &amp; Maintenance (GFE, licences, etc)</v>
          </cell>
          <cell r="M127" t="str">
            <v>0201</v>
          </cell>
          <cell r="N127">
            <v>43210</v>
          </cell>
          <cell r="O127" t="str">
            <v>G-00124</v>
          </cell>
          <cell r="P127" t="str">
            <v>RO-25</v>
          </cell>
          <cell r="Q127" t="str">
            <v>Parts and Consumable Tools</v>
          </cell>
          <cell r="R127">
            <v>72598.063999999998</v>
          </cell>
          <cell r="S127">
            <v>44147</v>
          </cell>
          <cell r="T127" t="str">
            <v>var</v>
          </cell>
          <cell r="U127" t="str">
            <v>2020-2021</v>
          </cell>
          <cell r="V127">
            <v>5</v>
          </cell>
          <cell r="W127" t="str">
            <v>var</v>
          </cell>
          <cell r="X127">
            <v>0</v>
          </cell>
          <cell r="Y127">
            <v>0</v>
          </cell>
          <cell r="Z127">
            <v>72598.063999999998</v>
          </cell>
          <cell r="AA127">
            <v>41578.891199999998</v>
          </cell>
          <cell r="AB127">
            <v>43657.835760000002</v>
          </cell>
          <cell r="AC127">
            <v>45840.727548000003</v>
          </cell>
          <cell r="AD127">
            <v>48132.763925400002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251808.28243340002</v>
          </cell>
          <cell r="AK127">
            <v>44152</v>
          </cell>
          <cell r="AL127" t="str">
            <v>COMMON COST - TT&amp;C Equipment Update (Cortex) - O&amp;MCOMMON COSTTT&amp;C Equipment Update (Cortex) - O&amp;MMarc Sauvageauas per detail sheet441619F013-170826ZodiakGround Ops &amp; Maintenance (GFE, licences, etc)020143210RO-2572598.06444147var2020-20215var72598.06441578.891243657.8357645840.72754848132.763925400000251808.2824334</v>
          </cell>
          <cell r="AM127" t="str">
            <v>COMMON COST - TT&amp;C Equipment Update (Cortex) - O&amp;MCOMMON COSTTT&amp;C Equipment Update (Cortex) - O&amp;MMarc Sauvageauas per detail sheet441619F013-170826ZodiakGround Ops &amp; Maintenance (GFE, licences, etc)020143210RO-2572598.06444147var2020-20215var72598.06441578.891243657.8357645840.72754848132.763925400000251808.2824334</v>
          </cell>
        </row>
        <row r="128">
          <cell r="C128" t="str">
            <v>Tape Backup Solution</v>
          </cell>
          <cell r="D128" t="str">
            <v>Michel Doyon</v>
          </cell>
          <cell r="H128">
            <v>20190633</v>
          </cell>
          <cell r="I128" t="str">
            <v>CDW Canada</v>
          </cell>
          <cell r="L128" t="str">
            <v>Ground Ops &amp; Maintenance (GFE, licences, etc)</v>
          </cell>
          <cell r="M128" t="str">
            <v>0201</v>
          </cell>
          <cell r="N128">
            <v>43200</v>
          </cell>
          <cell r="O128" t="str">
            <v>P-00015</v>
          </cell>
          <cell r="P128" t="str">
            <v>RO-25</v>
          </cell>
          <cell r="Q128" t="str">
            <v>Parts and Consumable Tools</v>
          </cell>
          <cell r="R128">
            <v>17933</v>
          </cell>
          <cell r="T128">
            <v>17933</v>
          </cell>
          <cell r="U128" t="str">
            <v>2020-2021</v>
          </cell>
          <cell r="V128">
            <v>1</v>
          </cell>
          <cell r="W128">
            <v>0</v>
          </cell>
          <cell r="X128">
            <v>0</v>
          </cell>
          <cell r="Y128">
            <v>0</v>
          </cell>
          <cell r="Z128">
            <v>17933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17933</v>
          </cell>
          <cell r="AK128">
            <v>44119</v>
          </cell>
          <cell r="AL128" t="str">
            <v>NEOSSat - Tape Backup SolutionNEOSSatTape Backup SolutionMichel Doyon20190633CDW CanadaGround Ops &amp; Maintenance (GFE, licences, etc)020143200RO-2517933179332020-2021101793300000000017933</v>
          </cell>
          <cell r="AM128" t="str">
            <v>NEOSSat - Tape Backup SolutionNEOSSatTape Backup SolutionViqar AbbasiGround Ops &amp; Maintenance (GFE, licences, etc)020143220RO-2558000580002020-2021105800000000000058000</v>
          </cell>
        </row>
        <row r="129">
          <cell r="C129" t="str">
            <v>GS Dev Env SW license maintenance (GFE)</v>
          </cell>
          <cell r="D129" t="str">
            <v>Christian Carrié</v>
          </cell>
          <cell r="E129" t="str">
            <v>66k as per email from MDA, plus margin</v>
          </cell>
          <cell r="I129" t="str">
            <v>var</v>
          </cell>
          <cell r="L129" t="str">
            <v>Ground Ops &amp; Maintenance (GFE, licences, etc)</v>
          </cell>
          <cell r="M129" t="str">
            <v>0301</v>
          </cell>
          <cell r="N129">
            <v>43240</v>
          </cell>
          <cell r="O129" t="str">
            <v>P-00019.06</v>
          </cell>
          <cell r="P129" t="str">
            <v>RO-18</v>
          </cell>
          <cell r="Q129" t="str">
            <v>Rentals</v>
          </cell>
          <cell r="R129">
            <v>0</v>
          </cell>
          <cell r="S129">
            <v>44179</v>
          </cell>
          <cell r="T129">
            <v>60500</v>
          </cell>
          <cell r="U129" t="str">
            <v>2020-2021</v>
          </cell>
          <cell r="V129">
            <v>1</v>
          </cell>
          <cell r="W129">
            <v>0.02</v>
          </cell>
          <cell r="X129">
            <v>60500</v>
          </cell>
          <cell r="Y129">
            <v>0</v>
          </cell>
          <cell r="Z129">
            <v>60500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60500</v>
          </cell>
          <cell r="AK129">
            <v>44152</v>
          </cell>
          <cell r="AL129" t="str">
            <v>RCM E1 - GS Dev Env SW license maintenance (GFE)RCM E1GS Dev Env SW license maintenance (GFE)Christian Carrié66k as per email from MDA, plus marginvarGround Ops &amp; Maintenance (GFE, licences, etc)030143240RO-18044179605002020-202110.026050000000000060500</v>
          </cell>
          <cell r="AM129" t="str">
            <v>RCM E1 - GS Dev Env SW license maintenance (GFE)RCM E1GS Dev Env SW license maintenance (GFE)Christian Carrié66k as per email from MDA, plus marginvarGround Ops &amp; Maintenance (GFE, licences, etc)030143240RO-18044152605002020-202110.026050000000000060500</v>
          </cell>
        </row>
        <row r="130">
          <cell r="C130" t="str">
            <v>GS Operational SW Licenses maintenance (GFE)</v>
          </cell>
          <cell r="D130" t="str">
            <v>Christian Carrié</v>
          </cell>
          <cell r="E130" t="str">
            <v>43240 - Cost Center worksheet CC.xlsx</v>
          </cell>
          <cell r="I130" t="str">
            <v>var</v>
          </cell>
          <cell r="L130" t="str">
            <v>Ground Ops &amp; Maintenance (GFE, licences, etc)</v>
          </cell>
          <cell r="M130" t="str">
            <v>0301</v>
          </cell>
          <cell r="N130">
            <v>43240</v>
          </cell>
          <cell r="O130" t="str">
            <v>P-00019.06</v>
          </cell>
          <cell r="P130" t="str">
            <v>RO-18</v>
          </cell>
          <cell r="Q130" t="str">
            <v>Rentals</v>
          </cell>
          <cell r="R130">
            <v>263649</v>
          </cell>
          <cell r="S130">
            <v>44179</v>
          </cell>
          <cell r="T130">
            <v>263649.19962500007</v>
          </cell>
          <cell r="U130" t="str">
            <v>2020-2021</v>
          </cell>
          <cell r="V130">
            <v>1</v>
          </cell>
          <cell r="W130">
            <v>0</v>
          </cell>
          <cell r="X130">
            <v>263649.19962500007</v>
          </cell>
          <cell r="Y130">
            <v>0</v>
          </cell>
          <cell r="Z130">
            <v>263649.19962500007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263649.19962500007</v>
          </cell>
          <cell r="AK130">
            <v>44152</v>
          </cell>
          <cell r="AL130" t="str">
            <v>RCM E1 - GS Operational SW Licenses maintenance (GFE)RCM E1GS Operational SW Licenses maintenance (GFE)Christian Carrié43240 - Cost Center worksheet CC.xlsxvarGround Ops &amp; Maintenance (GFE, licences, etc)030143240RO-1826364944179263649.1996252020-202110263649.199625000000000263649.199625</v>
          </cell>
          <cell r="AM130" t="str">
            <v>RCM E1 - GS Operational SW Licenses maintenance (GFE)RCM E1GS Operational SW Licenses maintenance (GFE)Christian Carrié43240 - Cost Center worksheet CC.xlsxvarGround Ops &amp; Maintenance (GFE, licences, etc)030143240RO-18190000441361900002020-202110190000000000000190000</v>
          </cell>
        </row>
        <row r="131">
          <cell r="C131" t="str">
            <v>CR-1831 Procurement of RCM GS Development Environment</v>
          </cell>
          <cell r="D131" t="str">
            <v>Christian Carrié</v>
          </cell>
          <cell r="E131" t="str">
            <v>from Risk Realization</v>
          </cell>
          <cell r="H131" t="str">
            <v>9G044-101036</v>
          </cell>
          <cell r="I131" t="str">
            <v>MDA-R</v>
          </cell>
          <cell r="L131" t="str">
            <v>Ground Ops &amp; Maintenance (GFE, licences, etc)</v>
          </cell>
          <cell r="M131" t="str">
            <v>0301</v>
          </cell>
          <cell r="N131">
            <v>43240</v>
          </cell>
          <cell r="O131" t="str">
            <v>P-00019.06</v>
          </cell>
          <cell r="P131" t="str">
            <v>RO-14.1</v>
          </cell>
          <cell r="Q131" t="str">
            <v>Professional Services</v>
          </cell>
          <cell r="R131" t="str">
            <v>risk</v>
          </cell>
          <cell r="T131" t="str">
            <v>risk</v>
          </cell>
          <cell r="U131" t="str">
            <v>2020-2021</v>
          </cell>
          <cell r="V131">
            <v>1</v>
          </cell>
          <cell r="W131">
            <v>0</v>
          </cell>
          <cell r="X131" t="str">
            <v>risk</v>
          </cell>
          <cell r="Y131">
            <v>0</v>
          </cell>
          <cell r="Z131" t="str">
            <v>risk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44148</v>
          </cell>
          <cell r="AL131" t="str">
            <v>RCM E1 - CR-1831 Procurement of RCM GS Development EnvironmentRCM E1CR-1831 Procurement of RCM GS Development EnvironmentChristian Carriéfrom Risk Realization9G044-101036MDA-RGround Ops &amp; Maintenance (GFE, licences, etc)030143240RO-14.1riskrisk2020-202110risk0000000000</v>
          </cell>
          <cell r="AM131" t="str">
            <v>RCM E1 - CR-1831 Procurement of RCM GS Development EnvironmentRCM E1CR-1831 Procurement of RCM GS Development EnvironmentChristian Carriéfrom Risk Realization9G044-101036MDA-RGround Ops &amp; Maintenance (GFE, licences, etc)030143240RO-14.1riskrisk2020-202110risk0000000000</v>
          </cell>
        </row>
        <row r="132">
          <cell r="C132" t="str">
            <v>Network Cabling Contract</v>
          </cell>
          <cell r="D132" t="str">
            <v>JF Lévesque</v>
          </cell>
          <cell r="E132" t="str">
            <v>budgetary estimate to maintain cabling in PCF</v>
          </cell>
          <cell r="H132" t="str">
            <v>44-7014456</v>
          </cell>
          <cell r="I132" t="str">
            <v>PLAN Group</v>
          </cell>
          <cell r="J132">
            <v>43191</v>
          </cell>
          <cell r="K132">
            <v>44286</v>
          </cell>
          <cell r="L132" t="str">
            <v>Ground Ops &amp; Maintenance (GFE, licences, etc)</v>
          </cell>
          <cell r="M132" t="str">
            <v>0301</v>
          </cell>
          <cell r="N132">
            <v>43230</v>
          </cell>
          <cell r="O132" t="str">
            <v>P-00019.06</v>
          </cell>
          <cell r="P132" t="str">
            <v>RO-25</v>
          </cell>
          <cell r="Q132" t="str">
            <v>Parts and Consumable Tools</v>
          </cell>
          <cell r="R132">
            <v>20000</v>
          </cell>
          <cell r="T132">
            <v>20000</v>
          </cell>
          <cell r="U132" t="str">
            <v>2020-2021</v>
          </cell>
          <cell r="V132">
            <v>1</v>
          </cell>
          <cell r="W132">
            <v>0</v>
          </cell>
          <cell r="X132">
            <v>20000</v>
          </cell>
          <cell r="Y132">
            <v>0</v>
          </cell>
          <cell r="Z132">
            <v>20000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20000</v>
          </cell>
          <cell r="AK132">
            <v>44138</v>
          </cell>
          <cell r="AL132" t="str">
            <v>RCM E1 - Network Cabling ContractRCM E1Network Cabling ContractJF Lévesquebudgetary estimate to maintain cabling in PCF44-7014456PLAN Group4319144286Ground Ops &amp; Maintenance (GFE, licences, etc)030143230RO-2520000200002020-2021102000000000000020000</v>
          </cell>
          <cell r="AM132" t="str">
            <v>RCM E1 - Network Cabling ContractRCM E1Network Cabling ContractJF Lévesquebudgetary estimate to maintain cabling in PCF44-7014456PLAN Group4319144286Ground Ops &amp; Maintenance (GFE, licences, etc)030143230RO-2520000200002020-2021102000000000000020000</v>
          </cell>
        </row>
        <row r="133">
          <cell r="C133" t="str">
            <v>GS Dev Env SW license maintenance</v>
          </cell>
          <cell r="D133" t="str">
            <v>Christian Carrié</v>
          </cell>
          <cell r="E133" t="str">
            <v>66k as per email from MDA, plus margin</v>
          </cell>
          <cell r="I133" t="str">
            <v>var</v>
          </cell>
          <cell r="L133" t="str">
            <v>Ground Ops &amp; Maintenance (GFE, licences, etc)</v>
          </cell>
          <cell r="M133" t="str">
            <v>0201</v>
          </cell>
          <cell r="N133">
            <v>43240</v>
          </cell>
          <cell r="O133" t="str">
            <v>P-00019.07</v>
          </cell>
          <cell r="P133" t="str">
            <v>RO-18</v>
          </cell>
          <cell r="Q133" t="str">
            <v>Rentals</v>
          </cell>
          <cell r="R133">
            <v>5500</v>
          </cell>
          <cell r="S133">
            <v>44136</v>
          </cell>
          <cell r="T133">
            <v>80000</v>
          </cell>
          <cell r="U133" t="str">
            <v>2021-2022</v>
          </cell>
          <cell r="V133">
            <v>6</v>
          </cell>
          <cell r="W133">
            <v>0.02</v>
          </cell>
          <cell r="X133" t="str">
            <v>included</v>
          </cell>
          <cell r="Y133">
            <v>6666.666666666667</v>
          </cell>
          <cell r="Z133">
            <v>6666.666666666667</v>
          </cell>
          <cell r="AA133">
            <v>80000</v>
          </cell>
          <cell r="AB133">
            <v>81600</v>
          </cell>
          <cell r="AC133">
            <v>83232</v>
          </cell>
          <cell r="AD133">
            <v>84896.639999999999</v>
          </cell>
          <cell r="AE133">
            <v>86594.572799999994</v>
          </cell>
          <cell r="AF133">
            <v>88326.464255999992</v>
          </cell>
          <cell r="AG133">
            <v>0</v>
          </cell>
          <cell r="AH133">
            <v>0</v>
          </cell>
          <cell r="AI133">
            <v>0</v>
          </cell>
          <cell r="AJ133">
            <v>511316.34372266673</v>
          </cell>
          <cell r="AK133">
            <v>44176</v>
          </cell>
          <cell r="AL133" t="str">
            <v>RCM E2 - GS Dev Env SW license maintenanceRCM E2GS Dev Env SW license maintenanceChristian Carrié66k as per email from MDA, plus marginvarGround Ops &amp; Maintenance (GFE, licences, etc)020143240RO-18550044136800002021-202260.026666.6666666666780000816008323284896.6486594.572888326.464256000511316.343722667</v>
          </cell>
          <cell r="AM133" t="str">
            <v>RCM E2 - GS Dev Env SW license maintenanceRCM E2GS Dev Env SW license maintenanceChristian Carrié66k as per email from MDA, plus marginvarGround Ops &amp; Maintenance (GFE, licences, etc)020143240RO-18550044136660002021-202260.025500660006732068666.470039.72871440.5225672869.3330112000421835.9835712</v>
          </cell>
        </row>
        <row r="134">
          <cell r="C134" t="str">
            <v>GS Operational SW Licenses maintenance</v>
          </cell>
          <cell r="D134" t="str">
            <v>Christian Carrié</v>
          </cell>
          <cell r="E134" t="str">
            <v>as per calculation sheet</v>
          </cell>
          <cell r="I134" t="str">
            <v>var</v>
          </cell>
          <cell r="L134" t="str">
            <v>Ground Ops &amp; Maintenance (GFE, licences, etc)</v>
          </cell>
          <cell r="M134" t="str">
            <v>0201</v>
          </cell>
          <cell r="N134">
            <v>43240</v>
          </cell>
          <cell r="O134" t="str">
            <v>P-00019.07</v>
          </cell>
          <cell r="P134" t="str">
            <v>RO-18</v>
          </cell>
          <cell r="Q134" t="str">
            <v>Rentals</v>
          </cell>
          <cell r="R134">
            <v>0</v>
          </cell>
          <cell r="S134">
            <v>44136</v>
          </cell>
          <cell r="T134">
            <v>371516.9325</v>
          </cell>
          <cell r="U134" t="str">
            <v>2021-2022</v>
          </cell>
          <cell r="V134">
            <v>6</v>
          </cell>
          <cell r="W134">
            <v>0.02</v>
          </cell>
          <cell r="X134" t="str">
            <v>included</v>
          </cell>
          <cell r="Y134">
            <v>0</v>
          </cell>
          <cell r="Z134">
            <v>0</v>
          </cell>
          <cell r="AA134">
            <v>371516.9325</v>
          </cell>
          <cell r="AB134">
            <v>378947.27114999999</v>
          </cell>
          <cell r="AC134">
            <v>386526.21657300001</v>
          </cell>
          <cell r="AD134">
            <v>394256.74090446002</v>
          </cell>
          <cell r="AE134">
            <v>402141.87572254922</v>
          </cell>
          <cell r="AF134">
            <v>410184.71323700022</v>
          </cell>
          <cell r="AG134">
            <v>0</v>
          </cell>
          <cell r="AH134">
            <v>0</v>
          </cell>
          <cell r="AI134">
            <v>0</v>
          </cell>
          <cell r="AJ134">
            <v>2343573.7500870093</v>
          </cell>
          <cell r="AK134">
            <v>44176</v>
          </cell>
          <cell r="AL134" t="str">
            <v>RCM E2 - GS Operational SW Licenses maintenanceRCM E2GS Operational SW Licenses maintenanceChristian Carriéas per calculation sheetvarGround Ops &amp; Maintenance (GFE, licences, etc)020143240RO-18044136371516.93252021-202260.020371516.9325378947.27115386526.216573394256.74090446402141.875722549410184.7132370002343573.75008701</v>
          </cell>
          <cell r="AM134" t="str">
            <v>RCM E2 - GS Operational SW Licenses maintenanceRCM E2GS Operational SW Licenses maintenanceChristian Carriéas per calculation sheetvarGround Ops &amp; Maintenance (GFE, licences, etc)020143240RO-18044136371516.93252021-202260.020371516.9325378947.27115386526.216573394256.74090446402141.875722549410184.7132370002343573.75008701</v>
          </cell>
        </row>
        <row r="135">
          <cell r="C135" t="str">
            <v>Rental Space NRC U99 Greenbank</v>
          </cell>
          <cell r="D135" t="str">
            <v>Catherie Casgrain</v>
          </cell>
          <cell r="E135" t="str">
            <v>nov to october</v>
          </cell>
          <cell r="H135" t="str">
            <v>NRC MOU</v>
          </cell>
          <cell r="I135" t="str">
            <v>NRC</v>
          </cell>
          <cell r="L135" t="str">
            <v>Ground Ops &amp; Maintenance (GFE, licences, etc)</v>
          </cell>
          <cell r="M135" t="str">
            <v>0201</v>
          </cell>
          <cell r="N135">
            <v>43110</v>
          </cell>
          <cell r="O135" t="str">
            <v>G-00124</v>
          </cell>
          <cell r="P135" t="str">
            <v>RO-18</v>
          </cell>
          <cell r="Q135" t="str">
            <v>Rentals</v>
          </cell>
          <cell r="T135">
            <v>4913.16</v>
          </cell>
          <cell r="U135" t="str">
            <v>2020-2021</v>
          </cell>
          <cell r="V135">
            <v>6</v>
          </cell>
          <cell r="W135">
            <v>0.02</v>
          </cell>
          <cell r="X135">
            <v>0</v>
          </cell>
          <cell r="Y135">
            <v>0</v>
          </cell>
          <cell r="Z135">
            <v>4913.16</v>
          </cell>
          <cell r="AA135">
            <v>5011.4232000000002</v>
          </cell>
          <cell r="AB135">
            <v>5111.651664</v>
          </cell>
          <cell r="AC135">
            <v>5213.8846972800002</v>
          </cell>
          <cell r="AD135">
            <v>5318.1623912256</v>
          </cell>
          <cell r="AE135">
            <v>5424.5256390501117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30992.807591555713</v>
          </cell>
          <cell r="AK135">
            <v>44152</v>
          </cell>
          <cell r="AL135" t="str">
            <v>COMMON COST - Rental Space NRC U99 GreenbankCOMMON COSTRental Space NRC U99 GreenbankCatherie Casgrainnov to octoberNRC MOUNRCGround Ops &amp; Maintenance (GFE, licences, etc)020143110RO-184913.162020-202160.024913.165011.42325111.6516645213.884697285318.16239122565424.52563905011000030992.8075915557</v>
          </cell>
          <cell r="AM135" t="str">
            <v>COMMON COST - Rental Space NRC U99 GreenbankCOMMON COSTRental Space NRC U99 GreenbankCatherie Casgrainnov to octoberNRC MOUNRCGround Ops &amp; Maintenance (GFE, licences, etc)020143110RO-184913.162020-202160.024913.165011.42325111.6516645213.884697285318.16239122565424.52563905011000030992.8075915557</v>
          </cell>
        </row>
        <row r="136">
          <cell r="C136" t="str">
            <v>RF Spectrum License (Industry Canada)</v>
          </cell>
          <cell r="D136" t="str">
            <v>Marc Sauvageau</v>
          </cell>
          <cell r="E136" t="str">
            <v>as per Specrum sheet and bills</v>
          </cell>
          <cell r="I136" t="str">
            <v>ISED</v>
          </cell>
          <cell r="L136" t="str">
            <v>RF Spectrum Licences</v>
          </cell>
          <cell r="M136" t="str">
            <v>0201</v>
          </cell>
          <cell r="N136">
            <v>43210</v>
          </cell>
          <cell r="O136" t="str">
            <v>G-00124</v>
          </cell>
          <cell r="P136" t="str">
            <v>RO-09</v>
          </cell>
          <cell r="Q136" t="str">
            <v>Telecommunications Services</v>
          </cell>
          <cell r="R136">
            <v>146</v>
          </cell>
          <cell r="T136">
            <v>146</v>
          </cell>
          <cell r="U136" t="str">
            <v>2020-2021</v>
          </cell>
          <cell r="V136">
            <v>5</v>
          </cell>
          <cell r="W136">
            <v>2.1999999999999999E-2</v>
          </cell>
          <cell r="X136">
            <v>0</v>
          </cell>
          <cell r="Y136">
            <v>0</v>
          </cell>
          <cell r="Z136">
            <v>146</v>
          </cell>
          <cell r="AA136">
            <v>149.21199999999999</v>
          </cell>
          <cell r="AB136">
            <v>152.494664</v>
          </cell>
          <cell r="AC136">
            <v>155.849546608</v>
          </cell>
          <cell r="AD136">
            <v>159.278236633376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762.83444724137598</v>
          </cell>
          <cell r="AK136">
            <v>44119</v>
          </cell>
          <cell r="AL136" t="str">
            <v>COMMON COST - RF Spectrum License (Industry Canada)COMMON COSTRF Spectrum License (Industry Canada)Marc Sauvageauas per Specrum sheet and billsISEDRF Spectrum Licences020143210RO-091461462020-202150.022146149.212152.494664155.849546608159.27823663337600000762.834447241376</v>
          </cell>
          <cell r="AM136" t="str">
            <v>COMMON COST - RF Spectrum License (Industry Canada)COMMON COSTRF Spectrum License (Industry Canada)Marc Sauvageauas per Specrum sheet and billsISEDRF Spectrum Licences020143210RO-091461462020-202150.022146149.212152.494664155.849546608159.27823663337600000762.834447241376</v>
          </cell>
        </row>
        <row r="137">
          <cell r="C137" t="str">
            <v>RF Spectrum License (Industry Canada) - Credit from DND for Spacecraft</v>
          </cell>
          <cell r="D137" t="str">
            <v>Marc Sauvageau</v>
          </cell>
          <cell r="E137" t="str">
            <v>as per Specrum sheet and bills</v>
          </cell>
          <cell r="I137" t="str">
            <v>ISED</v>
          </cell>
          <cell r="L137" t="str">
            <v>RF Spectrum Licences</v>
          </cell>
          <cell r="M137" t="str">
            <v>0201</v>
          </cell>
          <cell r="N137">
            <v>43210</v>
          </cell>
          <cell r="O137" t="str">
            <v>P-00022</v>
          </cell>
          <cell r="P137" t="str">
            <v>RO-09</v>
          </cell>
          <cell r="Q137" t="str">
            <v>Telecommunications Services</v>
          </cell>
          <cell r="R137">
            <v>-146</v>
          </cell>
          <cell r="T137">
            <v>-146</v>
          </cell>
          <cell r="U137" t="str">
            <v>2020-2021</v>
          </cell>
          <cell r="V137">
            <v>5</v>
          </cell>
          <cell r="W137">
            <v>2.1999999999999999E-2</v>
          </cell>
          <cell r="X137">
            <v>0</v>
          </cell>
          <cell r="Y137">
            <v>0</v>
          </cell>
          <cell r="Z137">
            <v>-146</v>
          </cell>
          <cell r="AA137">
            <v>-149.21199999999999</v>
          </cell>
          <cell r="AB137">
            <v>-152.494664</v>
          </cell>
          <cell r="AC137">
            <v>-155.849546608</v>
          </cell>
          <cell r="AD137">
            <v>-159.278236633376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-762.83444724137598</v>
          </cell>
          <cell r="AK137">
            <v>44138</v>
          </cell>
          <cell r="AL137" t="str">
            <v>M3MSat - RF Spectrum License (Industry Canada) - Credit from DND for SpacecraftM3MSatRF Spectrum License (Industry Canada) - Credit from DND for SpacecraftMarc Sauvageauas per Specrum sheet and billsISEDRF Spectrum Licences020143210RO-09-146-1462020-202150.022-146-149.212-152.494664-155.849546608-159.27823663337600000-762.834447241376</v>
          </cell>
          <cell r="AM137" t="str">
            <v>M3MSat - RF Spectrum License (Industry Canada) - Credit from DND for SpacecraftM3MSatRF Spectrum License (Industry Canada) - Credit from DND for SpacecraftMarc Sauvageauas per Specrum sheet and billsISEDRF Spectrum Licences020143210RO-09-146-1462020-202150.022-146-149.212-152.494664-155.849546608-159.27823663337600000-762.834447241376</v>
          </cell>
        </row>
        <row r="138">
          <cell r="C138" t="str">
            <v>RF Spectrum License (Industry Canada) - Ground</v>
          </cell>
          <cell r="D138" t="str">
            <v>Marc Sauvageau</v>
          </cell>
          <cell r="E138" t="str">
            <v>as per Specrum sheet and bills</v>
          </cell>
          <cell r="I138" t="str">
            <v>ISED</v>
          </cell>
          <cell r="L138" t="str">
            <v>RF Spectrum Licences</v>
          </cell>
          <cell r="M138" t="str">
            <v>0201</v>
          </cell>
          <cell r="N138">
            <v>43210</v>
          </cell>
          <cell r="O138" t="str">
            <v>P-00022</v>
          </cell>
          <cell r="P138" t="str">
            <v>RO-09</v>
          </cell>
          <cell r="Q138" t="str">
            <v>Telecommunications Services</v>
          </cell>
          <cell r="R138">
            <v>276</v>
          </cell>
          <cell r="T138">
            <v>276</v>
          </cell>
          <cell r="U138" t="str">
            <v>2020-2021</v>
          </cell>
          <cell r="V138">
            <v>5</v>
          </cell>
          <cell r="W138">
            <v>2.1999999999999999E-2</v>
          </cell>
          <cell r="X138">
            <v>0</v>
          </cell>
          <cell r="Y138">
            <v>0</v>
          </cell>
          <cell r="Z138">
            <v>276</v>
          </cell>
          <cell r="AA138">
            <v>282.072</v>
          </cell>
          <cell r="AB138">
            <v>288.27758399999999</v>
          </cell>
          <cell r="AC138">
            <v>294.619690848</v>
          </cell>
          <cell r="AD138">
            <v>301.10132404665603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1442.0705988946561</v>
          </cell>
          <cell r="AK138">
            <v>44145</v>
          </cell>
          <cell r="AL138" t="str">
            <v>M3MSat - RF Spectrum License (Industry Canada) - GroundM3MSatRF Spectrum License (Industry Canada) - GroundMarc Sauvageauas per Specrum sheet and billsISEDRF Spectrum Licences020143210RO-092762762020-202150.022276282.072288.277584294.619690848301.101324046656000001442.07059889466</v>
          </cell>
          <cell r="AM138" t="str">
            <v>M3MSat - RF Spectrum License (Industry Canada) - GroundM3MSatRF Spectrum License (Industry Canada) - GroundMarc Sauvageauas per Specrum sheet and billsISEDRF Spectrum Licences020143210RO-092762762020-202150.022276282.072288.277584294.619690848301.101324046656000001442.07059889466</v>
          </cell>
        </row>
        <row r="139">
          <cell r="C139" t="str">
            <v>RF Spectrum License (Industry Canada) - Spacecraft</v>
          </cell>
          <cell r="D139" t="str">
            <v>Marc Sauvageau</v>
          </cell>
          <cell r="E139" t="str">
            <v>as per Specrum sheet and bills</v>
          </cell>
          <cell r="I139" t="str">
            <v>ISED</v>
          </cell>
          <cell r="L139" t="str">
            <v>RF Spectrum Licences</v>
          </cell>
          <cell r="M139" t="str">
            <v>0201</v>
          </cell>
          <cell r="N139">
            <v>43210</v>
          </cell>
          <cell r="O139" t="str">
            <v>P-00022</v>
          </cell>
          <cell r="P139" t="str">
            <v>RO-09</v>
          </cell>
          <cell r="Q139" t="str">
            <v>Telecommunications Services</v>
          </cell>
          <cell r="R139">
            <v>0</v>
          </cell>
          <cell r="U139" t="str">
            <v>2020-2021</v>
          </cell>
          <cell r="V139">
            <v>5</v>
          </cell>
          <cell r="W139">
            <v>2.1999999999999999E-2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44138</v>
          </cell>
          <cell r="AL139" t="str">
            <v>M3MSat - RF Spectrum License (Industry Canada) - SpacecraftM3MSatRF Spectrum License (Industry Canada) - SpacecraftMarc Sauvageauas per Specrum sheet and billsISEDRF Spectrum Licences020143210RO-0902020-202150.02200000000000</v>
          </cell>
          <cell r="AM139" t="str">
            <v>M3MSat - RF Spectrum License (Industry Canada) - SpacecraftM3MSatRF Spectrum License (Industry Canada) - SpacecraftMarc Sauvageauas per Specrum sheet and billsISEDRF Spectrum Licences020143210RO-0902020-202150.02200000000000</v>
          </cell>
        </row>
        <row r="140">
          <cell r="C140" t="str">
            <v>RF Spectrum License (Industry Canada)</v>
          </cell>
          <cell r="D140" t="str">
            <v>Marc Sauvageau</v>
          </cell>
          <cell r="E140" t="str">
            <v>as per Specrum sheet and bills</v>
          </cell>
          <cell r="I140" t="str">
            <v>ISED</v>
          </cell>
          <cell r="L140" t="str">
            <v>RF Spectrum Licences</v>
          </cell>
          <cell r="M140" t="str">
            <v>0201</v>
          </cell>
          <cell r="N140">
            <v>43210</v>
          </cell>
          <cell r="O140" t="str">
            <v>P-00015</v>
          </cell>
          <cell r="P140" t="str">
            <v>RO-09</v>
          </cell>
          <cell r="Q140" t="str">
            <v>Telecommunications Services</v>
          </cell>
          <cell r="R140">
            <v>3673</v>
          </cell>
          <cell r="T140">
            <v>3673</v>
          </cell>
          <cell r="U140" t="str">
            <v>2020-2021</v>
          </cell>
          <cell r="V140">
            <v>5</v>
          </cell>
          <cell r="W140">
            <v>2.1999999999999999E-2</v>
          </cell>
          <cell r="X140">
            <v>0</v>
          </cell>
          <cell r="Y140">
            <v>0</v>
          </cell>
          <cell r="Z140">
            <v>3673</v>
          </cell>
          <cell r="AA140">
            <v>3753.806</v>
          </cell>
          <cell r="AB140">
            <v>3836.3897320000001</v>
          </cell>
          <cell r="AC140">
            <v>3920.7903061040001</v>
          </cell>
          <cell r="AD140">
            <v>4007.0476928382882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19191.033730942287</v>
          </cell>
          <cell r="AK140">
            <v>44138</v>
          </cell>
          <cell r="AL140" t="str">
            <v>NEOSSat - RF Spectrum License (Industry Canada)NEOSSatRF Spectrum License (Industry Canada)Marc Sauvageauas per Specrum sheet and billsISEDRF Spectrum Licences020143210RO-09367336732020-202150.02236733753.8063836.3897323920.7903061044007.047692838290000019191.0337309423</v>
          </cell>
          <cell r="AM140" t="str">
            <v>NEOSSat - RF Spectrum License (Industry Canada)NEOSSatRF Spectrum License (Industry Canada)Marc Sauvageauas per Specrum sheet and billsISEDRF Spectrum Licences020143210RO-09367336732020-202150.02236733753.8063836.3897323920.7903061044007.047692838290000019191.0337309423</v>
          </cell>
        </row>
        <row r="141">
          <cell r="C141" t="str">
            <v>RF Spectrum License (Industry Canada)</v>
          </cell>
          <cell r="D141" t="str">
            <v>Marc Sauvageau</v>
          </cell>
          <cell r="E141" t="str">
            <v>Total Bills all missions $66k in 2019-20, 2.2% inflation</v>
          </cell>
          <cell r="I141" t="str">
            <v>ISED</v>
          </cell>
          <cell r="L141" t="str">
            <v>RF Spectrum Licences</v>
          </cell>
          <cell r="M141" t="str">
            <v>0201</v>
          </cell>
          <cell r="N141">
            <v>43210</v>
          </cell>
          <cell r="O141" t="str">
            <v>P-00019.07</v>
          </cell>
          <cell r="P141" t="str">
            <v>RO-09</v>
          </cell>
          <cell r="Q141" t="str">
            <v>Telecommunications Services</v>
          </cell>
          <cell r="R141">
            <v>59000</v>
          </cell>
          <cell r="S141">
            <v>44136</v>
          </cell>
          <cell r="T141">
            <v>58691</v>
          </cell>
          <cell r="U141" t="str">
            <v>2020-2021</v>
          </cell>
          <cell r="V141">
            <v>1</v>
          </cell>
          <cell r="W141">
            <v>2.1999999999999999E-2</v>
          </cell>
          <cell r="X141" t="str">
            <v>N/A</v>
          </cell>
          <cell r="Y141">
            <v>58691</v>
          </cell>
          <cell r="Z141">
            <v>58691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58691</v>
          </cell>
          <cell r="AK141">
            <v>44138</v>
          </cell>
          <cell r="AL141" t="str">
            <v>RCM E2 - RF Spectrum License (Industry Canada)RCM E2RF Spectrum License (Industry Canada)Marc SauvageauTotal Bills all missions $66k in 2019-20, 2.2% inflationISEDRF Spectrum Licences020143210RO-095900044136586912020-202110.0225869100000000058691</v>
          </cell>
          <cell r="AM141" t="str">
            <v>RCM E2 - RF Spectrum License (Industry Canada)RCM E2RF Spectrum License (Industry Canada)Marc SauvageauTotal Bills all missions $66k in 2019-20, 2.2% inflationISEDRF Spectrum Licences020143210RO-095900044136586912020-202110.0225869100000000058691</v>
          </cell>
        </row>
        <row r="142">
          <cell r="C142" t="str">
            <v>RF Spectrum License (Industry Canada)</v>
          </cell>
          <cell r="D142" t="str">
            <v>Marc Sauvageau</v>
          </cell>
          <cell r="E142" t="str">
            <v>Total Bills all missions $66k in 2019-20, 2.2% inflation</v>
          </cell>
          <cell r="I142" t="str">
            <v>ISED</v>
          </cell>
          <cell r="L142" t="str">
            <v>RF Spectrum Licences</v>
          </cell>
          <cell r="M142" t="str">
            <v>0201</v>
          </cell>
          <cell r="N142">
            <v>43210</v>
          </cell>
          <cell r="O142" t="str">
            <v>P-00019.07</v>
          </cell>
          <cell r="P142" t="str">
            <v>RO-09</v>
          </cell>
          <cell r="Q142" t="str">
            <v>Telecommunications Services</v>
          </cell>
          <cell r="R142">
            <v>0</v>
          </cell>
          <cell r="T142">
            <v>59957</v>
          </cell>
          <cell r="U142" t="str">
            <v>2021-2022</v>
          </cell>
          <cell r="V142">
            <v>5</v>
          </cell>
          <cell r="W142">
            <v>2.1999999999999999E-2</v>
          </cell>
          <cell r="X142">
            <v>0</v>
          </cell>
          <cell r="Y142">
            <v>0</v>
          </cell>
          <cell r="Z142">
            <v>0</v>
          </cell>
          <cell r="AA142">
            <v>59957</v>
          </cell>
          <cell r="AB142">
            <v>61276.054000000004</v>
          </cell>
          <cell r="AC142">
            <v>62624.127188000006</v>
          </cell>
          <cell r="AD142">
            <v>64001.857986136005</v>
          </cell>
          <cell r="AE142">
            <v>65409.898861830996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313268.938035967</v>
          </cell>
          <cell r="AK142">
            <v>44138</v>
          </cell>
          <cell r="AL142" t="str">
            <v>RCM E2 - RF Spectrum License (Industry Canada)RCM E2RF Spectrum License (Industry Canada)Marc SauvageauTotal Bills all missions $66k in 2019-20, 2.2% inflationISEDRF Spectrum Licences020143210RO-090599572021-202250.02205995761276.05462624.12718864001.85798613665409.8988618310000313268.938035967</v>
          </cell>
          <cell r="AM142" t="str">
            <v>RCM E2 - RF Spectrum License (Industry Canada)RCM E2RF Spectrum License (Industry Canada)Marc SauvageauTotal Bills all missions $66k in 2019-20, 2.2% inflationISEDRF Spectrum Licences020143210RO-090599572021-202250.02205995761276.05462624.12718864001.85798613665409.8988618310000313268.938035967</v>
          </cell>
        </row>
        <row r="143">
          <cell r="C143" t="str">
            <v>RF Spectrum License (Industry Canada)</v>
          </cell>
          <cell r="D143" t="str">
            <v>Marc Sauvageau</v>
          </cell>
          <cell r="E143" t="str">
            <v>as per Specrum sheet and bills</v>
          </cell>
          <cell r="I143" t="str">
            <v>ISED</v>
          </cell>
          <cell r="L143" t="str">
            <v>RF Spectrum Licences</v>
          </cell>
          <cell r="M143" t="str">
            <v>0201</v>
          </cell>
          <cell r="N143">
            <v>43210</v>
          </cell>
          <cell r="O143" t="str">
            <v>P-00003</v>
          </cell>
          <cell r="P143" t="str">
            <v>RO-09</v>
          </cell>
          <cell r="Q143" t="str">
            <v>Telecommunications Services</v>
          </cell>
          <cell r="R143">
            <v>3178</v>
          </cell>
          <cell r="T143">
            <v>3178</v>
          </cell>
          <cell r="U143" t="str">
            <v>2020-2021</v>
          </cell>
          <cell r="V143">
            <v>5</v>
          </cell>
          <cell r="W143">
            <v>2.1999999999999999E-2</v>
          </cell>
          <cell r="X143">
            <v>0</v>
          </cell>
          <cell r="Y143">
            <v>0</v>
          </cell>
          <cell r="Z143">
            <v>3178</v>
          </cell>
          <cell r="AA143">
            <v>3247.9160000000002</v>
          </cell>
          <cell r="AB143">
            <v>3319.3701520000004</v>
          </cell>
          <cell r="AC143">
            <v>3392.3962953440005</v>
          </cell>
          <cell r="AD143">
            <v>3467.0290138415685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16604.711461185569</v>
          </cell>
          <cell r="AK143">
            <v>44138</v>
          </cell>
          <cell r="AL143" t="str">
            <v>SCISAT - RF Spectrum License (Industry Canada)SCISATRF Spectrum License (Industry Canada)Marc Sauvageauas per Specrum sheet and billsISEDRF Spectrum Licences020143210RO-09317831782020-202150.02231783247.9163319.3701523392.3962953443467.029013841570000016604.7114611856</v>
          </cell>
          <cell r="AM143" t="str">
            <v>SCISAT - RF Spectrum License (Industry Canada)SCISATRF Spectrum License (Industry Canada)Marc Sauvageauas per Specrum sheet and billsISEDRF Spectrum Licences020143210RO-09317831782020-202150.02231783247.9163319.3701523392.3962953443467.029013841570000016604.7114611856</v>
          </cell>
        </row>
        <row r="144">
          <cell r="C144" t="str">
            <v>Spectrum Management Service - 2020 Contract</v>
          </cell>
          <cell r="D144" t="str">
            <v>Marc Sauvageau</v>
          </cell>
          <cell r="E144" t="str">
            <v>as per SAP</v>
          </cell>
          <cell r="I144" t="str">
            <v>Telesat</v>
          </cell>
          <cell r="K144">
            <v>44286</v>
          </cell>
          <cell r="L144" t="str">
            <v>RF Spectrum Licences</v>
          </cell>
          <cell r="M144" t="str">
            <v>0201</v>
          </cell>
          <cell r="N144">
            <v>43210</v>
          </cell>
          <cell r="O144" t="str">
            <v>G-00089</v>
          </cell>
          <cell r="P144" t="str">
            <v>RO-14.1</v>
          </cell>
          <cell r="Q144" t="str">
            <v>Professional Services</v>
          </cell>
          <cell r="R144">
            <v>235000</v>
          </cell>
          <cell r="S144">
            <v>44145</v>
          </cell>
          <cell r="T144">
            <v>235000</v>
          </cell>
          <cell r="U144" t="str">
            <v>2020-2021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235000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235000</v>
          </cell>
          <cell r="AK144">
            <v>44145</v>
          </cell>
          <cell r="AL144" t="str">
            <v>SPECTRUM - Spectrum Management Service - 2020 ContractSPECTRUMSpectrum Management Service - 2020 ContractMarc Sauvageauas per SAPTelesat44286RF Spectrum Licences020143210RO-14.1235000441452350002020-202110235000000000000235000</v>
          </cell>
          <cell r="AM144" t="str">
            <v>SPECTRUM - Spectrum Management Service - 2020 ContractSPECTRUMSpectrum Management Service - 2020 ContractMarc Sauvageauas per SAPTelesat44286RF Spectrum Licences020143210RO-14.1235000441452350002020-202110235000000000000235000</v>
          </cell>
        </row>
        <row r="145">
          <cell r="C145" t="str">
            <v>Spectrum Management Service - Followup Contract</v>
          </cell>
          <cell r="D145" t="str">
            <v>Marc Sauvageau</v>
          </cell>
          <cell r="E145" t="str">
            <v>planned budget</v>
          </cell>
          <cell r="J145">
            <v>44287</v>
          </cell>
          <cell r="L145" t="str">
            <v>RF Spectrum Licences</v>
          </cell>
          <cell r="M145" t="str">
            <v>0201</v>
          </cell>
          <cell r="N145">
            <v>43210</v>
          </cell>
          <cell r="O145" t="str">
            <v>G-00089</v>
          </cell>
          <cell r="P145" t="str">
            <v>RO-14.1</v>
          </cell>
          <cell r="Q145" t="str">
            <v>Professional Services</v>
          </cell>
          <cell r="R145">
            <v>0</v>
          </cell>
          <cell r="S145">
            <v>44145</v>
          </cell>
          <cell r="T145">
            <v>235000</v>
          </cell>
          <cell r="U145" t="str">
            <v>2021-2022</v>
          </cell>
          <cell r="V145">
            <v>5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235000</v>
          </cell>
          <cell r="AB145">
            <v>235000</v>
          </cell>
          <cell r="AC145">
            <v>235000</v>
          </cell>
          <cell r="AD145">
            <v>235000</v>
          </cell>
          <cell r="AE145">
            <v>235000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1175000</v>
          </cell>
          <cell r="AK145">
            <v>44176</v>
          </cell>
          <cell r="AL145" t="str">
            <v>SPECTRUM - Spectrum Management Service - Followup ContractSPECTRUMSpectrum Management Service - Followup ContractMarc Sauvageauplanned budget44287RF Spectrum Licences020143210RO-14.10441452350002021-202250023500023500023500023500023500000001175000</v>
          </cell>
          <cell r="AM145" t="str">
            <v>SPECTRUM - Spectrum Management Service - Followup ContractSPECTRUMSpectrum Management Service - Followup ContractMarc Sauvageauplanned budget44287RF Spectrum Licences020143210RO-14.10441452350002021-202250023500023500023500023500023500000001175000</v>
          </cell>
        </row>
        <row r="146">
          <cell r="C146" t="str">
            <v>Salaries</v>
          </cell>
          <cell r="D146" t="str">
            <v>Michel Doyon</v>
          </cell>
          <cell r="E146" t="str">
            <v>As per RAM tab</v>
          </cell>
          <cell r="I146" t="str">
            <v>CSA</v>
          </cell>
          <cell r="L146" t="str">
            <v>Salaries (Incl. EBP, excl. PMO)</v>
          </cell>
          <cell r="M146" t="str">
            <v>0101</v>
          </cell>
          <cell r="N146">
            <v>43200</v>
          </cell>
          <cell r="O146" t="str">
            <v>G-00089</v>
          </cell>
          <cell r="P146" t="str">
            <v>RO-01</v>
          </cell>
          <cell r="Q146" t="str">
            <v>Salaries</v>
          </cell>
          <cell r="T146">
            <v>51319.16</v>
          </cell>
          <cell r="U146" t="str">
            <v>2020-2021</v>
          </cell>
          <cell r="V146">
            <v>6</v>
          </cell>
          <cell r="W146">
            <v>0.02</v>
          </cell>
          <cell r="X146">
            <v>0</v>
          </cell>
          <cell r="Y146">
            <v>0</v>
          </cell>
          <cell r="Z146">
            <v>51319.16</v>
          </cell>
          <cell r="AA146">
            <v>38285.200000000004</v>
          </cell>
          <cell r="AB146">
            <v>39050.904000000002</v>
          </cell>
          <cell r="AC146">
            <v>39831.922080000004</v>
          </cell>
          <cell r="AD146">
            <v>40628.560521600004</v>
          </cell>
          <cell r="AE146">
            <v>41441.131732032001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250556.87833363202</v>
          </cell>
          <cell r="AK146">
            <v>44152</v>
          </cell>
          <cell r="AL146" t="str">
            <v>SCISAT - SalariesSCISATSalariesMichel DoyonAs per RAM tabCSASalaries (Incl. EBP, excl. PMO)010143200RO-0151319.162020-202160.0251319.1638285.239050.90439831.9220840628.560521641441.1317320320000250556.878333632</v>
          </cell>
          <cell r="AM146" t="str">
            <v>SCISAT - SalariesSCISATSalariesMichel DoyonAs per RAM tabCSASalaries (Incl. EBP, excl. PMO)010143200RO-0151319.162020-202160.0251319.1638285.239050.90439831.9220840628.560521641441.1317320320000250556.878333632</v>
          </cell>
        </row>
        <row r="147">
          <cell r="C147" t="str">
            <v>Salaries</v>
          </cell>
          <cell r="D147" t="str">
            <v>Michel Doyon</v>
          </cell>
          <cell r="E147" t="str">
            <v>As per RAM tab</v>
          </cell>
          <cell r="I147" t="str">
            <v>CSA</v>
          </cell>
          <cell r="L147" t="str">
            <v>Salaries (Incl. EBP, excl. PMO)</v>
          </cell>
          <cell r="M147" t="str">
            <v>0101</v>
          </cell>
          <cell r="N147">
            <v>43200</v>
          </cell>
          <cell r="O147" t="str">
            <v>G-00089</v>
          </cell>
          <cell r="P147" t="str">
            <v>RO-01</v>
          </cell>
          <cell r="Q147" t="str">
            <v>Salaries</v>
          </cell>
          <cell r="T147">
            <v>33658.32</v>
          </cell>
          <cell r="U147" t="str">
            <v>2020-2021</v>
          </cell>
          <cell r="V147">
            <v>6</v>
          </cell>
          <cell r="W147">
            <v>0.02</v>
          </cell>
          <cell r="X147">
            <v>0</v>
          </cell>
          <cell r="Y147">
            <v>0</v>
          </cell>
          <cell r="Z147">
            <v>33658.32</v>
          </cell>
          <cell r="AA147">
            <v>76326.900000000009</v>
          </cell>
          <cell r="AB147">
            <v>77853.438000000009</v>
          </cell>
          <cell r="AC147">
            <v>79410.506760000004</v>
          </cell>
          <cell r="AD147">
            <v>80998.716895200007</v>
          </cell>
          <cell r="AE147">
            <v>82618.691233104008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430866.57288830401</v>
          </cell>
          <cell r="AK147">
            <v>44152</v>
          </cell>
          <cell r="AL147" t="str">
            <v>NEOSSat - SalariesNEOSSatSalariesMichel DoyonAs per RAM tabCSASalaries (Incl. EBP, excl. PMO)010143200RO-0133658.322020-202160.0233658.3276326.977853.43879410.5067680998.716895282618.6912331040000430866.572888304</v>
          </cell>
          <cell r="AM147" t="str">
            <v>NEOSSat - SalariesNEOSSatSalariesMichel DoyonAs per RAM tabCSASalaries (Incl. EBP, excl. PMO)010143200RO-0133658.322020-202160.0233658.3276326.977853.43879410.5067680998.716895282618.6912331040000430866.572888304</v>
          </cell>
        </row>
        <row r="148">
          <cell r="C148" t="str">
            <v>Salaries</v>
          </cell>
          <cell r="D148" t="str">
            <v>Michel Doyon</v>
          </cell>
          <cell r="E148" t="str">
            <v>As per RAM tab</v>
          </cell>
          <cell r="I148" t="str">
            <v>CSA</v>
          </cell>
          <cell r="L148" t="str">
            <v>Salaries (Incl. EBP, excl. PMO)</v>
          </cell>
          <cell r="M148" t="str">
            <v>0101</v>
          </cell>
          <cell r="N148">
            <v>43200</v>
          </cell>
          <cell r="O148" t="str">
            <v>G-00089</v>
          </cell>
          <cell r="P148" t="str">
            <v>RO-01</v>
          </cell>
          <cell r="Q148" t="str">
            <v>Salaries</v>
          </cell>
          <cell r="T148">
            <v>39428.299999999996</v>
          </cell>
          <cell r="U148" t="str">
            <v>2020-2021</v>
          </cell>
          <cell r="V148">
            <v>6</v>
          </cell>
          <cell r="W148">
            <v>0.02</v>
          </cell>
          <cell r="X148">
            <v>0</v>
          </cell>
          <cell r="Y148">
            <v>0</v>
          </cell>
          <cell r="Z148">
            <v>39428.299999999996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39428.299999999996</v>
          </cell>
          <cell r="AK148">
            <v>44152</v>
          </cell>
          <cell r="AL148" t="str">
            <v>M3MSat - SalariesM3MSatSalariesMichel DoyonAs per RAM tabCSASalaries (Incl. EBP, excl. PMO)010143200RO-0139428.32020-202160.0239428.300000000039428.3</v>
          </cell>
          <cell r="AM148" t="str">
            <v>M3MSat - SalariesM3MSatSalariesMichel DoyonAs per RAM tabCSASalaries (Incl. EBP, excl. PMO)010143200RO-0139428.32020-202160.0239428.300000000039428.3</v>
          </cell>
        </row>
        <row r="149">
          <cell r="C149" t="str">
            <v>Salaries</v>
          </cell>
          <cell r="D149" t="str">
            <v>Michel Doyon</v>
          </cell>
          <cell r="E149" t="str">
            <v>As per RAM tab</v>
          </cell>
          <cell r="I149" t="str">
            <v>CSA</v>
          </cell>
          <cell r="L149" t="str">
            <v>Salaries (Incl. EBP, excl. PMO)</v>
          </cell>
          <cell r="M149" t="str">
            <v>0101</v>
          </cell>
          <cell r="N149">
            <v>43200</v>
          </cell>
          <cell r="O149" t="str">
            <v>G-00089</v>
          </cell>
          <cell r="P149" t="str">
            <v>RO-01</v>
          </cell>
          <cell r="Q149" t="str">
            <v>Salaries</v>
          </cell>
          <cell r="T149">
            <v>0</v>
          </cell>
          <cell r="U149" t="str">
            <v>2020-2021</v>
          </cell>
          <cell r="V149">
            <v>1</v>
          </cell>
          <cell r="W149">
            <v>0.02</v>
          </cell>
          <cell r="X149">
            <v>2886821.4700000007</v>
          </cell>
          <cell r="Y149">
            <v>0</v>
          </cell>
          <cell r="Z149">
            <v>2886821.4700000007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2886821.4700000007</v>
          </cell>
          <cell r="AK149">
            <v>44152</v>
          </cell>
          <cell r="AL149" t="str">
            <v>RCM E1 - SalariesRCM E1SalariesMichel DoyonAs per RAM tabCSASalaries (Incl. EBP, excl. PMO)010143200RO-0102020-202110.022886821.470000000002886821.47</v>
          </cell>
          <cell r="AM149" t="str">
            <v>RCM E1 - SalariesRCM E1SalariesMichel DoyonAs per RAM tabCSASalaries (Incl. EBP, excl. PMO)010143200RO-0102020-202110.022886821.470000000002886821.47</v>
          </cell>
        </row>
        <row r="150">
          <cell r="C150" t="str">
            <v>Salaries</v>
          </cell>
          <cell r="D150" t="str">
            <v>Michel Doyon</v>
          </cell>
          <cell r="E150" t="str">
            <v>As per RAM tab</v>
          </cell>
          <cell r="I150" t="str">
            <v>CSA</v>
          </cell>
          <cell r="L150" t="str">
            <v>Salaries (Incl. EBP, excl. PMO)</v>
          </cell>
          <cell r="M150" t="str">
            <v>0101</v>
          </cell>
          <cell r="N150">
            <v>43200</v>
          </cell>
          <cell r="O150" t="str">
            <v>G-00089</v>
          </cell>
          <cell r="P150" t="str">
            <v>RO-01</v>
          </cell>
          <cell r="Q150" t="str">
            <v>Salaries</v>
          </cell>
          <cell r="T150" t="str">
            <v>var</v>
          </cell>
          <cell r="U150" t="str">
            <v>2021-2022</v>
          </cell>
          <cell r="V150">
            <v>6</v>
          </cell>
          <cell r="W150">
            <v>0.02</v>
          </cell>
          <cell r="X150">
            <v>0</v>
          </cell>
          <cell r="Y150">
            <v>0</v>
          </cell>
          <cell r="Z150">
            <v>112194.40000000001</v>
          </cell>
          <cell r="AA150">
            <v>2804816.9220000003</v>
          </cell>
          <cell r="AB150">
            <v>2860913.2604400003</v>
          </cell>
          <cell r="AC150">
            <v>2918131.5256488002</v>
          </cell>
          <cell r="AD150">
            <v>2976494.1561617763</v>
          </cell>
          <cell r="AE150">
            <v>3036024.0392850121</v>
          </cell>
          <cell r="AF150">
            <v>3096744.5200707125</v>
          </cell>
          <cell r="AG150">
            <v>0</v>
          </cell>
          <cell r="AH150">
            <v>0</v>
          </cell>
          <cell r="AI150">
            <v>0</v>
          </cell>
          <cell r="AJ150">
            <v>17693124.423606299</v>
          </cell>
          <cell r="AK150">
            <v>44152</v>
          </cell>
          <cell r="AL150" t="str">
            <v>RCM E2 - SalariesRCM E2SalariesMichel DoyonAs per RAM tabCSASalaries (Incl. EBP, excl. PMO)010143200RO-01var2021-202260.022804816.9222860913.260442918131.52564882976494.156161783036024.039285013096744.5200707100017693124.4236063</v>
          </cell>
          <cell r="AM150" t="str">
            <v>RCM E2 - SalariesRCM E2SalariesMichel DoyonAs per RAM tabCSASalaries (Incl. EBP, excl. PMO)010143200RO-01var2021-202260.022804816.9222860913.260442918131.52564882976494.156161783036024.039285013096744.5200707100017693124.4236063</v>
          </cell>
        </row>
        <row r="151">
          <cell r="C151" t="str">
            <v>Salaries</v>
          </cell>
          <cell r="D151" t="str">
            <v>Michel Doyon</v>
          </cell>
          <cell r="E151" t="str">
            <v>As per RAM tab</v>
          </cell>
          <cell r="I151" t="str">
            <v>CSA</v>
          </cell>
          <cell r="L151" t="str">
            <v>Salaries (Incl. EBP, excl. PMO)</v>
          </cell>
          <cell r="M151" t="str">
            <v>0101</v>
          </cell>
          <cell r="N151">
            <v>43200</v>
          </cell>
          <cell r="O151" t="str">
            <v>G-00089</v>
          </cell>
          <cell r="P151" t="str">
            <v>RO-01</v>
          </cell>
          <cell r="Q151" t="str">
            <v>Salaries</v>
          </cell>
          <cell r="T151">
            <v>112194.40000000001</v>
          </cell>
          <cell r="U151" t="str">
            <v>2020-2021</v>
          </cell>
          <cell r="V151">
            <v>6</v>
          </cell>
          <cell r="W151">
            <v>0.02</v>
          </cell>
          <cell r="X151">
            <v>0</v>
          </cell>
          <cell r="Y151">
            <v>0</v>
          </cell>
          <cell r="Z151">
            <v>112194.40000000001</v>
          </cell>
          <cell r="AA151">
            <v>618447.04800000007</v>
          </cell>
          <cell r="AB151">
            <v>630815.9889600001</v>
          </cell>
          <cell r="AC151">
            <v>643432.30873920012</v>
          </cell>
          <cell r="AD151">
            <v>656300.95491398417</v>
          </cell>
          <cell r="AE151">
            <v>669426.97401226382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3330617.674625448</v>
          </cell>
          <cell r="AK151">
            <v>44152</v>
          </cell>
          <cell r="AL151" t="str">
            <v>COMMON COST - SalariesCOMMON COSTSalariesMichel DoyonAs per RAM tabCSASalaries (Incl. EBP, excl. PMO)010143200RO-01112194.42020-202160.02112194.4618447.048630815.98896643432.3087392656300.954913984669426.97401226400003330617.67462545</v>
          </cell>
          <cell r="AM151" t="str">
            <v>COMMON COST - SalariesCOMMON COSTSalariesMichel DoyonAs per RAM tabCSASalaries (Incl. EBP, excl. PMO)010143200RO-01112194.42020-202160.02112194.4618447.048630815.98896643432.3087392656300.954913984669426.97401226400003330617.67462545</v>
          </cell>
        </row>
        <row r="152">
          <cell r="C152" t="str">
            <v>Salaries</v>
          </cell>
          <cell r="D152" t="str">
            <v>Michel Doyon</v>
          </cell>
          <cell r="E152" t="str">
            <v>As per RAM tab</v>
          </cell>
          <cell r="I152" t="str">
            <v>CSA</v>
          </cell>
          <cell r="L152" t="str">
            <v>Salaries (Incl. EBP, excl. PMO)</v>
          </cell>
          <cell r="M152" t="str">
            <v>0101</v>
          </cell>
          <cell r="N152">
            <v>43200</v>
          </cell>
          <cell r="O152" t="str">
            <v>G-00089</v>
          </cell>
          <cell r="P152" t="str">
            <v>RO-01</v>
          </cell>
          <cell r="Q152" t="str">
            <v>Salaries</v>
          </cell>
          <cell r="T152">
            <v>0</v>
          </cell>
          <cell r="U152" t="str">
            <v>2020-2021</v>
          </cell>
          <cell r="V152">
            <v>6</v>
          </cell>
          <cell r="W152">
            <v>0.02</v>
          </cell>
          <cell r="X152">
            <v>0</v>
          </cell>
          <cell r="Y152">
            <v>0</v>
          </cell>
          <cell r="Z152">
            <v>0</v>
          </cell>
          <cell r="AA152">
            <v>109743.85</v>
          </cell>
          <cell r="AB152">
            <v>111938.72700000001</v>
          </cell>
          <cell r="AC152">
            <v>114177.50154000001</v>
          </cell>
          <cell r="AD152">
            <v>116461.05157080002</v>
          </cell>
          <cell r="AE152">
            <v>118790.27260221602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571111.40271301602</v>
          </cell>
          <cell r="AK152">
            <v>44152</v>
          </cell>
          <cell r="AL152" t="str">
            <v>QEYSSat - SalariesQEYSSatSalariesMichel DoyonAs per RAM tabCSASalaries (Incl. EBP, excl. PMO)010143200RO-0102020-202160.020109743.85111938.727114177.50154116461.0515708118790.2726022160000571111.402713016</v>
          </cell>
          <cell r="AM152" t="str">
            <v>QEYSSat - SalariesQEYSSatSalariesMichel DoyonAs per RAM tabCSASalaries (Incl. EBP, excl. PMO)010143200RO-0102020-202160.020109743.85111938.727114177.50154116461.0515708118790.2726022160000571111.402713016</v>
          </cell>
        </row>
        <row r="153">
          <cell r="C153" t="str">
            <v>Salaries</v>
          </cell>
          <cell r="D153" t="str">
            <v>Michel Doyon</v>
          </cell>
          <cell r="E153" t="str">
            <v>As per RAM tab</v>
          </cell>
          <cell r="I153" t="str">
            <v>CSA</v>
          </cell>
          <cell r="L153" t="str">
            <v>Salaries (Incl. EBP, excl. PMO)</v>
          </cell>
          <cell r="M153" t="str">
            <v>0101</v>
          </cell>
          <cell r="N153">
            <v>43200</v>
          </cell>
          <cell r="O153" t="str">
            <v>G-00089</v>
          </cell>
          <cell r="P153" t="str">
            <v>RO-01</v>
          </cell>
          <cell r="Q153" t="str">
            <v>Salaries</v>
          </cell>
          <cell r="T153">
            <v>402554.76</v>
          </cell>
          <cell r="U153" t="str">
            <v>2020-2021</v>
          </cell>
          <cell r="V153">
            <v>6</v>
          </cell>
          <cell r="W153">
            <v>0.02</v>
          </cell>
          <cell r="X153">
            <v>0</v>
          </cell>
          <cell r="Y153">
            <v>0</v>
          </cell>
          <cell r="Z153">
            <v>402554.76</v>
          </cell>
          <cell r="AA153">
            <v>483034.26</v>
          </cell>
          <cell r="AB153">
            <v>492694.94520000002</v>
          </cell>
          <cell r="AC153">
            <v>502548.84410400002</v>
          </cell>
          <cell r="AD153">
            <v>512599.82098608004</v>
          </cell>
          <cell r="AE153">
            <v>522851.81740580167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2916284.4476958816</v>
          </cell>
          <cell r="AK153">
            <v>44152</v>
          </cell>
          <cell r="AL153" t="str">
            <v>WFS - SalariesWFSSalariesMichel DoyonAs per RAM tabCSASalaries (Incl. EBP, excl. PMO)010143200RO-01402554.762020-202160.02402554.76483034.26492694.9452502548.844104512599.82098608522851.81740580200002916284.44769588</v>
          </cell>
          <cell r="AM153" t="str">
            <v>WFS - SalariesWFSSalariesMichel DoyonAs per RAM tabCSASalaries (Incl. EBP, excl. PMO)010143200RO-01402554.762020-202160.02402554.76483034.26492694.9452502548.844104512599.82098608522851.81740580200002916284.44769588</v>
          </cell>
        </row>
        <row r="154">
          <cell r="C154" t="str">
            <v>Salaries</v>
          </cell>
          <cell r="D154" t="str">
            <v>Michel Doyon</v>
          </cell>
          <cell r="E154" t="str">
            <v>As per RAM tab</v>
          </cell>
          <cell r="I154" t="str">
            <v>CSA</v>
          </cell>
          <cell r="L154" t="str">
            <v>Salaries (Incl. EBP, excl. PMO)</v>
          </cell>
          <cell r="M154" t="str">
            <v>0101</v>
          </cell>
          <cell r="N154">
            <v>43200</v>
          </cell>
          <cell r="O154" t="str">
            <v>G-00089</v>
          </cell>
          <cell r="P154" t="str">
            <v>RO-01</v>
          </cell>
          <cell r="Q154" t="str">
            <v>Salaries</v>
          </cell>
          <cell r="T154">
            <v>0</v>
          </cell>
          <cell r="U154" t="str">
            <v>2020-2021</v>
          </cell>
          <cell r="V154">
            <v>6</v>
          </cell>
          <cell r="W154">
            <v>0.02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44152</v>
          </cell>
          <cell r="AL154" t="str">
            <v>RADARSAT-1 - SalariesRADARSAT-1SalariesMichel DoyonAs per RAM tabCSASalaries (Incl. EBP, excl. PMO)010143200RO-0102020-202160.0200000000000</v>
          </cell>
          <cell r="AM154" t="str">
            <v>RADARSAT-1 - SalariesRADARSAT-1SalariesMichel DoyonAs per RAM tabCSASalaries (Incl. EBP, excl. PMO)010143200RO-0102020-202160.0200000000000</v>
          </cell>
        </row>
        <row r="155">
          <cell r="C155" t="str">
            <v>Salaries</v>
          </cell>
          <cell r="D155" t="str">
            <v>Michel Doyon</v>
          </cell>
          <cell r="E155" t="str">
            <v>As per RAM tab</v>
          </cell>
          <cell r="I155" t="str">
            <v>CSA</v>
          </cell>
          <cell r="L155" t="str">
            <v>Salaries (Incl. EBP, excl. PMO)</v>
          </cell>
          <cell r="M155" t="str">
            <v>0101</v>
          </cell>
          <cell r="N155">
            <v>43200</v>
          </cell>
          <cell r="O155" t="str">
            <v>G-00089</v>
          </cell>
          <cell r="P155" t="str">
            <v>RO-01</v>
          </cell>
          <cell r="Q155" t="str">
            <v>Salaries</v>
          </cell>
          <cell r="T155">
            <v>135461.43</v>
          </cell>
          <cell r="U155" t="str">
            <v>2020-2021</v>
          </cell>
          <cell r="V155">
            <v>6</v>
          </cell>
          <cell r="W155">
            <v>0.02</v>
          </cell>
          <cell r="X155">
            <v>0</v>
          </cell>
          <cell r="Y155">
            <v>0</v>
          </cell>
          <cell r="Z155">
            <v>135461.43</v>
          </cell>
          <cell r="AA155">
            <v>84366.05</v>
          </cell>
          <cell r="AB155">
            <v>86053.370999999999</v>
          </cell>
          <cell r="AC155">
            <v>87774.438420000006</v>
          </cell>
          <cell r="AD155">
            <v>89529.927188400005</v>
          </cell>
          <cell r="AE155">
            <v>91320.525732168011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574505.74234056799</v>
          </cell>
          <cell r="AK155">
            <v>44152</v>
          </cell>
          <cell r="AL155" t="str">
            <v>RADARSAT-2 - SalariesRADARSAT-2SalariesMichel DoyonAs per RAM tabCSASalaries (Incl. EBP, excl. PMO)010143200RO-01135461.432020-202160.02135461.4384366.0586053.37187774.4384289529.927188491320.5257321680000574505.742340568</v>
          </cell>
          <cell r="AM155" t="str">
            <v>RADARSAT-2 - SalariesRADARSAT-2SalariesMichel DoyonAs per RAM tabCSASalaries (Incl. EBP, excl. PMO)010143200RO-01135461.432020-202160.02135461.4384366.0586053.37187774.4384289529.927188491320.5257321680000574505.742340568</v>
          </cell>
        </row>
        <row r="156">
          <cell r="C156" t="str">
            <v>Salaries</v>
          </cell>
          <cell r="D156" t="str">
            <v>Michel Doyon</v>
          </cell>
          <cell r="E156" t="str">
            <v>As per RAM tab</v>
          </cell>
          <cell r="I156" t="str">
            <v>CSA</v>
          </cell>
          <cell r="L156" t="str">
            <v>Salaries (Incl. EBP, excl. PMO)</v>
          </cell>
          <cell r="M156" t="str">
            <v>0101</v>
          </cell>
          <cell r="N156">
            <v>43200</v>
          </cell>
          <cell r="O156" t="str">
            <v>G-00089</v>
          </cell>
          <cell r="P156" t="str">
            <v>RO-01</v>
          </cell>
          <cell r="Q156" t="str">
            <v>Salaries</v>
          </cell>
          <cell r="T156">
            <v>0</v>
          </cell>
          <cell r="U156" t="str">
            <v>2020-2021</v>
          </cell>
          <cell r="V156">
            <v>6</v>
          </cell>
          <cell r="W156">
            <v>0.02</v>
          </cell>
          <cell r="X156">
            <v>0</v>
          </cell>
          <cell r="Y156">
            <v>0</v>
          </cell>
          <cell r="Z156">
            <v>0</v>
          </cell>
          <cell r="AA156">
            <v>126326.29999999999</v>
          </cell>
          <cell r="AB156">
            <v>128852.82599999999</v>
          </cell>
          <cell r="AC156">
            <v>131429.88251999998</v>
          </cell>
          <cell r="AD156">
            <v>134058.4801704</v>
          </cell>
          <cell r="AE156">
            <v>136739.64977380799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657407.13846420799</v>
          </cell>
          <cell r="AK156">
            <v>44152</v>
          </cell>
          <cell r="AL156" t="str">
            <v>SPECTRUM - SalariesSPECTRUMSalariesMichel DoyonAs per RAM tabCSASalaries (Incl. EBP, excl. PMO)010143200RO-0102020-202160.020126326.3128852.826131429.88252134058.4801704136739.6497738080000657407.138464208</v>
          </cell>
          <cell r="AM156" t="str">
            <v>SPECTRUM - SalariesSPECTRUMSalariesMichel DoyonAs per RAM tabCSASalaries (Incl. EBP, excl. PMO)010143200RO-0102020-202160.020126326.3128852.826131429.88252134058.4801704136739.6497738080000657407.138464208</v>
          </cell>
        </row>
        <row r="157">
          <cell r="C157" t="str">
            <v>BCF - commissionner</v>
          </cell>
          <cell r="D157" t="str">
            <v>Luc Lefebvre</v>
          </cell>
          <cell r="E157" t="str">
            <v>keys, tests, etc = 21 days per year @ 35$/h</v>
          </cell>
          <cell r="I157" t="str">
            <v>Commissioners</v>
          </cell>
          <cell r="L157" t="str">
            <v>Security</v>
          </cell>
          <cell r="M157" t="str">
            <v>0301</v>
          </cell>
          <cell r="N157">
            <v>43250</v>
          </cell>
          <cell r="O157" t="str">
            <v>P-00019.06</v>
          </cell>
          <cell r="P157" t="str">
            <v>RO-16</v>
          </cell>
          <cell r="Q157" t="str">
            <v>Other Services</v>
          </cell>
          <cell r="R157">
            <v>5880</v>
          </cell>
          <cell r="T157">
            <v>5880</v>
          </cell>
          <cell r="U157" t="str">
            <v>2020-2021</v>
          </cell>
          <cell r="V157">
            <v>1</v>
          </cell>
          <cell r="W157">
            <v>0.02</v>
          </cell>
          <cell r="X157">
            <v>5880</v>
          </cell>
          <cell r="Y157">
            <v>0</v>
          </cell>
          <cell r="Z157">
            <v>5880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5880</v>
          </cell>
          <cell r="AK157">
            <v>44119</v>
          </cell>
          <cell r="AL157" t="str">
            <v>RCM E1 - BCF - commissionnerRCM E1BCF - commissionnerLuc Lefebvrekeys, tests, etc = 21 days per year @ 35$/hCommissionersSecurity030143250RO-16588058802020-202110.0258800000000005880</v>
          </cell>
          <cell r="AM157" t="str">
            <v>RCM E1 - BCF - commissionnerRCM E1BCF - commissionnerLuc Lefebvrekeys, tests, etc = 21 days per year @ 35$/hCommissionersSecurity030143250RO-16588058802020-202110.0258800000000005880</v>
          </cell>
        </row>
        <row r="158">
          <cell r="C158" t="str">
            <v>Misc equipment in support of security</v>
          </cell>
          <cell r="D158" t="str">
            <v>Luc Lefebvre</v>
          </cell>
          <cell r="E158" t="str">
            <v>As per GD price List Sec IV, for Taclane</v>
          </cell>
          <cell r="L158" t="str">
            <v>Security</v>
          </cell>
          <cell r="M158" t="str">
            <v>0301</v>
          </cell>
          <cell r="N158">
            <v>43250</v>
          </cell>
          <cell r="O158" t="str">
            <v>P-00019.06</v>
          </cell>
          <cell r="P158" t="str">
            <v>RO-25</v>
          </cell>
          <cell r="Q158" t="str">
            <v>Parts and Consumable Tools</v>
          </cell>
          <cell r="R158">
            <v>75000</v>
          </cell>
          <cell r="T158">
            <v>75000</v>
          </cell>
          <cell r="U158" t="str">
            <v>2020-2021</v>
          </cell>
          <cell r="V158">
            <v>1</v>
          </cell>
          <cell r="W158">
            <v>0.02</v>
          </cell>
          <cell r="X158">
            <v>75000</v>
          </cell>
          <cell r="Y158">
            <v>0</v>
          </cell>
          <cell r="Z158">
            <v>75000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75000</v>
          </cell>
          <cell r="AK158">
            <v>44119</v>
          </cell>
          <cell r="AL158" t="str">
            <v>RCM E1 - Misc equipment in support of securityRCM E1Misc equipment in support of securityLuc LefebvreAs per GD price List Sec IV, for TaclaneSecurity030143250RO-2575000750002020-202110.027500000000000075000</v>
          </cell>
          <cell r="AM158" t="str">
            <v>RCM E1 - Misc equipment in support of securityRCM E1Misc equipment in support of securityLuc LefebvreAs per GD price List Sec IV, for TaclaneSecurity030143250RO-2575000750002020-202110.027500000000000075000</v>
          </cell>
        </row>
        <row r="159">
          <cell r="C159" t="str">
            <v>PCF - commissionner</v>
          </cell>
          <cell r="D159" t="str">
            <v>Luc Lefebvre</v>
          </cell>
          <cell r="E159" t="str">
            <v>as per email, 20k/month plus special tasks</v>
          </cell>
          <cell r="I159" t="str">
            <v>Commissioners</v>
          </cell>
          <cell r="L159" t="str">
            <v>Security</v>
          </cell>
          <cell r="M159" t="str">
            <v>0301</v>
          </cell>
          <cell r="N159">
            <v>43250</v>
          </cell>
          <cell r="O159" t="str">
            <v>P-00019.06</v>
          </cell>
          <cell r="P159" t="str">
            <v>RO-16</v>
          </cell>
          <cell r="Q159" t="str">
            <v>Other Services</v>
          </cell>
          <cell r="R159">
            <v>250000</v>
          </cell>
          <cell r="T159">
            <v>250000</v>
          </cell>
          <cell r="U159" t="str">
            <v>2020-2021</v>
          </cell>
          <cell r="V159">
            <v>1</v>
          </cell>
          <cell r="W159">
            <v>0.02</v>
          </cell>
          <cell r="X159">
            <v>250000</v>
          </cell>
          <cell r="Y159">
            <v>0</v>
          </cell>
          <cell r="Z159">
            <v>250000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250000</v>
          </cell>
          <cell r="AK159">
            <v>44119</v>
          </cell>
          <cell r="AL159" t="str">
            <v>RCM E1 - PCF - commissionnerRCM E1PCF - commissionnerLuc Lefebvreas per email, 20k/month plus special tasksCommissionersSecurity030143250RO-162500002500002020-202110.02250000000000000250000</v>
          </cell>
          <cell r="AM159" t="str">
            <v>RCM E1 - PCF - commissionnerRCM E1PCF - commissionnerLuc Lefebvreas per email, 20k/month plus special tasksCommissionersSecurity030143250RO-162500002500002020-202110.02250000000000000250000</v>
          </cell>
        </row>
        <row r="160">
          <cell r="C160" t="str">
            <v>BCF - commissionner</v>
          </cell>
          <cell r="D160" t="str">
            <v>Luc Lefebvre</v>
          </cell>
          <cell r="E160" t="str">
            <v>keys, tests, etc = 21 days per year @ 35$/h</v>
          </cell>
          <cell r="I160" t="str">
            <v>Commissioners</v>
          </cell>
          <cell r="L160" t="str">
            <v>Security</v>
          </cell>
          <cell r="M160" t="str">
            <v>0201</v>
          </cell>
          <cell r="N160">
            <v>43250</v>
          </cell>
          <cell r="O160" t="str">
            <v>P-00019.07</v>
          </cell>
          <cell r="P160" t="str">
            <v>RO-16</v>
          </cell>
          <cell r="Q160" t="str">
            <v>Other Services</v>
          </cell>
          <cell r="R160">
            <v>0</v>
          </cell>
          <cell r="T160">
            <v>5880</v>
          </cell>
          <cell r="U160" t="str">
            <v>2021-2022</v>
          </cell>
          <cell r="V160">
            <v>6</v>
          </cell>
          <cell r="W160">
            <v>0.02</v>
          </cell>
          <cell r="X160">
            <v>0</v>
          </cell>
          <cell r="Y160">
            <v>0</v>
          </cell>
          <cell r="Z160">
            <v>0</v>
          </cell>
          <cell r="AA160">
            <v>5880</v>
          </cell>
          <cell r="AB160">
            <v>5997.6</v>
          </cell>
          <cell r="AC160">
            <v>6117.5520000000006</v>
          </cell>
          <cell r="AD160">
            <v>6239.9030400000011</v>
          </cell>
          <cell r="AE160">
            <v>6364.7011008000009</v>
          </cell>
          <cell r="AF160">
            <v>6491.9951228160007</v>
          </cell>
          <cell r="AG160">
            <v>0</v>
          </cell>
          <cell r="AH160">
            <v>0</v>
          </cell>
          <cell r="AI160">
            <v>0</v>
          </cell>
          <cell r="AJ160">
            <v>37091.751263616003</v>
          </cell>
          <cell r="AK160">
            <v>44176</v>
          </cell>
          <cell r="AL160" t="str">
            <v>RCM E2 - BCF - commissionnerRCM E2BCF - commissionnerLuc Lefebvrekeys, tests, etc = 21 days per year @ 35$/hCommissionersSecurity020143250RO-16058802021-202260.02058805997.66117.5526239.903046364.70110086491.99512281600037091.751263616</v>
          </cell>
          <cell r="AM160" t="str">
            <v>RCM E2 - BCF - commissionnerRCM E2BCF - commissionnerLuc Lefebvrekeys, tests, etc = 21 days per year @ 35$/hCommissionersSecurity020143250RO-16058802021-202260.02058805997.66117.5526239.903046364.70110086491.99512281600037091.751263616</v>
          </cell>
        </row>
        <row r="161">
          <cell r="C161" t="str">
            <v>Misc equipment in support of security</v>
          </cell>
          <cell r="D161" t="str">
            <v>Luc Lefebvre</v>
          </cell>
          <cell r="E161" t="str">
            <v>As per GD price List Sec IV, for Taclane</v>
          </cell>
          <cell r="L161" t="str">
            <v>Security</v>
          </cell>
          <cell r="M161" t="str">
            <v>0201</v>
          </cell>
          <cell r="N161">
            <v>43250</v>
          </cell>
          <cell r="O161" t="str">
            <v>P-00019.07</v>
          </cell>
          <cell r="P161" t="str">
            <v>RO-25</v>
          </cell>
          <cell r="Q161" t="str">
            <v>Parts and Consumable Tools</v>
          </cell>
          <cell r="R161">
            <v>0</v>
          </cell>
          <cell r="T161">
            <v>75000</v>
          </cell>
          <cell r="U161" t="str">
            <v>2021-2022</v>
          </cell>
          <cell r="V161">
            <v>6</v>
          </cell>
          <cell r="W161">
            <v>0.02</v>
          </cell>
          <cell r="X161">
            <v>0</v>
          </cell>
          <cell r="Y161">
            <v>0</v>
          </cell>
          <cell r="Z161">
            <v>0</v>
          </cell>
          <cell r="AA161">
            <v>75000</v>
          </cell>
          <cell r="AB161">
            <v>76500</v>
          </cell>
          <cell r="AC161">
            <v>78030</v>
          </cell>
          <cell r="AD161">
            <v>79590.600000000006</v>
          </cell>
          <cell r="AE161">
            <v>81182.412000000011</v>
          </cell>
          <cell r="AF161">
            <v>82806.060240000006</v>
          </cell>
          <cell r="AG161">
            <v>0</v>
          </cell>
          <cell r="AH161">
            <v>0</v>
          </cell>
          <cell r="AI161">
            <v>0</v>
          </cell>
          <cell r="AJ161">
            <v>473109.07224000001</v>
          </cell>
          <cell r="AK161">
            <v>44176</v>
          </cell>
          <cell r="AL161" t="str">
            <v>RCM E2 - Misc equipment in support of securityRCM E2Misc equipment in support of securityLuc LefebvreAs per GD price List Sec IV, for TaclaneSecurity020143250RO-250750002021-202260.02075000765007803079590.681182.41282806.06024000473109.07224</v>
          </cell>
          <cell r="AM161" t="str">
            <v>RCM E2 - Misc equipment in support of securityRCM E2Misc equipment in support of securityLuc LefebvreAs per GD price List Sec IV, for TaclaneSecurity020143250RO-250750002021-202260.02075000765007803079590.681182.41282806.06024000473109.07224</v>
          </cell>
        </row>
        <row r="162">
          <cell r="C162" t="str">
            <v>PCF - commissionner</v>
          </cell>
          <cell r="D162" t="str">
            <v>Luc Lefebvre</v>
          </cell>
          <cell r="E162" t="str">
            <v>as per email, 20k/month plus special tasks</v>
          </cell>
          <cell r="I162" t="str">
            <v>Commissioners</v>
          </cell>
          <cell r="L162" t="str">
            <v>Security</v>
          </cell>
          <cell r="M162" t="str">
            <v>0201</v>
          </cell>
          <cell r="N162">
            <v>43250</v>
          </cell>
          <cell r="O162" t="str">
            <v>P-00019.07</v>
          </cell>
          <cell r="P162" t="str">
            <v>RO-16</v>
          </cell>
          <cell r="Q162" t="str">
            <v>Other Services</v>
          </cell>
          <cell r="R162">
            <v>0</v>
          </cell>
          <cell r="T162">
            <v>250000</v>
          </cell>
          <cell r="U162" t="str">
            <v>2021-2022</v>
          </cell>
          <cell r="V162">
            <v>6</v>
          </cell>
          <cell r="W162">
            <v>0.02</v>
          </cell>
          <cell r="X162">
            <v>0</v>
          </cell>
          <cell r="Y162">
            <v>0</v>
          </cell>
          <cell r="Z162">
            <v>0</v>
          </cell>
          <cell r="AA162">
            <v>250000</v>
          </cell>
          <cell r="AB162">
            <v>255000</v>
          </cell>
          <cell r="AC162">
            <v>260100</v>
          </cell>
          <cell r="AD162">
            <v>265302</v>
          </cell>
          <cell r="AE162">
            <v>270608.03999999998</v>
          </cell>
          <cell r="AF162">
            <v>276020.20079999999</v>
          </cell>
          <cell r="AG162">
            <v>0</v>
          </cell>
          <cell r="AH162">
            <v>0</v>
          </cell>
          <cell r="AI162">
            <v>0</v>
          </cell>
          <cell r="AJ162">
            <v>1577030.2408</v>
          </cell>
          <cell r="AK162">
            <v>44176</v>
          </cell>
          <cell r="AL162" t="str">
            <v>RCM E2 - PCF - commissionnerRCM E2PCF - commissionnerLuc Lefebvreas per email, 20k/month plus special tasksCommissionersSecurity020143250RO-1602500002021-202260.020250000255000260100265302270608.04276020.20080001577030.2408</v>
          </cell>
          <cell r="AM162" t="str">
            <v>RCM E2 - PCF - commissionnerRCM E2PCF - commissionnerLuc Lefebvreas per email, 20k/month plus special tasksCommissionersSecurity020143250RO-1602500002021-202260.020250000255000260100265302270608.04276020.20080001577030.2408</v>
          </cell>
        </row>
        <row r="163">
          <cell r="C163" t="str">
            <v>Update Threat Risk Assessment, upon Minister request</v>
          </cell>
          <cell r="D163" t="str">
            <v>Luc Lefebvre</v>
          </cell>
          <cell r="E163" t="str">
            <v>Previous Contract 44-7013929 @$183.7k</v>
          </cell>
          <cell r="F163">
            <v>44187</v>
          </cell>
          <cell r="L163" t="str">
            <v>Security</v>
          </cell>
          <cell r="M163" t="str">
            <v>0201</v>
          </cell>
          <cell r="N163">
            <v>43250</v>
          </cell>
          <cell r="O163" t="str">
            <v>P-00019.07</v>
          </cell>
          <cell r="P163" t="str">
            <v>RO-14.1</v>
          </cell>
          <cell r="Q163" t="str">
            <v>Professional Services</v>
          </cell>
          <cell r="R163">
            <v>0</v>
          </cell>
          <cell r="T163">
            <v>200000</v>
          </cell>
          <cell r="U163" t="str">
            <v>2021-2022</v>
          </cell>
          <cell r="V163">
            <v>1</v>
          </cell>
          <cell r="W163">
            <v>0.02</v>
          </cell>
          <cell r="X163">
            <v>0</v>
          </cell>
          <cell r="Y163">
            <v>0</v>
          </cell>
          <cell r="Z163">
            <v>0</v>
          </cell>
          <cell r="AA163">
            <v>200000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200000</v>
          </cell>
          <cell r="AK163">
            <v>44119</v>
          </cell>
          <cell r="AL163" t="str">
            <v>RCM E2 - Update Threat Risk Assessment, upon Minister requestRCM E2Update Threat Risk Assessment, upon Minister requestLuc LefebvrePrevious Contract 44-7013929 @$183.7k44187Security020143250RO-14.102000002021-202210.02020000000000000200000</v>
          </cell>
          <cell r="AM163" t="str">
            <v>RCM E2 - Update Threat Risk Assessment, upon Minister requestRCM E2Update Threat Risk Assessment, upon Minister requestLuc LefebvrePrevious Contract 44-7013929 @$183.7k44187Security020143250RO-14.102000002021-202210.02020000000000000200000</v>
          </cell>
        </row>
        <row r="164">
          <cell r="C164" t="str">
            <v>Update Vulnerability Assessment, every 2 years - RFP requis chaque fois.</v>
          </cell>
          <cell r="D164" t="str">
            <v>Luc Lefebvre</v>
          </cell>
          <cell r="E164" t="str">
            <v>Previous Contract 44-7014770 @ $164k</v>
          </cell>
          <cell r="F164">
            <v>44187</v>
          </cell>
          <cell r="L164" t="str">
            <v>Security</v>
          </cell>
          <cell r="M164" t="str">
            <v>0201</v>
          </cell>
          <cell r="N164">
            <v>43250</v>
          </cell>
          <cell r="O164" t="str">
            <v>P-00019.07</v>
          </cell>
          <cell r="P164" t="str">
            <v>RO-14.1</v>
          </cell>
          <cell r="Q164" t="str">
            <v>Professional Services</v>
          </cell>
          <cell r="R164">
            <v>0</v>
          </cell>
          <cell r="T164">
            <v>220000</v>
          </cell>
          <cell r="U164" t="str">
            <v>2021-2022</v>
          </cell>
          <cell r="V164">
            <v>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220000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220000</v>
          </cell>
          <cell r="AK164">
            <v>44125</v>
          </cell>
          <cell r="AL164" t="str">
            <v>RCM E2 - Update Vulnerability Assessment, every 2 years - RFP requis chaque fois.RCM E2Update Vulnerability Assessment, every 2 years - RFP requis chaque fois.Luc LefebvrePrevious Contract 44-7014770 @ $164k44187Security020143250RO-14.102200002021-202210022000000000000220000</v>
          </cell>
          <cell r="AM164" t="str">
            <v>RCM E2 - Update Vulnerability Assessment, every 2 years - RFP requis chaque fois.RCM E2Update Vulnerability Assessment, every 2 years - RFP requis chaque fois.Luc LefebvrePrevious Contract 44-7014770 @ $164k44187Security020143250RO-14.102200002021-202210022000000000000220000</v>
          </cell>
        </row>
        <row r="165">
          <cell r="C165" t="str">
            <v>Update Vulnerability Assessment, every 2 years - RFP requis chaque fois.</v>
          </cell>
          <cell r="D165" t="str">
            <v>Luc Lefebvre</v>
          </cell>
          <cell r="E165" t="str">
            <v>Previous Contract 44-7014770 @ $164k</v>
          </cell>
          <cell r="F165">
            <v>44187</v>
          </cell>
          <cell r="L165" t="str">
            <v>Security</v>
          </cell>
          <cell r="M165" t="str">
            <v>0201</v>
          </cell>
          <cell r="N165">
            <v>43250</v>
          </cell>
          <cell r="O165" t="str">
            <v>P-00019.07</v>
          </cell>
          <cell r="P165" t="str">
            <v>RO-14.1</v>
          </cell>
          <cell r="Q165" t="str">
            <v>Professional Services</v>
          </cell>
          <cell r="R165">
            <v>0</v>
          </cell>
          <cell r="T165">
            <v>220000</v>
          </cell>
          <cell r="U165" t="str">
            <v>2023-2024</v>
          </cell>
          <cell r="V165">
            <v>1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220000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220000</v>
          </cell>
          <cell r="AK165">
            <v>44125</v>
          </cell>
          <cell r="AL165" t="str">
            <v>RCM E2 - Update Vulnerability Assessment, every 2 years - RFP requis chaque fois.RCM E2Update Vulnerability Assessment, every 2 years - RFP requis chaque fois.Luc LefebvrePrevious Contract 44-7014770 @ $164k44187Security020143250RO-14.102200002023-202410000220000000000220000</v>
          </cell>
          <cell r="AM165" t="str">
            <v>RCM E2 - Update Vulnerability Assessment, every 2 years - RFP requis chaque fois.RCM E2Update Vulnerability Assessment, every 2 years - RFP requis chaque fois.Luc LefebvrePrevious Contract 44-7014770 @ $164k44187Security020143250RO-14.102200002023-202410000220000000000220000</v>
          </cell>
        </row>
        <row r="166">
          <cell r="C166" t="str">
            <v>Update Vulnerability Assessment, every 2 years - RFP requis chaque fois.</v>
          </cell>
          <cell r="D166" t="str">
            <v>Luc Lefebvre</v>
          </cell>
          <cell r="E166" t="str">
            <v>Previous Contract 44-7014770 @ $164k</v>
          </cell>
          <cell r="F166">
            <v>44187</v>
          </cell>
          <cell r="L166" t="str">
            <v>Security</v>
          </cell>
          <cell r="M166" t="str">
            <v>0201</v>
          </cell>
          <cell r="N166">
            <v>43250</v>
          </cell>
          <cell r="O166" t="str">
            <v>P-00019.07</v>
          </cell>
          <cell r="P166" t="str">
            <v>RO-14.1</v>
          </cell>
          <cell r="Q166" t="str">
            <v>Professional Services</v>
          </cell>
          <cell r="R166">
            <v>0</v>
          </cell>
          <cell r="T166">
            <v>220000</v>
          </cell>
          <cell r="U166" t="str">
            <v>2025-2026</v>
          </cell>
          <cell r="V166">
            <v>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220000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220000</v>
          </cell>
          <cell r="AK166">
            <v>44125</v>
          </cell>
          <cell r="AL166" t="str">
            <v>RCM E2 - Update Vulnerability Assessment, every 2 years - RFP requis chaque fois.RCM E2Update Vulnerability Assessment, every 2 years - RFP requis chaque fois.Luc LefebvrePrevious Contract 44-7014770 @ $164k44187Security020143250RO-14.102200002025-202610000002200000000220000</v>
          </cell>
          <cell r="AM166" t="str">
            <v>RCM E2 - Update Vulnerability Assessment, every 2 years - RFP requis chaque fois.RCM E2Update Vulnerability Assessment, every 2 years - RFP requis chaque fois.Luc LefebvrePrevious Contract 44-7014770 @ $164k44187Security020143250RO-14.102200002025-202610000002200000000220000</v>
          </cell>
        </row>
        <row r="167">
          <cell r="C167" t="str">
            <v>Travel - Conferences, Meeting</v>
          </cell>
          <cell r="D167" t="str">
            <v>Michel Doyon</v>
          </cell>
          <cell r="E167" t="str">
            <v>Conference, Meeting in Ottawa, etc</v>
          </cell>
          <cell r="I167" t="str">
            <v>var</v>
          </cell>
          <cell r="L167" t="str">
            <v>Travel</v>
          </cell>
          <cell r="M167" t="str">
            <v>0201</v>
          </cell>
          <cell r="N167">
            <v>43200</v>
          </cell>
          <cell r="O167" t="str">
            <v>G-00124</v>
          </cell>
          <cell r="P167" t="str">
            <v>RO-06</v>
          </cell>
          <cell r="Q167" t="str">
            <v>Travel</v>
          </cell>
          <cell r="R167">
            <v>15000</v>
          </cell>
          <cell r="S167">
            <v>44154</v>
          </cell>
          <cell r="T167">
            <v>35000</v>
          </cell>
          <cell r="U167" t="str">
            <v>2020-2021</v>
          </cell>
          <cell r="V167">
            <v>6</v>
          </cell>
          <cell r="W167">
            <v>0</v>
          </cell>
          <cell r="X167">
            <v>0</v>
          </cell>
          <cell r="Y167">
            <v>0</v>
          </cell>
          <cell r="Z167">
            <v>35000</v>
          </cell>
          <cell r="AA167">
            <v>35000</v>
          </cell>
          <cell r="AB167">
            <v>35000</v>
          </cell>
          <cell r="AC167">
            <v>35000</v>
          </cell>
          <cell r="AD167">
            <v>35000</v>
          </cell>
          <cell r="AE167">
            <v>35000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210000</v>
          </cell>
          <cell r="AK167">
            <v>44155</v>
          </cell>
          <cell r="AL167" t="str">
            <v>COMMON COST - Travel - Conferences, MeetingCOMMON COSTTravel - Conferences, MeetingMichel DoyonConference, Meeting in Ottawa, etcvarTravel020143200RO-061500044154350002020-2021603500035000350003500035000350000000210000</v>
          </cell>
          <cell r="AM167" t="str">
            <v>COMMON COST - Travel - Conferences, MeetingCOMMON COSTTravel - Conferences, MeetingMichel DoyonConference, Meeting in Ottawa, etcvarTravel020143200RO-061500044154350002020-2021603500035000350003500035000350000000210000</v>
          </cell>
        </row>
        <row r="168">
          <cell r="C168" t="str">
            <v>Travel - RCM (BCF, etc) - E1</v>
          </cell>
          <cell r="D168" t="str">
            <v>Christian Carrié</v>
          </cell>
          <cell r="E168" t="str">
            <v>As per Nov FMR</v>
          </cell>
          <cell r="I168" t="str">
            <v>var</v>
          </cell>
          <cell r="L168" t="str">
            <v>Travel</v>
          </cell>
          <cell r="M168" t="str">
            <v>0301</v>
          </cell>
          <cell r="N168">
            <v>43240</v>
          </cell>
          <cell r="O168" t="str">
            <v>P-00019.06</v>
          </cell>
          <cell r="P168" t="str">
            <v>RO-06</v>
          </cell>
          <cell r="Q168" t="str">
            <v>Travel</v>
          </cell>
          <cell r="R168">
            <v>40000</v>
          </cell>
          <cell r="S168">
            <v>44179</v>
          </cell>
          <cell r="T168">
            <v>40000</v>
          </cell>
          <cell r="U168" t="str">
            <v>2020-2021</v>
          </cell>
          <cell r="V168">
            <v>1</v>
          </cell>
          <cell r="W168">
            <v>0</v>
          </cell>
          <cell r="X168">
            <v>40000</v>
          </cell>
          <cell r="Y168">
            <v>0</v>
          </cell>
          <cell r="Z168">
            <v>40000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40000</v>
          </cell>
          <cell r="AK168">
            <v>44147</v>
          </cell>
          <cell r="AL168" t="str">
            <v>RCM E1 - Travel - RCM (BCF, etc) - E1RCM E1Travel - RCM (BCF, etc) - E1Christian CarriéAs per Nov FMRvarTravel030143240RO-064000044179400002020-2021104000000000000040000</v>
          </cell>
          <cell r="AM168" t="str">
            <v>RCM E1 - Travel - RCM (BCF, etc) - E1RCM E1Travel - RCM (BCF, etc) - E1Christian CarriéAs per Nov FMRvarTravel030143240RO-0640000400002020-2021104000000000000040000</v>
          </cell>
        </row>
        <row r="169">
          <cell r="C169" t="str">
            <v>Travel - RCM (BCF, etc)</v>
          </cell>
          <cell r="D169" t="str">
            <v>Christian Carrié</v>
          </cell>
          <cell r="E169" t="str">
            <v>BCF visits tests 4/year @5K each = 20K + Various 20K (e.g. meetings with DND and CCMEO)</v>
          </cell>
          <cell r="I169" t="str">
            <v>var</v>
          </cell>
          <cell r="L169" t="str">
            <v>Travel</v>
          </cell>
          <cell r="M169" t="str">
            <v>0201</v>
          </cell>
          <cell r="N169">
            <v>43240</v>
          </cell>
          <cell r="O169" t="str">
            <v>P-00019.07</v>
          </cell>
          <cell r="P169" t="str">
            <v>RO-06</v>
          </cell>
          <cell r="Q169" t="str">
            <v>Travel</v>
          </cell>
          <cell r="R169">
            <v>0</v>
          </cell>
          <cell r="S169">
            <v>44136</v>
          </cell>
          <cell r="T169">
            <v>40000</v>
          </cell>
          <cell r="U169" t="str">
            <v>2021-2022</v>
          </cell>
          <cell r="V169">
            <v>5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40000</v>
          </cell>
          <cell r="AB169">
            <v>40000</v>
          </cell>
          <cell r="AC169">
            <v>40000</v>
          </cell>
          <cell r="AD169">
            <v>40000</v>
          </cell>
          <cell r="AE169">
            <v>40000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200000</v>
          </cell>
          <cell r="AK169">
            <v>44147</v>
          </cell>
          <cell r="AL169" t="str">
            <v>RCM E2 - Travel - RCM (BCF, etc)RCM E2Travel - RCM (BCF, etc)Christian CarriéBCF visits tests 4/year @5K each = 20K + Various 20K (e.g. meetings with DND and CCMEO)varTravel020143240RO-06044136400002021-202250040000400004000040000400000000200000</v>
          </cell>
          <cell r="AM169" t="str">
            <v>RCM E2 - Travel - RCM (BCF, etc)RCM E2Travel - RCM (BCF, etc)Christian CarriéBCF visits tests 4/year @5K each = 20K + Various 20K (e.g. meetings with DND and CCMEO)varTravel020143240RO-06044136400002021-202250040000400004000040000400000000200000</v>
          </cell>
        </row>
        <row r="170">
          <cell r="C170" t="str">
            <v>Travel for Spectrum Management</v>
          </cell>
          <cell r="D170" t="str">
            <v>Marc Sauvageau</v>
          </cell>
          <cell r="E170" t="str">
            <v>Brian Cascarano 20k/y, contractor 30k/y</v>
          </cell>
          <cell r="I170" t="str">
            <v>var</v>
          </cell>
          <cell r="L170" t="str">
            <v>Travel</v>
          </cell>
          <cell r="M170" t="str">
            <v>0201</v>
          </cell>
          <cell r="N170">
            <v>43210</v>
          </cell>
          <cell r="O170" t="str">
            <v>G-00089</v>
          </cell>
          <cell r="P170" t="str">
            <v>RO-06</v>
          </cell>
          <cell r="Q170" t="str">
            <v>Travel</v>
          </cell>
          <cell r="R170">
            <v>40000</v>
          </cell>
          <cell r="S170">
            <v>44147</v>
          </cell>
          <cell r="T170">
            <v>40000</v>
          </cell>
          <cell r="U170" t="str">
            <v>2020-2021</v>
          </cell>
          <cell r="V170">
            <v>5</v>
          </cell>
          <cell r="W170">
            <v>0</v>
          </cell>
          <cell r="X170">
            <v>0</v>
          </cell>
          <cell r="Y170">
            <v>0</v>
          </cell>
          <cell r="Z170">
            <v>40000</v>
          </cell>
          <cell r="AA170">
            <v>40000</v>
          </cell>
          <cell r="AB170">
            <v>40000</v>
          </cell>
          <cell r="AC170">
            <v>40000</v>
          </cell>
          <cell r="AD170">
            <v>40000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200000</v>
          </cell>
          <cell r="AK170">
            <v>44147</v>
          </cell>
          <cell r="AL170" t="str">
            <v>SPECTRUM - Travel for Spectrum ManagementSPECTRUMTravel for Spectrum ManagementMarc SauvageauBrian Cascarano 20k/y, contractor 30k/yvarTravel020143210RO-064000044147400002020-202150400004000040000400004000000000200000</v>
          </cell>
          <cell r="AM170" t="str">
            <v>SPECTRUM - Travel for Spectrum ManagementSPECTRUMTravel for Spectrum ManagementMarc SauvageauBrian Cascarano 20k/y, contractor 30k/yvarTravel020143210RO-065000044147500002020-202150500005000050000500005000000000250000</v>
          </cell>
        </row>
        <row r="171">
          <cell r="C171" t="str">
            <v>Travel - External Coordination &amp; Support</v>
          </cell>
          <cell r="D171" t="str">
            <v>Catherie Casgrain</v>
          </cell>
          <cell r="I171" t="str">
            <v>var</v>
          </cell>
          <cell r="L171" t="str">
            <v>Travel</v>
          </cell>
          <cell r="M171" t="str">
            <v>0201</v>
          </cell>
          <cell r="N171">
            <v>43110</v>
          </cell>
          <cell r="O171" t="str">
            <v>G-00089</v>
          </cell>
          <cell r="P171" t="str">
            <v>RO-06</v>
          </cell>
          <cell r="Q171" t="str">
            <v>Travel</v>
          </cell>
          <cell r="R171">
            <v>0</v>
          </cell>
          <cell r="S171">
            <v>44154</v>
          </cell>
          <cell r="T171">
            <v>15000</v>
          </cell>
          <cell r="U171" t="str">
            <v>2021-2022</v>
          </cell>
          <cell r="V171">
            <v>5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15000</v>
          </cell>
          <cell r="AB171">
            <v>15000</v>
          </cell>
          <cell r="AC171">
            <v>15000</v>
          </cell>
          <cell r="AD171">
            <v>15000</v>
          </cell>
          <cell r="AE171">
            <v>15000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75000</v>
          </cell>
          <cell r="AK171">
            <v>44155</v>
          </cell>
          <cell r="AL171" t="str">
            <v>EXTERNAL COORDINATION - Travel - External Coordination &amp; SupportEXTERNAL COORDINATIONTravel - External Coordination &amp; SupportCatherie CasgrainvarTravel020143110RO-06044154150002021-20225001500015000150001500015000000075000</v>
          </cell>
          <cell r="AM171" t="str">
            <v>EXTERNAL COORDINATION - Travel - External Coordination &amp; SupportEXTERNAL COORDINATIONTravel - External Coordination &amp; SupportCatherie CasgrainvarTravel020143110RO-06044154150002021-20225001500015000150001500015000000075000</v>
          </cell>
        </row>
        <row r="172">
          <cell r="C172" t="str">
            <v>Travel - External Coordination &amp; Support</v>
          </cell>
          <cell r="D172" t="str">
            <v>Michel Doyon</v>
          </cell>
          <cell r="I172" t="str">
            <v>var</v>
          </cell>
          <cell r="L172" t="str">
            <v>Travel</v>
          </cell>
          <cell r="M172" t="str">
            <v>0201</v>
          </cell>
          <cell r="N172">
            <v>43200</v>
          </cell>
          <cell r="O172" t="str">
            <v>G-00089</v>
          </cell>
          <cell r="P172" t="str">
            <v>RO-06</v>
          </cell>
          <cell r="Q172" t="str">
            <v>Travel</v>
          </cell>
          <cell r="R172">
            <v>0</v>
          </cell>
          <cell r="S172">
            <v>44154</v>
          </cell>
          <cell r="T172">
            <v>50000</v>
          </cell>
          <cell r="U172" t="str">
            <v>2021-2022</v>
          </cell>
          <cell r="V172">
            <v>5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50000</v>
          </cell>
          <cell r="AB172">
            <v>50000</v>
          </cell>
          <cell r="AC172">
            <v>50000</v>
          </cell>
          <cell r="AD172">
            <v>50000</v>
          </cell>
          <cell r="AE172">
            <v>50000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250000</v>
          </cell>
          <cell r="AK172">
            <v>44155</v>
          </cell>
          <cell r="AL172" t="str">
            <v>EXTERNAL COORDINATION - Travel - External Coordination &amp; SupportEXTERNAL COORDINATIONTravel - External Coordination &amp; SupportMichel DoyonvarTravel020143200RO-06044154500002021-202250050000500005000050000500000000250000</v>
          </cell>
          <cell r="AM172" t="str">
            <v>EXTERNAL COORDINATION - Travel - External Coordination &amp; SupportEXTERNAL COORDINATIONTravel - External Coordination &amp; SupportMichel DoyonvarTravel020143200RO-06044154500002021-202250050000500005000050000500000000250000</v>
          </cell>
        </row>
      </sheetData>
      <sheetData sheetId="5">
        <row r="1">
          <cell r="A1" t="str">
            <v>OPTION 2A</v>
          </cell>
        </row>
      </sheetData>
      <sheetData sheetId="6">
        <row r="8">
          <cell r="N8">
            <v>-1.3098747299999998</v>
          </cell>
        </row>
        <row r="11">
          <cell r="Y11">
            <v>8.75</v>
          </cell>
        </row>
        <row r="23">
          <cell r="Y23">
            <v>8.25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>
        <row r="6">
          <cell r="A6" t="str">
            <v>SCISAT</v>
          </cell>
        </row>
      </sheetData>
      <sheetData sheetId="29" refreshError="1"/>
      <sheetData sheetId="30" refreshError="1"/>
      <sheetData sheetId="31">
        <row r="17">
          <cell r="B17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Needs"/>
      <sheetName val="EngRev"/>
      <sheetName val="Risks"/>
      <sheetName val="Assump"/>
      <sheetName val="PAS-One MDA (2nd Satellite) (2"/>
      <sheetName val="ERT-One MDA (2nd Satellite) (2"/>
      <sheetName val="PAS-One MDA (2nd Satellite)"/>
      <sheetName val="ERT-One MDA (2nd Satellite)"/>
      <sheetName val="PAS-One MDA View"/>
      <sheetName val="ERT-One MDA View"/>
      <sheetName val="PAS-GeoIntel View"/>
      <sheetName val="ERT-GeoIntel View"/>
      <sheetName val="PAS (Reband)"/>
      <sheetName val="Corporate View (Reband)"/>
      <sheetName val="ERT (Reband)"/>
      <sheetName val="Main"/>
      <sheetName val="P320 CBS"/>
      <sheetName val="P320 CF"/>
      <sheetName val="MAW CF"/>
      <sheetName val="Satsys CF"/>
      <sheetName val="Schedule"/>
      <sheetName val="Subs"/>
      <sheetName val="ERQ"/>
      <sheetName val="Org"/>
      <sheetName val="Satsys P320"/>
      <sheetName val="MAW P320"/>
      <sheetName val="Crypto"/>
      <sheetName val="GS Chunk"/>
      <sheetName val="GS"/>
      <sheetName val="T&amp;L"/>
      <sheetName val="Rates"/>
      <sheetName val="MAW P320 Labour"/>
      <sheetName val="MAW P320 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 Do"/>
      <sheetName val="Needs"/>
      <sheetName val="EngRev"/>
      <sheetName val="Risks"/>
      <sheetName val="Assump"/>
      <sheetName val="PAS-One MDA (2nd Satellite) (2"/>
      <sheetName val="ERT-One MDA (2nd Satellite) (2"/>
      <sheetName val="PAS-One MDA (2nd Satellite)"/>
      <sheetName val="ERT-One MDA (2nd Satellite)"/>
      <sheetName val="PAS-One MDA View"/>
      <sheetName val="ERT-One MDA View"/>
      <sheetName val="PAS-GeoIntel View"/>
      <sheetName val="ERT-GeoIntel View"/>
      <sheetName val="PAS (Reband)"/>
      <sheetName val="Corporate View (Reband)"/>
      <sheetName val="ERT (Reband)"/>
      <sheetName val="Main"/>
      <sheetName val="P320 CBS"/>
      <sheetName val="P320 CF"/>
      <sheetName val="MAW CF"/>
      <sheetName val="Satsys CF"/>
      <sheetName val="Schedule"/>
      <sheetName val="Subs"/>
      <sheetName val="ERQ"/>
      <sheetName val="Org"/>
      <sheetName val="Satsys P320"/>
      <sheetName val="MAW P320"/>
      <sheetName val="Crypto"/>
      <sheetName val="GS Chunk"/>
      <sheetName val="GS"/>
      <sheetName val="T&amp;L"/>
      <sheetName val="Rates"/>
      <sheetName val="MAW P320 Labour"/>
      <sheetName val="MAW P320 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FA"/>
      <sheetName val="Table Matchs"/>
      <sheetName val="tBLmat"/>
      <sheetName val="INPUT"/>
      <sheetName val="DATA"/>
      <sheetName val="Sheet6"/>
    </sheetNames>
    <sheetDataSet>
      <sheetData sheetId="0">
        <row r="1">
          <cell r="A1" t="str">
            <v>FA</v>
          </cell>
          <cell r="B1" t="str">
            <v>PA_CODE</v>
          </cell>
          <cell r="C1" t="str">
            <v>PA_DESC</v>
          </cell>
          <cell r="D1" t="str">
            <v>SACT_DESC_E</v>
          </cell>
          <cell r="E1" t="str">
            <v>SA_CODE</v>
          </cell>
          <cell r="F1" t="str">
            <v>SSACT_DESC_E</v>
          </cell>
          <cell r="G1" t="str">
            <v>PAA 12/13</v>
          </cell>
          <cell r="H1" t="str">
            <v>FA_Desc</v>
          </cell>
        </row>
        <row r="2">
          <cell r="A2">
            <v>2006</v>
          </cell>
          <cell r="B2" t="str">
            <v>1.3</v>
          </cell>
          <cell r="C2" t="str">
            <v>FUTURE CANADIAN SPACE CAPACITY</v>
          </cell>
          <cell r="D2" t="str">
            <v>SPACE EXPERTISE AND PROFICIENCY</v>
          </cell>
          <cell r="E2" t="str">
            <v>1.3.1</v>
          </cell>
          <cell r="F2" t="str">
            <v>SPACE EXPERTISE AND PROFICIENCY</v>
          </cell>
          <cell r="G2" t="str">
            <v>1.3.1.1</v>
          </cell>
          <cell r="H2" t="str">
            <v>G&amp;C LEAR AERO MED AWA AN6</v>
          </cell>
        </row>
        <row r="3">
          <cell r="A3">
            <v>2015</v>
          </cell>
          <cell r="B3" t="str">
            <v>1.4</v>
          </cell>
          <cell r="C3" t="str">
            <v>INTERNAL SERVICES</v>
          </cell>
          <cell r="D3" t="str">
            <v>GOVERNANCE AND MANAGEMENT SUPPORT</v>
          </cell>
          <cell r="E3" t="str">
            <v>1.4.1</v>
          </cell>
          <cell r="F3" t="str">
            <v>COMMUNICATIONS</v>
          </cell>
          <cell r="G3" t="str">
            <v>1.4.1.2</v>
          </cell>
          <cell r="H3" t="str">
            <v>STRATEGIC COMMUNICATIONS</v>
          </cell>
        </row>
        <row r="4">
          <cell r="A4">
            <v>2016</v>
          </cell>
          <cell r="B4" t="str">
            <v>1.4</v>
          </cell>
          <cell r="C4" t="str">
            <v>INTERNAL SERVICES</v>
          </cell>
          <cell r="D4" t="str">
            <v>GOVERNANCE AND MANAGEMENT SUPPORT</v>
          </cell>
          <cell r="E4" t="str">
            <v>1.4.1</v>
          </cell>
          <cell r="F4" t="str">
            <v>COMMUNICATIONS</v>
          </cell>
          <cell r="G4" t="str">
            <v>1.4.1.2</v>
          </cell>
          <cell r="H4" t="str">
            <v>SECTOR COMMUNICATIONS</v>
          </cell>
        </row>
        <row r="5">
          <cell r="A5">
            <v>2017</v>
          </cell>
          <cell r="B5" t="str">
            <v>1.4</v>
          </cell>
          <cell r="C5" t="str">
            <v>INTERNAL SERVICES</v>
          </cell>
          <cell r="D5" t="str">
            <v>GOVERNANCE AND MANAGEMENT SUPPORT</v>
          </cell>
          <cell r="E5" t="str">
            <v>1.4.1</v>
          </cell>
          <cell r="F5" t="str">
            <v>COMMUNICATIONS</v>
          </cell>
          <cell r="G5" t="str">
            <v>1.4.1.2</v>
          </cell>
          <cell r="H5" t="str">
            <v>MEDIA RELATIONS &amp; IS</v>
          </cell>
        </row>
        <row r="6">
          <cell r="A6">
            <v>2018</v>
          </cell>
          <cell r="B6" t="str">
            <v>1.4</v>
          </cell>
          <cell r="C6" t="str">
            <v>INTERNAL SERVICES</v>
          </cell>
          <cell r="D6" t="str">
            <v>GOVERNANCE AND MANAGEMENT SUPPORT</v>
          </cell>
          <cell r="E6" t="str">
            <v>1.4.1</v>
          </cell>
          <cell r="F6" t="str">
            <v>COMMUNICATIONS</v>
          </cell>
          <cell r="G6" t="str">
            <v>1.4.1.2</v>
          </cell>
          <cell r="H6" t="str">
            <v>CREATIVE MARKETING-EXHIB</v>
          </cell>
        </row>
        <row r="7">
          <cell r="A7">
            <v>2020</v>
          </cell>
          <cell r="B7" t="str">
            <v>1.3</v>
          </cell>
          <cell r="C7" t="str">
            <v>FUTURE CANADIAN SPACE CAPACITY</v>
          </cell>
          <cell r="D7" t="str">
            <v>SPACE EXPERTISE AND PROFICIENCY</v>
          </cell>
          <cell r="E7" t="str">
            <v>1.3.1</v>
          </cell>
          <cell r="F7" t="str">
            <v>SPACE EXPERTISE AND PROFICIENCY</v>
          </cell>
          <cell r="G7" t="str">
            <v>1.3.1.1</v>
          </cell>
          <cell r="H7" t="str">
            <v>G&amp;C LEAR UNIV &amp; NFP ANX10</v>
          </cell>
        </row>
        <row r="8">
          <cell r="A8">
            <v>2021</v>
          </cell>
          <cell r="B8" t="str">
            <v>1.3</v>
          </cell>
          <cell r="C8" t="str">
            <v>FUTURE CANADIAN SPACE CAPACITY</v>
          </cell>
          <cell r="D8" t="str">
            <v>SPACE EXPERTISE AND PROFICIENCY</v>
          </cell>
          <cell r="E8" t="str">
            <v>1.3.1</v>
          </cell>
          <cell r="F8" t="str">
            <v>SPACE EXPERTISE AND PROFICIENCY</v>
          </cell>
          <cell r="G8" t="str">
            <v>1.3.1.1</v>
          </cell>
          <cell r="H8" t="str">
            <v>OUTREACH ACTIVITIES</v>
          </cell>
        </row>
        <row r="9">
          <cell r="A9">
            <v>2022</v>
          </cell>
          <cell r="B9" t="str">
            <v>1.3</v>
          </cell>
          <cell r="C9" t="str">
            <v>FUTURE CANADIAN SPACE CAPACITY</v>
          </cell>
          <cell r="D9" t="str">
            <v>SPACE EXPERTISE AND PROFICIENCY</v>
          </cell>
          <cell r="E9" t="str">
            <v>1.3.1</v>
          </cell>
          <cell r="F9" t="str">
            <v>SPACE EXPERTISE AND PROFICIENCY</v>
          </cell>
          <cell r="G9" t="str">
            <v>1.3.1.1</v>
          </cell>
          <cell r="H9" t="str">
            <v>SPACE LEARNING PROGRAM</v>
          </cell>
        </row>
        <row r="10">
          <cell r="A10">
            <v>2024</v>
          </cell>
          <cell r="B10" t="str">
            <v>1.4</v>
          </cell>
          <cell r="C10" t="str">
            <v>INTERNAL SERVICES</v>
          </cell>
          <cell r="D10" t="str">
            <v>RESOURCE MANAGEMENT SERVICES</v>
          </cell>
          <cell r="E10" t="str">
            <v>1.4.2</v>
          </cell>
          <cell r="F10" t="str">
            <v>INFORMATION TECHNOLOGY</v>
          </cell>
          <cell r="G10" t="str">
            <v>1.4.2.4</v>
          </cell>
          <cell r="H10" t="str">
            <v>INFORMATION TECHNOLOGY</v>
          </cell>
        </row>
        <row r="11">
          <cell r="A11">
            <v>2025</v>
          </cell>
          <cell r="B11" t="str">
            <v>1.4</v>
          </cell>
          <cell r="C11" t="str">
            <v>INTERNAL SERVICES</v>
          </cell>
          <cell r="D11" t="str">
            <v>GOVERNANCE AND MANAGEMENT SUPPORT</v>
          </cell>
          <cell r="E11" t="str">
            <v>1.4.1</v>
          </cell>
          <cell r="F11" t="str">
            <v>MANAGEMENT AND OVERSIGHT</v>
          </cell>
          <cell r="G11" t="str">
            <v>1.4.1.1</v>
          </cell>
          <cell r="H11" t="str">
            <v>INTERNAL AUDIT</v>
          </cell>
        </row>
        <row r="12">
          <cell r="A12">
            <v>2026</v>
          </cell>
          <cell r="B12" t="str">
            <v>1.4</v>
          </cell>
          <cell r="C12" t="str">
            <v>INTERNAL SERVICES</v>
          </cell>
          <cell r="D12" t="str">
            <v>RESOURCE MANAGEMENT SERVICES</v>
          </cell>
          <cell r="E12" t="str">
            <v>1.4.2</v>
          </cell>
          <cell r="F12" t="str">
            <v>FINANCIAL MANAGEMENT</v>
          </cell>
          <cell r="G12" t="str">
            <v>1.4.2.2</v>
          </cell>
          <cell r="H12" t="str">
            <v>FINANCE MANAGEMENT</v>
          </cell>
        </row>
        <row r="13">
          <cell r="A13">
            <v>2027</v>
          </cell>
          <cell r="B13" t="str">
            <v>1.4</v>
          </cell>
          <cell r="C13" t="str">
            <v>INTERNAL SERVICES</v>
          </cell>
          <cell r="D13" t="str">
            <v>RESOURCE MANAGEMENT SERVICES</v>
          </cell>
          <cell r="E13" t="str">
            <v>1.4.2</v>
          </cell>
          <cell r="F13" t="str">
            <v>HUMAN RESOURCES MANAGEMENT</v>
          </cell>
          <cell r="G13" t="str">
            <v>1.4.2.1</v>
          </cell>
          <cell r="H13" t="str">
            <v>H.R. MANAGEMENT</v>
          </cell>
        </row>
        <row r="14">
          <cell r="A14">
            <v>2028</v>
          </cell>
          <cell r="B14" t="str">
            <v>1.4</v>
          </cell>
          <cell r="C14" t="str">
            <v>INTERNAL SERVICES</v>
          </cell>
          <cell r="D14" t="str">
            <v>GOVERNANCE AND MANAGEMENT SUPPORT</v>
          </cell>
          <cell r="E14" t="str">
            <v>1.4.1</v>
          </cell>
          <cell r="F14" t="str">
            <v>LEGAL</v>
          </cell>
          <cell r="G14" t="str">
            <v>1.4.1.3</v>
          </cell>
          <cell r="H14" t="str">
            <v>LEGAL SERVICES</v>
          </cell>
        </row>
        <row r="15">
          <cell r="A15">
            <v>2032</v>
          </cell>
          <cell r="B15" t="str">
            <v>1.4</v>
          </cell>
          <cell r="C15" t="str">
            <v>INTERNAL SERVICES</v>
          </cell>
          <cell r="D15" t="str">
            <v>GOVERNANCE AND MANAGEMENT SUPPORT</v>
          </cell>
          <cell r="E15" t="str">
            <v>1.4.1</v>
          </cell>
          <cell r="F15" t="str">
            <v>MANAGEMENT AND OVERSIGHT</v>
          </cell>
          <cell r="G15" t="str">
            <v>1.4.1.1</v>
          </cell>
          <cell r="H15" t="str">
            <v>OTHER SUP.SERV.DEL.PRESID</v>
          </cell>
        </row>
        <row r="16">
          <cell r="A16">
            <v>2033</v>
          </cell>
          <cell r="B16" t="str">
            <v>1.4</v>
          </cell>
          <cell r="C16" t="str">
            <v>INTERNAL SERVICES</v>
          </cell>
          <cell r="D16" t="str">
            <v>GOVERNANCE AND MANAGEMENT SUPPORT</v>
          </cell>
          <cell r="E16" t="str">
            <v>1.4.1</v>
          </cell>
          <cell r="F16" t="str">
            <v>COMMUNICATIONS</v>
          </cell>
          <cell r="G16" t="str">
            <v>1.4.1.2</v>
          </cell>
          <cell r="H16" t="str">
            <v>COMMUNICATIONS / PUBL AFF</v>
          </cell>
        </row>
        <row r="17">
          <cell r="A17">
            <v>2034</v>
          </cell>
          <cell r="B17" t="str">
            <v>1.4</v>
          </cell>
          <cell r="C17" t="str">
            <v>INTERNAL SERVICES</v>
          </cell>
          <cell r="D17" t="str">
            <v>ASSET MANAGEMENT SERVICES</v>
          </cell>
          <cell r="E17" t="str">
            <v>1.4.3</v>
          </cell>
          <cell r="F17" t="str">
            <v>REAL PROPERTY</v>
          </cell>
          <cell r="G17" t="str">
            <v>1.4.3.1</v>
          </cell>
          <cell r="H17" t="str">
            <v>JHC-FACILITIES/ASSET MGMT</v>
          </cell>
        </row>
        <row r="18">
          <cell r="A18">
            <v>2035</v>
          </cell>
          <cell r="B18" t="str">
            <v>1.1</v>
          </cell>
          <cell r="C18" t="str">
            <v>SPACE DATA, INFORMATION AND SERVICES</v>
          </cell>
          <cell r="D18" t="str">
            <v>EARTH ORBIT SATELLITE MISSIONS AND TECHNOLOGY</v>
          </cell>
          <cell r="E18" t="str">
            <v>1.1.1</v>
          </cell>
          <cell r="F18" t="str">
            <v>COMMUNICATIONS MISSIONS</v>
          </cell>
          <cell r="G18" t="str">
            <v>1.1.1.2</v>
          </cell>
          <cell r="H18" t="str">
            <v>SC MISSIONS OPS &amp; PAYLOAD</v>
          </cell>
        </row>
        <row r="19">
          <cell r="A19">
            <v>2037</v>
          </cell>
          <cell r="B19" t="str">
            <v>1.1</v>
          </cell>
          <cell r="C19" t="str">
            <v>SPACE DATA, INFORMATION AND SERVICES</v>
          </cell>
          <cell r="D19" t="str">
            <v>SPACE DATA, IMAGERY AND SERVICES UTILIZATION DEVELOPMENT</v>
          </cell>
          <cell r="E19" t="str">
            <v>1.1.3</v>
          </cell>
          <cell r="F19" t="str">
            <v>COMMUNICATIONS SERVICES UTILIZATION</v>
          </cell>
          <cell r="G19" t="str">
            <v>1.1.3.2</v>
          </cell>
          <cell r="H19" t="str">
            <v>GROUND INFRAS &amp; APPL. DEV</v>
          </cell>
        </row>
        <row r="20">
          <cell r="A20">
            <v>2039</v>
          </cell>
          <cell r="B20" t="str">
            <v>1.2</v>
          </cell>
          <cell r="C20" t="str">
            <v>SPACE EXPLORATION</v>
          </cell>
          <cell r="D20" t="str">
            <v>EXPLORATION MISSIONS AND TECHNOLOGY</v>
          </cell>
          <cell r="E20" t="str">
            <v>1.2.2</v>
          </cell>
          <cell r="F20" t="str">
            <v>PLANETARY MISSIONS</v>
          </cell>
          <cell r="G20" t="str">
            <v>1.2.2.2</v>
          </cell>
          <cell r="H20" t="str">
            <v>SPACE EXPLO DGO</v>
          </cell>
        </row>
        <row r="21">
          <cell r="A21">
            <v>2040</v>
          </cell>
          <cell r="B21" t="str">
            <v>1.1</v>
          </cell>
          <cell r="C21" t="str">
            <v>SPACE DATA, INFORMATION AND SERVICES</v>
          </cell>
          <cell r="D21" t="str">
            <v>EARTH ORBIT SATELLITE MISSIONS AND TECHNOLOGY</v>
          </cell>
          <cell r="E21" t="str">
            <v>1.1.1</v>
          </cell>
          <cell r="F21" t="str">
            <v>COMMUNICATIONS MISSIONS</v>
          </cell>
          <cell r="G21" t="str">
            <v>1.1.1.2</v>
          </cell>
          <cell r="H21" t="str">
            <v>SC DEV PROJECTS &amp; PAYLOAD</v>
          </cell>
        </row>
        <row r="22">
          <cell r="A22">
            <v>2041</v>
          </cell>
          <cell r="B22" t="str">
            <v>1.1</v>
          </cell>
          <cell r="C22" t="str">
            <v>SPACE DATA, INFORMATION AND SERVICES</v>
          </cell>
          <cell r="D22" t="str">
            <v>EARTH ORBIT SATELLITE MISSIONS AND TECHNOLOGY</v>
          </cell>
          <cell r="E22" t="str">
            <v>1.1.1</v>
          </cell>
          <cell r="F22" t="str">
            <v>COMMUNICATIONS MISSIONS</v>
          </cell>
          <cell r="G22" t="str">
            <v>1.1.1.2</v>
          </cell>
          <cell r="H22" t="str">
            <v>SC MISS CONCEPT &amp; PAYLOAD</v>
          </cell>
        </row>
        <row r="23">
          <cell r="A23">
            <v>2043</v>
          </cell>
          <cell r="B23" t="str">
            <v>1.3</v>
          </cell>
          <cell r="C23" t="str">
            <v>FUTURE CANADIAN SPACE CAPACITY</v>
          </cell>
          <cell r="D23" t="str">
            <v>SPACE INNOVATION AND MARKET ACCESS</v>
          </cell>
          <cell r="E23" t="str">
            <v>1.3.2</v>
          </cell>
          <cell r="F23" t="str">
            <v>INTERNATIONAL MARKET ACCESS</v>
          </cell>
          <cell r="G23" t="str">
            <v>1.3.2.1</v>
          </cell>
          <cell r="H23" t="str">
            <v>ESA - OPTION - SC</v>
          </cell>
        </row>
        <row r="24">
          <cell r="A24">
            <v>2045</v>
          </cell>
          <cell r="B24" t="str">
            <v>1.1</v>
          </cell>
          <cell r="C24" t="str">
            <v>SPACE DATA, INFORMATION AND SERVICES</v>
          </cell>
          <cell r="D24" t="str">
            <v>EARTH ORBIT SATELLITE MISSIONS AND TECHNOLOGY</v>
          </cell>
          <cell r="E24" t="str">
            <v>1.1.1</v>
          </cell>
          <cell r="F24" t="str">
            <v>SCIENTIFIC MISSIONS</v>
          </cell>
          <cell r="G24" t="str">
            <v>1.1.1.3</v>
          </cell>
          <cell r="H24" t="str">
            <v>SCIENCE MISS. CONCEPTS EO</v>
          </cell>
        </row>
        <row r="25">
          <cell r="A25">
            <v>2046</v>
          </cell>
          <cell r="B25" t="str">
            <v>1.3</v>
          </cell>
          <cell r="C25" t="str">
            <v>FUTURE CANADIAN SPACE CAPACITY</v>
          </cell>
          <cell r="D25" t="str">
            <v>SPACE EXPERTISE AND PROFICIENCY</v>
          </cell>
          <cell r="E25" t="str">
            <v>1.3.1</v>
          </cell>
          <cell r="F25" t="str">
            <v>SPACE EXPERTISE AND PROFICIENCY</v>
          </cell>
          <cell r="G25" t="str">
            <v>1.3.1.1</v>
          </cell>
          <cell r="H25" t="str">
            <v>G&amp;C UNIVER &amp; NFP ORG AN10</v>
          </cell>
        </row>
        <row r="26">
          <cell r="A26">
            <v>2048</v>
          </cell>
          <cell r="B26" t="str">
            <v>1.1</v>
          </cell>
          <cell r="C26" t="str">
            <v>SPACE DATA, INFORMATION AND SERVICES</v>
          </cell>
          <cell r="D26" t="str">
            <v>EARTH ORBIT SATELLITE MISSIONS AND TECHNOLOGY</v>
          </cell>
          <cell r="E26" t="str">
            <v>1.1.1</v>
          </cell>
          <cell r="F26" t="str">
            <v>SCIENTIFIC MISSIONS</v>
          </cell>
          <cell r="G26" t="str">
            <v>1.1.1.3</v>
          </cell>
          <cell r="H26" t="str">
            <v>SOLAR-TERREST MISSION CPT</v>
          </cell>
        </row>
        <row r="27">
          <cell r="A27">
            <v>2049</v>
          </cell>
          <cell r="B27" t="str">
            <v>1.2</v>
          </cell>
          <cell r="C27" t="str">
            <v>SPACE EXPLORATION</v>
          </cell>
          <cell r="D27" t="str">
            <v>EXPLORATION MISSIONS AND TECHNOLOGY</v>
          </cell>
          <cell r="E27" t="str">
            <v>1.2.2</v>
          </cell>
          <cell r="F27" t="str">
            <v>SPACE ASTRONOMY MISSIONS</v>
          </cell>
          <cell r="G27" t="str">
            <v>1.2.2.1</v>
          </cell>
          <cell r="H27" t="str">
            <v>ASTRONOMY MISSION CPT</v>
          </cell>
        </row>
        <row r="28">
          <cell r="A28">
            <v>2050</v>
          </cell>
          <cell r="B28" t="str">
            <v>1.2</v>
          </cell>
          <cell r="C28" t="str">
            <v>SPACE EXPLORATION</v>
          </cell>
          <cell r="D28" t="str">
            <v>HUMAN SPACE MISSIONS AND SUPPORT</v>
          </cell>
          <cell r="E28" t="str">
            <v>1.2.3</v>
          </cell>
          <cell r="F28" t="str">
            <v>HEALTH AND LIFE SCIENCES</v>
          </cell>
          <cell r="G28" t="str">
            <v>1.2.3.3</v>
          </cell>
          <cell r="H28" t="str">
            <v>LIFE SCIENCE MISSION CPT</v>
          </cell>
        </row>
        <row r="29">
          <cell r="A29">
            <v>2051</v>
          </cell>
          <cell r="B29" t="str">
            <v>1.2</v>
          </cell>
          <cell r="C29" t="str">
            <v>SPACE EXPLORATION</v>
          </cell>
          <cell r="D29" t="str">
            <v>INTERNATIONAL SPACE STATION (ISS)</v>
          </cell>
          <cell r="E29" t="str">
            <v>1.2.1</v>
          </cell>
          <cell r="F29" t="str">
            <v>INTERNATIONAL SPACE STATION UTILIZATION</v>
          </cell>
          <cell r="G29" t="str">
            <v>1.2.1.2</v>
          </cell>
          <cell r="H29" t="str">
            <v>PHYSICAL SCI MISSION CPT</v>
          </cell>
        </row>
        <row r="30">
          <cell r="A30">
            <v>2052</v>
          </cell>
          <cell r="B30" t="str">
            <v>1.2</v>
          </cell>
          <cell r="C30" t="str">
            <v>SPACE EXPLORATION</v>
          </cell>
          <cell r="D30" t="str">
            <v>HUMAN SPACE MISSIONS AND SUPPORT</v>
          </cell>
          <cell r="E30" t="str">
            <v>1.2.3</v>
          </cell>
          <cell r="F30" t="str">
            <v>ADVANCED EXPLORATION TECHNOLOGY DEVELOPMENT</v>
          </cell>
          <cell r="G30" t="str">
            <v>1.2.2.3</v>
          </cell>
          <cell r="H30" t="str">
            <v>ADVANCED TECHNOLOGY DEV</v>
          </cell>
        </row>
        <row r="31">
          <cell r="A31">
            <v>2053</v>
          </cell>
          <cell r="B31" t="str">
            <v>1.2</v>
          </cell>
          <cell r="C31" t="str">
            <v>SPACE EXPLORATION</v>
          </cell>
          <cell r="D31" t="str">
            <v>HUMAN SPACE MISSIONS AND SUPPORT</v>
          </cell>
          <cell r="E31" t="str">
            <v>1.2.3</v>
          </cell>
          <cell r="F31" t="str">
            <v>ADVANCED EXPLORATION TECHNOLOGY DEVELOPMENT</v>
          </cell>
          <cell r="G31" t="str">
            <v>1.2.2.3</v>
          </cell>
          <cell r="H31" t="str">
            <v>ADV TECH DEV MISS CPT/SE</v>
          </cell>
        </row>
        <row r="32">
          <cell r="A32">
            <v>2054</v>
          </cell>
          <cell r="B32" t="str">
            <v>1.2</v>
          </cell>
          <cell r="C32" t="str">
            <v>SPACE EXPLORATION</v>
          </cell>
          <cell r="D32" t="str">
            <v>HUMAN SPACE MISSIONS AND SUPPORT</v>
          </cell>
          <cell r="E32" t="str">
            <v>1.2.3</v>
          </cell>
          <cell r="F32" t="str">
            <v>ADVANCED EXPLORATION TECHNOLOGY DEVELOPMENT</v>
          </cell>
          <cell r="G32" t="str">
            <v>1.2.2.3</v>
          </cell>
          <cell r="H32" t="str">
            <v>ADV TECH DEVELOP PROJECTS</v>
          </cell>
        </row>
        <row r="33">
          <cell r="A33">
            <v>2056</v>
          </cell>
          <cell r="B33" t="str">
            <v>1.2</v>
          </cell>
          <cell r="C33" t="str">
            <v>SPACE EXPLORATION</v>
          </cell>
          <cell r="D33" t="str">
            <v>HUMAN SPACE MISSIONS AND SUPPORT</v>
          </cell>
          <cell r="E33" t="str">
            <v>1.2.3</v>
          </cell>
          <cell r="F33" t="str">
            <v>ASTRONAUT TRAINING AND MISSIONS</v>
          </cell>
          <cell r="G33" t="str">
            <v>1.2.3.1</v>
          </cell>
          <cell r="H33" t="str">
            <v>MISSION &amp; OFFICE SUPPORT</v>
          </cell>
        </row>
        <row r="34">
          <cell r="A34">
            <v>2058</v>
          </cell>
          <cell r="B34" t="str">
            <v>1.1</v>
          </cell>
          <cell r="C34" t="str">
            <v>SPACE DATA, INFORMATION AND SERVICES</v>
          </cell>
          <cell r="D34" t="str">
            <v>EARTH ORBIT SATELLITE MISSIONS AND TECHNOLOGY</v>
          </cell>
          <cell r="E34" t="str">
            <v>1.1.1</v>
          </cell>
          <cell r="F34" t="str">
            <v>EARTH OBSERVATION MISSIONS</v>
          </cell>
          <cell r="G34" t="str">
            <v>1.1.1.1</v>
          </cell>
          <cell r="H34" t="str">
            <v>EO MGMT PROJECTS DIR</v>
          </cell>
        </row>
        <row r="35">
          <cell r="A35">
            <v>2059</v>
          </cell>
          <cell r="B35" t="str">
            <v>1.2</v>
          </cell>
          <cell r="C35" t="str">
            <v>SPACE EXPLORATION</v>
          </cell>
          <cell r="D35" t="str">
            <v>EXPLORATION MISSIONS AND TECHNOLOGY</v>
          </cell>
          <cell r="E35" t="str">
            <v>1.2.2</v>
          </cell>
          <cell r="F35" t="str">
            <v>SPACE ASTRONOMY MISSIONS</v>
          </cell>
          <cell r="G35" t="str">
            <v>1.2.2.1</v>
          </cell>
          <cell r="H35" t="str">
            <v>MGMT EXPLO PROJECTS</v>
          </cell>
        </row>
        <row r="36">
          <cell r="A36">
            <v>2061</v>
          </cell>
          <cell r="B36" t="str">
            <v>1.1</v>
          </cell>
          <cell r="C36" t="str">
            <v>SPACE DATA, INFORMATION AND SERVICES</v>
          </cell>
          <cell r="D36" t="str">
            <v>EARTH ORBIT SATELLITE MISSIONS AND TECHNOLOGY</v>
          </cell>
          <cell r="E36" t="str">
            <v>1.1.1</v>
          </cell>
          <cell r="F36" t="str">
            <v>COMMUNICATIONS MISSIONS</v>
          </cell>
          <cell r="G36" t="str">
            <v>1.1.1.2</v>
          </cell>
          <cell r="H36" t="str">
            <v>SC MGMT PROJECTS DIR</v>
          </cell>
        </row>
        <row r="37">
          <cell r="A37">
            <v>2064</v>
          </cell>
          <cell r="B37" t="str">
            <v>1.4</v>
          </cell>
          <cell r="C37" t="str">
            <v>INTERNAL SERVICES</v>
          </cell>
          <cell r="D37" t="str">
            <v>GOVERNANCE AND MANAGEMENT SUPPORT</v>
          </cell>
          <cell r="E37" t="str">
            <v>1.4.1</v>
          </cell>
          <cell r="F37" t="str">
            <v>COMMUNICATIONS</v>
          </cell>
          <cell r="G37" t="str">
            <v>1.4.1.2</v>
          </cell>
          <cell r="H37" t="str">
            <v>COMM ACTIV BY SECTOR-CRQ</v>
          </cell>
        </row>
        <row r="38">
          <cell r="A38">
            <v>2067</v>
          </cell>
          <cell r="B38" t="str">
            <v>1.4</v>
          </cell>
          <cell r="C38" t="str">
            <v>INTERNAL SERVICES</v>
          </cell>
          <cell r="D38" t="str">
            <v>ASSET MANAGEMENT SERVICES</v>
          </cell>
          <cell r="E38" t="str">
            <v>1.4.3</v>
          </cell>
          <cell r="F38" t="str">
            <v>REAL PROPERTY</v>
          </cell>
          <cell r="G38" t="str">
            <v>1.4.3.1</v>
          </cell>
          <cell r="H38" t="str">
            <v>DFL-FACILITIES/ASSET MGMT</v>
          </cell>
        </row>
        <row r="39">
          <cell r="A39">
            <v>2068</v>
          </cell>
          <cell r="B39" t="str">
            <v>1.1</v>
          </cell>
          <cell r="C39" t="str">
            <v>SPACE DATA, INFORMATION AND SERVICES</v>
          </cell>
          <cell r="D39" t="str">
            <v>SPACE DATA, IMAGERY AND SERVICES UTILIZATION DEVELOPMENT</v>
          </cell>
          <cell r="E39" t="str">
            <v>1.1.3</v>
          </cell>
          <cell r="F39" t="str">
            <v>COMMUNICATIONS SERVICES UTILIZATION</v>
          </cell>
          <cell r="G39" t="str">
            <v>1.1.3.2</v>
          </cell>
          <cell r="H39" t="str">
            <v>SPECTRUM</v>
          </cell>
        </row>
        <row r="40">
          <cell r="A40">
            <v>2069</v>
          </cell>
          <cell r="B40" t="str">
            <v>1.3</v>
          </cell>
          <cell r="C40" t="str">
            <v>FUTURE CANADIAN SPACE CAPACITY</v>
          </cell>
          <cell r="D40" t="str">
            <v>QUALIFYING AND TESTING SERVICES</v>
          </cell>
          <cell r="E40" t="str">
            <v>1.3.3</v>
          </cell>
          <cell r="F40" t="str">
            <v>QUALIFYING AND TESTING SERVICES</v>
          </cell>
          <cell r="G40" t="str">
            <v>1.3.3.1</v>
          </cell>
          <cell r="H40" t="str">
            <v>DFL MGMT</v>
          </cell>
        </row>
        <row r="41">
          <cell r="A41">
            <v>2070</v>
          </cell>
          <cell r="B41" t="str">
            <v>1.4</v>
          </cell>
          <cell r="C41" t="str">
            <v>INTERNAL SERVICES</v>
          </cell>
          <cell r="D41" t="str">
            <v>ASSET MANAGEMENT SERVICES</v>
          </cell>
          <cell r="E41" t="str">
            <v>1.4.3</v>
          </cell>
          <cell r="F41" t="str">
            <v>REAL PROPERTY</v>
          </cell>
          <cell r="G41" t="str">
            <v>1.4.3.1</v>
          </cell>
          <cell r="H41" t="str">
            <v>SECURITY &amp; FACILITIES</v>
          </cell>
        </row>
        <row r="42">
          <cell r="A42">
            <v>2071</v>
          </cell>
          <cell r="B42" t="str">
            <v>1.3</v>
          </cell>
          <cell r="C42" t="str">
            <v>FUTURE CANADIAN SPACE CAPACITY</v>
          </cell>
          <cell r="D42" t="str">
            <v>SPACE EXPERTISE AND PROFICIENCY</v>
          </cell>
          <cell r="E42" t="str">
            <v>1.3.1</v>
          </cell>
          <cell r="F42" t="str">
            <v>SPACE EXPERTISE AND PROFICIENCY</v>
          </cell>
          <cell r="G42" t="str">
            <v>1.3.1.1</v>
          </cell>
          <cell r="H42" t="str">
            <v>G&amp;C RES SP SC ENH EO ANX7</v>
          </cell>
        </row>
        <row r="43">
          <cell r="A43">
            <v>2072</v>
          </cell>
          <cell r="B43" t="str">
            <v>1.3</v>
          </cell>
          <cell r="C43" t="str">
            <v>FUTURE CANADIAN SPACE CAPACITY</v>
          </cell>
          <cell r="D43" t="str">
            <v>SPACE EXPERTISE AND PROFICIENCY</v>
          </cell>
          <cell r="E43" t="str">
            <v>1.3.1</v>
          </cell>
          <cell r="F43" t="str">
            <v>SPACE EXPERTISE AND PROFICIENCY</v>
          </cell>
          <cell r="G43" t="str">
            <v>1.3.1.1</v>
          </cell>
          <cell r="H43" t="str">
            <v>G&amp;C LEAR FELLOWSHIPS ANX2</v>
          </cell>
        </row>
        <row r="44">
          <cell r="A44">
            <v>2073</v>
          </cell>
          <cell r="B44" t="str">
            <v>1.3</v>
          </cell>
          <cell r="C44" t="str">
            <v>FUTURE CANADIAN SPACE CAPACITY</v>
          </cell>
          <cell r="D44" t="str">
            <v>SPACE EXPERTISE AND PROFICIENCY</v>
          </cell>
          <cell r="E44" t="str">
            <v>1.3.1</v>
          </cell>
          <cell r="F44" t="str">
            <v>SPACE EXPERTISE AND PROFICIENCY</v>
          </cell>
          <cell r="G44" t="str">
            <v>1.3.1.1</v>
          </cell>
          <cell r="H44" t="str">
            <v>G&amp;C RES NSERC IND RES AN4</v>
          </cell>
        </row>
        <row r="45">
          <cell r="A45">
            <v>2075</v>
          </cell>
          <cell r="B45" t="str">
            <v>1.3</v>
          </cell>
          <cell r="C45" t="str">
            <v>FUTURE CANADIAN SPACE CAPACITY</v>
          </cell>
          <cell r="D45" t="str">
            <v>SPACE EXPERTISE AND PROFICIENCY</v>
          </cell>
          <cell r="E45" t="str">
            <v>1.3.1</v>
          </cell>
          <cell r="F45" t="str">
            <v>SPACE EXPERTISE AND PROFICIENCY</v>
          </cell>
          <cell r="G45" t="str">
            <v>1.3.1.1</v>
          </cell>
          <cell r="H45" t="str">
            <v>TECHNOLOGY MGMT</v>
          </cell>
        </row>
        <row r="46">
          <cell r="A46">
            <v>2076</v>
          </cell>
          <cell r="B46" t="str">
            <v>1.1</v>
          </cell>
          <cell r="C46" t="str">
            <v>SPACE DATA, INFORMATION AND SERVICES</v>
          </cell>
          <cell r="D46" t="str">
            <v>EARTH ORBIT SATELLITE MISSIONS AND TECHNOLOGY</v>
          </cell>
          <cell r="E46" t="str">
            <v>1.1.1</v>
          </cell>
          <cell r="F46" t="str">
            <v>COMMUNICATIONS MISSIONS</v>
          </cell>
          <cell r="G46" t="str">
            <v>1.1.1.2</v>
          </cell>
          <cell r="H46" t="str">
            <v>SMALL &amp; MICRO SAT BUS</v>
          </cell>
        </row>
        <row r="47">
          <cell r="A47">
            <v>2077</v>
          </cell>
          <cell r="B47" t="str">
            <v>1.2</v>
          </cell>
          <cell r="C47" t="str">
            <v>SPACE EXPLORATION</v>
          </cell>
          <cell r="D47" t="str">
            <v>HUMAN SPACE MISSIONS AND SUPPORT</v>
          </cell>
          <cell r="E47" t="str">
            <v>1.2.3</v>
          </cell>
          <cell r="F47" t="str">
            <v>ADVANCED EXPLORATION TECHNOLOGY DEVELOPMENT</v>
          </cell>
          <cell r="G47" t="str">
            <v>1.2.2.3</v>
          </cell>
          <cell r="H47" t="str">
            <v>GENERIC TECH FAST PROTOT</v>
          </cell>
        </row>
        <row r="48">
          <cell r="A48">
            <v>2078</v>
          </cell>
          <cell r="B48" t="str">
            <v>1.2</v>
          </cell>
          <cell r="C48" t="str">
            <v>SPACE EXPLORATION</v>
          </cell>
          <cell r="D48" t="str">
            <v>HUMAN SPACE MISSIONS AND SUPPORT</v>
          </cell>
          <cell r="E48" t="str">
            <v>1.2.3</v>
          </cell>
          <cell r="F48" t="str">
            <v>ADVANCED EXPLORATION TECHNOLOGY DEVELOPMENT</v>
          </cell>
          <cell r="G48" t="str">
            <v>1.2.2.3</v>
          </cell>
          <cell r="H48" t="str">
            <v>TECHNOLOGY TRANSFER</v>
          </cell>
        </row>
        <row r="49">
          <cell r="A49">
            <v>2079</v>
          </cell>
          <cell r="B49" t="str">
            <v>1.3</v>
          </cell>
          <cell r="C49" t="str">
            <v>FUTURE CANADIAN SPACE CAPACITY</v>
          </cell>
          <cell r="D49" t="str">
            <v>SPACE INNOVATION AND MARKET ACCESS</v>
          </cell>
          <cell r="E49" t="str">
            <v>1.3.2</v>
          </cell>
          <cell r="F49" t="str">
            <v>ENABLING TECHNOLOGY DEVELOPMENT</v>
          </cell>
          <cell r="G49" t="str">
            <v>1.3.2.2</v>
          </cell>
          <cell r="H49" t="str">
            <v>STDP - SP TECHNOLOGY DEV</v>
          </cell>
        </row>
        <row r="50">
          <cell r="A50">
            <v>2080</v>
          </cell>
          <cell r="B50" t="str">
            <v>1.3</v>
          </cell>
          <cell r="C50" t="str">
            <v>FUTURE CANADIAN SPACE CAPACITY</v>
          </cell>
          <cell r="D50" t="str">
            <v>SPACE INNOVATION AND MARKET ACCESS</v>
          </cell>
          <cell r="E50" t="str">
            <v>1.3.2</v>
          </cell>
          <cell r="F50" t="str">
            <v>INTERNATIONAL MARKET ACCESS</v>
          </cell>
          <cell r="G50" t="str">
            <v>1.3.2.1</v>
          </cell>
          <cell r="H50" t="str">
            <v>ESA - GENERAL BUDGET</v>
          </cell>
        </row>
        <row r="51">
          <cell r="A51">
            <v>2081</v>
          </cell>
          <cell r="B51" t="str">
            <v>1.3</v>
          </cell>
          <cell r="C51" t="str">
            <v>FUTURE CANADIAN SPACE CAPACITY</v>
          </cell>
          <cell r="D51" t="str">
            <v>SPACE INNOVATION AND MARKET ACCESS</v>
          </cell>
          <cell r="E51" t="str">
            <v>1.3.2</v>
          </cell>
          <cell r="F51" t="str">
            <v>INTERNATIONAL MARKET ACCESS</v>
          </cell>
          <cell r="G51" t="str">
            <v>1.3.2.1</v>
          </cell>
          <cell r="H51" t="str">
            <v>ESA DIRECTORATE PMGT</v>
          </cell>
        </row>
        <row r="52">
          <cell r="A52">
            <v>2082</v>
          </cell>
          <cell r="B52" t="str">
            <v>1.3</v>
          </cell>
          <cell r="C52" t="str">
            <v>FUTURE CANADIAN SPACE CAPACITY</v>
          </cell>
          <cell r="D52" t="str">
            <v>SPACE EXPERTISE AND PROFICIENCY</v>
          </cell>
          <cell r="E52" t="str">
            <v>1.3.1</v>
          </cell>
          <cell r="F52" t="str">
            <v>SPACE EXPERTISE AND PROFICIENCY</v>
          </cell>
          <cell r="G52" t="str">
            <v>1.3.1.1</v>
          </cell>
          <cell r="H52" t="str">
            <v>G&amp;C RES NSERC PARTNER AN3</v>
          </cell>
        </row>
        <row r="53">
          <cell r="A53">
            <v>2084</v>
          </cell>
          <cell r="B53" t="str">
            <v>1.3</v>
          </cell>
          <cell r="C53" t="str">
            <v>FUTURE CANADIAN SPACE CAPACITY</v>
          </cell>
          <cell r="D53" t="str">
            <v>QUALIFYING AND TESTING SERVICES</v>
          </cell>
          <cell r="E53" t="str">
            <v>1.3.3</v>
          </cell>
          <cell r="F53" t="str">
            <v>QUALIFYING AND TESTING SERVICES</v>
          </cell>
          <cell r="G53" t="str">
            <v>1.3.3.1</v>
          </cell>
          <cell r="H53" t="str">
            <v>DFL TESTING OPERATIONS</v>
          </cell>
        </row>
        <row r="54">
          <cell r="A54">
            <v>2088</v>
          </cell>
          <cell r="B54" t="str">
            <v>1.3</v>
          </cell>
          <cell r="C54" t="str">
            <v>FUTURE CANADIAN SPACE CAPACITY</v>
          </cell>
          <cell r="D54" t="str">
            <v>SPACE EXPERTISE AND PROFICIENCY</v>
          </cell>
          <cell r="E54" t="str">
            <v>1.3.1</v>
          </cell>
          <cell r="F54" t="str">
            <v>SPACE EXPERTISE AND PROFICIENCY</v>
          </cell>
          <cell r="G54" t="str">
            <v>1.3.1.1</v>
          </cell>
          <cell r="H54" t="str">
            <v>RESEARCH PHYS SCI PGR</v>
          </cell>
        </row>
        <row r="55">
          <cell r="A55">
            <v>2090</v>
          </cell>
          <cell r="B55" t="str">
            <v>1.3</v>
          </cell>
          <cell r="C55" t="str">
            <v>FUTURE CANADIAN SPACE CAPACITY</v>
          </cell>
          <cell r="D55" t="str">
            <v>SPACE EXPERTISE AND PROFICIENCY</v>
          </cell>
          <cell r="E55" t="str">
            <v>1.3.1</v>
          </cell>
          <cell r="F55" t="str">
            <v>SPACE EXPERTISE AND PROFICIENCY</v>
          </cell>
          <cell r="G55" t="str">
            <v>1.3.1.1</v>
          </cell>
          <cell r="H55" t="str">
            <v>RESEARCH LIFE SCI PGR</v>
          </cell>
        </row>
        <row r="56">
          <cell r="A56">
            <v>2091</v>
          </cell>
          <cell r="B56" t="str">
            <v>1.1</v>
          </cell>
          <cell r="C56" t="str">
            <v>SPACE DATA, INFORMATION AND SERVICES</v>
          </cell>
          <cell r="D56" t="str">
            <v>EARTH ORBIT SATELLITE MISSIONS AND TECHNOLOGY</v>
          </cell>
          <cell r="E56" t="str">
            <v>1.1.1</v>
          </cell>
          <cell r="F56" t="str">
            <v>EARTH OBSERVATION MISSIONS</v>
          </cell>
          <cell r="G56" t="str">
            <v>1.1.1.1</v>
          </cell>
          <cell r="H56" t="str">
            <v>MANAGEMENT RESERVES</v>
          </cell>
        </row>
        <row r="57">
          <cell r="A57">
            <v>2092</v>
          </cell>
          <cell r="B57" t="str">
            <v>1.4</v>
          </cell>
          <cell r="C57" t="str">
            <v>INTERNAL SERVICES</v>
          </cell>
          <cell r="D57" t="str">
            <v>ASSET MANAGEMENT SERVICES</v>
          </cell>
          <cell r="E57" t="str">
            <v>1.4.3</v>
          </cell>
          <cell r="F57" t="str">
            <v>ACQUISITION</v>
          </cell>
          <cell r="G57" t="str">
            <v>1.4.3.3</v>
          </cell>
          <cell r="H57" t="str">
            <v>SUPPLY CHAIN MGMT</v>
          </cell>
        </row>
        <row r="58">
          <cell r="A58">
            <v>2093</v>
          </cell>
          <cell r="B58" t="str">
            <v>1.4</v>
          </cell>
          <cell r="C58" t="str">
            <v>INTERNAL SERVICES</v>
          </cell>
          <cell r="D58" t="str">
            <v>RESOURCE MANAGEMENT SERVICES</v>
          </cell>
          <cell r="E58" t="str">
            <v>1.4.2</v>
          </cell>
          <cell r="F58" t="str">
            <v>INFORMATION MANAGEMENT</v>
          </cell>
          <cell r="G58" t="str">
            <v>1.4.2.3</v>
          </cell>
          <cell r="H58" t="str">
            <v>INFORMATION MANAGEMENT</v>
          </cell>
        </row>
        <row r="59">
          <cell r="A59">
            <v>2094</v>
          </cell>
          <cell r="B59" t="str">
            <v>1.4</v>
          </cell>
          <cell r="C59" t="str">
            <v>INTERNAL SERVICES</v>
          </cell>
          <cell r="D59" t="str">
            <v>GOVERNANCE AND MANAGEMENT SUPPORT</v>
          </cell>
          <cell r="E59" t="str">
            <v>1.4.1</v>
          </cell>
          <cell r="F59" t="str">
            <v>MANAGEMENT AND OVERSIGHT</v>
          </cell>
          <cell r="G59" t="str">
            <v>1.4.1.1</v>
          </cell>
          <cell r="H59" t="str">
            <v>EVALUATION</v>
          </cell>
        </row>
        <row r="60">
          <cell r="A60">
            <v>2095</v>
          </cell>
          <cell r="B60" t="str">
            <v>1.3</v>
          </cell>
          <cell r="C60" t="str">
            <v>FUTURE CANADIAN SPACE CAPACITY</v>
          </cell>
          <cell r="D60" t="str">
            <v>SPACE EXPERTISE AND PROFICIENCY</v>
          </cell>
          <cell r="E60" t="str">
            <v>1.3.1</v>
          </cell>
          <cell r="F60" t="str">
            <v>SPACE EXPERTISE AND PROFICIENCY</v>
          </cell>
          <cell r="G60" t="str">
            <v>1.3.1.1</v>
          </cell>
          <cell r="H60" t="str">
            <v>G&amp;C RES SCI ENHAN SE ANX7</v>
          </cell>
        </row>
        <row r="61">
          <cell r="A61">
            <v>2096</v>
          </cell>
          <cell r="B61" t="str">
            <v>1.3</v>
          </cell>
          <cell r="C61" t="str">
            <v>FUTURE CANADIAN SPACE CAPACITY</v>
          </cell>
          <cell r="D61" t="str">
            <v>SPACE EXPERTISE AND PROFICIENCY</v>
          </cell>
          <cell r="E61" t="str">
            <v>1.3.1</v>
          </cell>
          <cell r="F61" t="str">
            <v>SPACE EXPERTISE AND PROFICIENCY</v>
          </cell>
          <cell r="G61" t="str">
            <v>1.3.1.1</v>
          </cell>
          <cell r="H61" t="str">
            <v>ANNOUNC OPPORT SCIENCE</v>
          </cell>
        </row>
        <row r="62">
          <cell r="A62">
            <v>2100</v>
          </cell>
          <cell r="B62" t="str">
            <v>1.1</v>
          </cell>
          <cell r="C62" t="str">
            <v>SPACE DATA, INFORMATION AND SERVICES</v>
          </cell>
          <cell r="D62" t="str">
            <v>EARTH ORBIT SATELLITE MISSIONS AND TECHNOLOGY</v>
          </cell>
          <cell r="E62" t="str">
            <v>1.1.1</v>
          </cell>
          <cell r="F62" t="str">
            <v>EARTH OBSERVATION MISSIONS</v>
          </cell>
          <cell r="G62" t="str">
            <v>1.1.1.1</v>
          </cell>
          <cell r="H62" t="str">
            <v>ADV TECH DEV MISS CPT/EO</v>
          </cell>
        </row>
        <row r="63">
          <cell r="A63">
            <v>2116</v>
          </cell>
          <cell r="B63" t="str">
            <v>1.1</v>
          </cell>
          <cell r="C63" t="str">
            <v>SPACE DATA, INFORMATION AND SERVICES</v>
          </cell>
          <cell r="D63" t="str">
            <v>EARTH ORBIT SATELLITE MISSIONS AND TECHNOLOGY</v>
          </cell>
          <cell r="E63" t="str">
            <v>1.1.1</v>
          </cell>
          <cell r="F63" t="str">
            <v>EARTH OBSERVATION MISSIONS</v>
          </cell>
          <cell r="G63" t="str">
            <v>1.1.1.1</v>
          </cell>
          <cell r="H63" t="str">
            <v>MGMT SP UTILIZATION DIR</v>
          </cell>
        </row>
        <row r="64">
          <cell r="A64">
            <v>2118</v>
          </cell>
          <cell r="B64" t="str">
            <v>1.2</v>
          </cell>
          <cell r="C64" t="str">
            <v>SPACE EXPLORATION</v>
          </cell>
          <cell r="D64" t="str">
            <v>INTERNATIONAL SPACE STATION (ISS)</v>
          </cell>
          <cell r="E64" t="str">
            <v>1.2.1</v>
          </cell>
          <cell r="F64" t="str">
            <v>INTERNATIONAL SPACE STATION UTILIZATION</v>
          </cell>
          <cell r="G64" t="str">
            <v>1.2.1.2</v>
          </cell>
          <cell r="H64" t="str">
            <v>PAYLOAD OPERATIONS</v>
          </cell>
        </row>
        <row r="65">
          <cell r="A65">
            <v>2122</v>
          </cell>
          <cell r="B65" t="str">
            <v>1.3</v>
          </cell>
          <cell r="C65" t="str">
            <v>FUTURE CANADIAN SPACE CAPACITY</v>
          </cell>
          <cell r="D65" t="str">
            <v>QUALIFYING AND TESTING SERVICES</v>
          </cell>
          <cell r="E65" t="str">
            <v>1.3.3</v>
          </cell>
          <cell r="F65" t="str">
            <v>QUALIFYING AND TESTING SERVICES</v>
          </cell>
          <cell r="G65" t="str">
            <v>1.3.3.1</v>
          </cell>
          <cell r="H65" t="str">
            <v>DFL - TESTING OPERATIONS</v>
          </cell>
        </row>
        <row r="66">
          <cell r="A66">
            <v>2123</v>
          </cell>
          <cell r="B66" t="str">
            <v>1.3</v>
          </cell>
          <cell r="C66" t="str">
            <v>FUTURE CANADIAN SPACE CAPACITY</v>
          </cell>
          <cell r="D66" t="str">
            <v>QUALIFYING AND TESTING SERVICES</v>
          </cell>
          <cell r="E66" t="str">
            <v>1.3.3</v>
          </cell>
          <cell r="F66" t="str">
            <v>QUALIFYING AND TESTING SERVICES</v>
          </cell>
          <cell r="G66" t="str">
            <v>1.3.3.1</v>
          </cell>
          <cell r="H66" t="str">
            <v>DFL - SSE PROJECTS</v>
          </cell>
        </row>
        <row r="67">
          <cell r="A67">
            <v>2124</v>
          </cell>
          <cell r="B67" t="str">
            <v>1.1</v>
          </cell>
          <cell r="C67" t="str">
            <v>SPACE DATA, INFORMATION AND SERVICES</v>
          </cell>
          <cell r="D67" t="str">
            <v>EARTH ORBIT SATELLITE MISSIONS AND TECHNOLOGY</v>
          </cell>
          <cell r="E67" t="str">
            <v>1.1.1</v>
          </cell>
          <cell r="F67" t="str">
            <v>SCIENTIFIC MISSIONS</v>
          </cell>
          <cell r="G67" t="str">
            <v>1.1.1.3</v>
          </cell>
          <cell r="H67" t="str">
            <v>SC PROG IN EO</v>
          </cell>
        </row>
        <row r="68">
          <cell r="A68">
            <v>2126</v>
          </cell>
          <cell r="B68" t="str">
            <v>1.4</v>
          </cell>
          <cell r="C68" t="str">
            <v>INTERNAL SERVICES</v>
          </cell>
          <cell r="D68" t="str">
            <v>GOVERNANCE AND MANAGEMENT SUPPORT</v>
          </cell>
          <cell r="E68" t="str">
            <v>1.4.1</v>
          </cell>
          <cell r="F68" t="str">
            <v>MANAGEMENT AND OVERSIGHT</v>
          </cell>
          <cell r="G68" t="str">
            <v>1.4.1.1</v>
          </cell>
          <cell r="H68" t="str">
            <v>PMGT OPERATIONS</v>
          </cell>
        </row>
        <row r="69">
          <cell r="A69">
            <v>2128</v>
          </cell>
          <cell r="B69" t="str">
            <v>1.2</v>
          </cell>
          <cell r="C69" t="str">
            <v>SPACE EXPLORATION</v>
          </cell>
          <cell r="D69" t="str">
            <v>HUMAN SPACE MISSIONS AND SUPPORT</v>
          </cell>
          <cell r="E69" t="str">
            <v>1.2.3</v>
          </cell>
          <cell r="F69" t="str">
            <v>ADVANCED EXPLORATION TECHNOLOGY DEVELOPMENT</v>
          </cell>
          <cell r="G69" t="str">
            <v>1.2.2.3</v>
          </cell>
          <cell r="H69" t="str">
            <v>ADV TECH DIR'S PROG MNGMT</v>
          </cell>
        </row>
        <row r="70">
          <cell r="A70">
            <v>2129</v>
          </cell>
          <cell r="B70" t="str">
            <v>1.3</v>
          </cell>
          <cell r="C70" t="str">
            <v>FUTURE CANADIAN SPACE CAPACITY</v>
          </cell>
          <cell r="D70" t="str">
            <v>SPACE INNOVATION AND MARKET ACCESS</v>
          </cell>
          <cell r="E70" t="str">
            <v>1.3.2</v>
          </cell>
          <cell r="F70" t="str">
            <v>ENABLING TECHNOLOGY DEVELOPMENT</v>
          </cell>
          <cell r="G70" t="str">
            <v>1.3.2.2</v>
          </cell>
          <cell r="H70" t="str">
            <v>ADV TECH PLANNING</v>
          </cell>
        </row>
        <row r="71">
          <cell r="A71">
            <v>2131</v>
          </cell>
          <cell r="B71" t="str">
            <v>1.1</v>
          </cell>
          <cell r="C71" t="str">
            <v>SPACE DATA, INFORMATION AND SERVICES</v>
          </cell>
          <cell r="D71" t="str">
            <v>SPACE DATA, IMAGERY AND SERVICES UTILIZATION DEVELOPMENT</v>
          </cell>
          <cell r="E71" t="str">
            <v>1.1.3</v>
          </cell>
          <cell r="F71" t="str">
            <v>EARTH OBSERVATION DATA AND IMAGERY UTILIZATION</v>
          </cell>
          <cell r="G71" t="str">
            <v>1.1.3.1</v>
          </cell>
          <cell r="H71" t="str">
            <v>EOA AND UTILIZATIONS</v>
          </cell>
        </row>
        <row r="72">
          <cell r="A72">
            <v>2132</v>
          </cell>
          <cell r="B72" t="str">
            <v>1.3</v>
          </cell>
          <cell r="C72" t="str">
            <v>FUTURE CANADIAN SPACE CAPACITY</v>
          </cell>
          <cell r="D72" t="str">
            <v>SPACE EXPERTISE AND PROFICIENCY</v>
          </cell>
          <cell r="E72" t="str">
            <v>1.3.1</v>
          </cell>
          <cell r="F72" t="str">
            <v>SPACE EXPERTISE AND PROFICIENCY</v>
          </cell>
          <cell r="G72" t="str">
            <v>1.3.1.1</v>
          </cell>
          <cell r="H72" t="str">
            <v>G&amp;C RESEARCH: RES &amp; ANALY</v>
          </cell>
        </row>
        <row r="73">
          <cell r="A73">
            <v>2133</v>
          </cell>
          <cell r="B73" t="str">
            <v>1.1</v>
          </cell>
          <cell r="C73" t="str">
            <v>SPACE DATA, INFORMATION AND SERVICES</v>
          </cell>
          <cell r="D73" t="str">
            <v>SPACE DATA, IMAGERY AND SERVICES UTILIZATION DEVELOPMENT</v>
          </cell>
          <cell r="E73" t="str">
            <v>1.1.3</v>
          </cell>
          <cell r="F73" t="str">
            <v>EARTH OBSERVATION DATA AND IMAGERY UTILIZATION</v>
          </cell>
          <cell r="G73" t="str">
            <v>1.1.3.1</v>
          </cell>
          <cell r="H73" t="str">
            <v>GOV RELATED INITIVATIVES</v>
          </cell>
        </row>
        <row r="74">
          <cell r="A74">
            <v>2136</v>
          </cell>
          <cell r="B74" t="str">
            <v>1.1</v>
          </cell>
          <cell r="C74" t="str">
            <v>SPACE DATA, INFORMATION AND SERVICES</v>
          </cell>
          <cell r="D74" t="str">
            <v>EARTH ORBIT SATELLITE MISSIONS AND TECHNOLOGY</v>
          </cell>
          <cell r="E74" t="str">
            <v>1.1.1</v>
          </cell>
          <cell r="F74" t="str">
            <v>SCIENTIFIC MISSIONS</v>
          </cell>
          <cell r="G74" t="str">
            <v>1.1.1.3</v>
          </cell>
          <cell r="H74" t="str">
            <v>SC MISSION PROJECT IN EO</v>
          </cell>
        </row>
        <row r="75">
          <cell r="A75">
            <v>2137</v>
          </cell>
          <cell r="B75" t="str">
            <v>1.1</v>
          </cell>
          <cell r="C75" t="str">
            <v>SPACE DATA, INFORMATION AND SERVICES</v>
          </cell>
          <cell r="D75" t="str">
            <v>EARTH ORBIT SATELLITE MISSIONS AND TECHNOLOGY</v>
          </cell>
          <cell r="E75" t="str">
            <v>1.1.1</v>
          </cell>
          <cell r="F75" t="str">
            <v>EARTH OBSERVATION MISSIONS</v>
          </cell>
          <cell r="G75" t="str">
            <v>1.1.1.1</v>
          </cell>
          <cell r="H75" t="str">
            <v>EO ADV TECH DEV PROJECTS</v>
          </cell>
        </row>
        <row r="76">
          <cell r="A76">
            <v>2138</v>
          </cell>
          <cell r="B76" t="str">
            <v>1.1</v>
          </cell>
          <cell r="C76" t="str">
            <v>SPACE DATA, INFORMATION AND SERVICES</v>
          </cell>
          <cell r="D76" t="str">
            <v>GROUND INFRASTRUCTURE</v>
          </cell>
          <cell r="E76" t="str">
            <v>1.1.2</v>
          </cell>
          <cell r="F76" t="str">
            <v>SATELLITE OPERATIONS</v>
          </cell>
          <cell r="G76" t="str">
            <v>1.1.2.1</v>
          </cell>
          <cell r="H76" t="str">
            <v>GENERIC SAT OPS</v>
          </cell>
        </row>
        <row r="77">
          <cell r="A77">
            <v>2139</v>
          </cell>
          <cell r="B77" t="str">
            <v>1.1</v>
          </cell>
          <cell r="C77" t="str">
            <v>SPACE DATA, INFORMATION AND SERVICES</v>
          </cell>
          <cell r="D77" t="str">
            <v>GROUND INFRASTRUCTURE</v>
          </cell>
          <cell r="E77" t="str">
            <v>1.1.2</v>
          </cell>
          <cell r="F77" t="str">
            <v>SATELLITE OPERATIONS</v>
          </cell>
          <cell r="G77" t="str">
            <v>1.1.2.1</v>
          </cell>
          <cell r="H77" t="str">
            <v>RADARSAT-1 OPERATIONS</v>
          </cell>
        </row>
        <row r="78">
          <cell r="A78">
            <v>2141</v>
          </cell>
          <cell r="B78" t="str">
            <v>1.1</v>
          </cell>
          <cell r="C78" t="str">
            <v>SPACE DATA, INFORMATION AND SERVICES</v>
          </cell>
          <cell r="D78" t="str">
            <v>EARTH ORBIT SATELLITE MISSIONS AND TECHNOLOGY</v>
          </cell>
          <cell r="E78" t="str">
            <v>1.1.1</v>
          </cell>
          <cell r="F78" t="str">
            <v>SCIENTIFIC MISSIONS</v>
          </cell>
          <cell r="G78" t="str">
            <v>1.1.1.3</v>
          </cell>
          <cell r="H78" t="str">
            <v>SCIENCE MISSION OPS IN EO</v>
          </cell>
        </row>
        <row r="79">
          <cell r="A79">
            <v>2142</v>
          </cell>
          <cell r="B79" t="str">
            <v>1.1</v>
          </cell>
          <cell r="C79" t="str">
            <v>SPACE DATA, INFORMATION AND SERVICES</v>
          </cell>
          <cell r="D79" t="str">
            <v>GROUND INFRASTRUCTURE</v>
          </cell>
          <cell r="E79" t="str">
            <v>1.1.2</v>
          </cell>
          <cell r="F79" t="str">
            <v>SATELLITE OPERATIONS</v>
          </cell>
          <cell r="G79" t="str">
            <v>1.1.2.1</v>
          </cell>
          <cell r="H79" t="str">
            <v>ADV IMAGER OP MISSIONS</v>
          </cell>
        </row>
        <row r="80">
          <cell r="A80">
            <v>2146</v>
          </cell>
          <cell r="B80" t="str">
            <v>1.3</v>
          </cell>
          <cell r="C80" t="str">
            <v>FUTURE CANADIAN SPACE CAPACITY</v>
          </cell>
          <cell r="D80" t="str">
            <v>SPACE INNOVATION AND MARKET ACCESS</v>
          </cell>
          <cell r="E80" t="str">
            <v>1.3.2</v>
          </cell>
          <cell r="F80" t="str">
            <v>INTERNATIONAL MARKET ACCESS</v>
          </cell>
          <cell r="G80" t="str">
            <v>1.3.2.1</v>
          </cell>
          <cell r="H80" t="str">
            <v>ESA - OPTION - EO</v>
          </cell>
        </row>
        <row r="81">
          <cell r="A81">
            <v>2150</v>
          </cell>
          <cell r="B81" t="str">
            <v>1.1</v>
          </cell>
          <cell r="C81" t="str">
            <v>SPACE DATA, INFORMATION AND SERVICES</v>
          </cell>
          <cell r="D81" t="str">
            <v>EARTH ORBIT SATELLITE MISSIONS AND TECHNOLOGY</v>
          </cell>
          <cell r="E81" t="str">
            <v>1.1.1</v>
          </cell>
          <cell r="F81" t="str">
            <v>SCIENTIFIC MISSIONS</v>
          </cell>
          <cell r="G81" t="str">
            <v>1.1.1.3</v>
          </cell>
          <cell r="H81" t="str">
            <v>STR</v>
          </cell>
        </row>
        <row r="82">
          <cell r="A82">
            <v>2154</v>
          </cell>
          <cell r="B82" t="str">
            <v>1.2</v>
          </cell>
          <cell r="C82" t="str">
            <v>SPACE EXPLORATION</v>
          </cell>
          <cell r="D82" t="str">
            <v>INTERNATIONAL SPACE STATION (ISS)</v>
          </cell>
          <cell r="E82" t="str">
            <v>1.2.1</v>
          </cell>
          <cell r="F82" t="str">
            <v>INTERNATIONAL SPACE STATION UTILIZATION</v>
          </cell>
          <cell r="G82" t="str">
            <v>1.2.1.2</v>
          </cell>
          <cell r="H82" t="str">
            <v>ISS UTILIZATION</v>
          </cell>
        </row>
        <row r="83">
          <cell r="A83">
            <v>2155</v>
          </cell>
          <cell r="B83" t="str">
            <v>1.2</v>
          </cell>
          <cell r="C83" t="str">
            <v>SPACE EXPLORATION</v>
          </cell>
          <cell r="D83" t="str">
            <v>HUMAN SPACE MISSIONS AND SUPPORT</v>
          </cell>
          <cell r="E83" t="str">
            <v>1.2.3</v>
          </cell>
          <cell r="F83" t="str">
            <v>ASTRONAUT TRAINING AND MISSIONS</v>
          </cell>
          <cell r="G83" t="str">
            <v>1.2.3.1</v>
          </cell>
          <cell r="H83" t="str">
            <v>MISSION TRAINING</v>
          </cell>
        </row>
        <row r="84">
          <cell r="A84">
            <v>2156</v>
          </cell>
          <cell r="B84" t="str">
            <v>1.2</v>
          </cell>
          <cell r="C84" t="str">
            <v>SPACE EXPLORATION</v>
          </cell>
          <cell r="D84" t="str">
            <v>HUMAN SPACE MISSIONS AND SUPPORT</v>
          </cell>
          <cell r="E84" t="str">
            <v>1.2.3</v>
          </cell>
          <cell r="F84" t="str">
            <v>OPERATIONAL SPACE MEDICINE</v>
          </cell>
          <cell r="G84" t="str">
            <v>1.2.3.2</v>
          </cell>
          <cell r="H84" t="str">
            <v>OPERATIONAL SP MEDICINE</v>
          </cell>
        </row>
        <row r="85">
          <cell r="A85">
            <v>2157</v>
          </cell>
          <cell r="B85" t="str">
            <v>1.2</v>
          </cell>
          <cell r="C85" t="str">
            <v>SPACE EXPLORATION</v>
          </cell>
          <cell r="D85" t="str">
            <v>HUMAN SPACE MISSIONS AND SUPPORT</v>
          </cell>
          <cell r="E85" t="str">
            <v>1.2.3</v>
          </cell>
          <cell r="F85" t="str">
            <v>ASTRONAUT TRAINING AND MISSIONS</v>
          </cell>
          <cell r="G85" t="str">
            <v>1.2.3.1</v>
          </cell>
          <cell r="H85" t="str">
            <v>ASTRONAUTS ACTIVITIES</v>
          </cell>
        </row>
        <row r="86">
          <cell r="A86">
            <v>2158</v>
          </cell>
          <cell r="B86" t="str">
            <v>1.2</v>
          </cell>
          <cell r="C86" t="str">
            <v>SPACE EXPLORATION</v>
          </cell>
          <cell r="D86" t="str">
            <v>EXPLORATION MISSIONS AND TECHNOLOGY</v>
          </cell>
          <cell r="E86" t="str">
            <v>1.2.2</v>
          </cell>
          <cell r="F86" t="str">
            <v>SPACE ASTRONOMY MISSIONS</v>
          </cell>
          <cell r="G86" t="str">
            <v>1.2.2.1</v>
          </cell>
          <cell r="H86" t="str">
            <v>ASTRONOMY</v>
          </cell>
        </row>
        <row r="87">
          <cell r="A87">
            <v>2162</v>
          </cell>
          <cell r="B87" t="str">
            <v>1.2</v>
          </cell>
          <cell r="C87" t="str">
            <v>SPACE EXPLORATION</v>
          </cell>
          <cell r="D87" t="str">
            <v>INTERNATIONAL SPACE STATION (ISS)</v>
          </cell>
          <cell r="E87" t="str">
            <v>1.2.1</v>
          </cell>
          <cell r="F87" t="str">
            <v>INTERNATIONAL SPACE STATION UTILIZATION</v>
          </cell>
          <cell r="G87" t="str">
            <v>1.2.1.2</v>
          </cell>
          <cell r="H87" t="str">
            <v>PHYSICAL SCIENCE</v>
          </cell>
        </row>
        <row r="88">
          <cell r="A88">
            <v>2166</v>
          </cell>
          <cell r="B88" t="str">
            <v>1.2</v>
          </cell>
          <cell r="C88" t="str">
            <v>SPACE EXPLORATION</v>
          </cell>
          <cell r="D88" t="str">
            <v>EXPLORATION MISSIONS AND TECHNOLOGY</v>
          </cell>
          <cell r="E88" t="str">
            <v>1.2.2</v>
          </cell>
          <cell r="F88" t="str">
            <v>PLANETARY MISSIONS</v>
          </cell>
          <cell r="G88" t="str">
            <v>1.2.2.2</v>
          </cell>
          <cell r="H88" t="str">
            <v>PLANETARY EXPLORATION</v>
          </cell>
        </row>
        <row r="89">
          <cell r="A89">
            <v>2170</v>
          </cell>
          <cell r="B89" t="str">
            <v>1.2</v>
          </cell>
          <cell r="C89" t="str">
            <v>SPACE EXPLORATION</v>
          </cell>
          <cell r="D89" t="str">
            <v>HUMAN SPACE MISSIONS AND SUPPORT</v>
          </cell>
          <cell r="E89" t="str">
            <v>1.2.3</v>
          </cell>
          <cell r="F89" t="str">
            <v>HEALTH AND LIFE SCIENCES</v>
          </cell>
          <cell r="G89" t="str">
            <v>1.2.3.3</v>
          </cell>
          <cell r="H89" t="str">
            <v>LIFE SCIENCE</v>
          </cell>
        </row>
        <row r="90">
          <cell r="A90">
            <v>2178</v>
          </cell>
          <cell r="B90" t="str">
            <v>1.3</v>
          </cell>
          <cell r="C90" t="str">
            <v>FUTURE CANADIAN SPACE CAPACITY</v>
          </cell>
          <cell r="D90" t="str">
            <v>SPACE INNOVATION AND MARKET ACCESS</v>
          </cell>
          <cell r="E90" t="str">
            <v>1.3.2</v>
          </cell>
          <cell r="F90" t="str">
            <v>INTERNATIONAL MARKET ACCESS</v>
          </cell>
          <cell r="G90" t="str">
            <v>1.3.2.1</v>
          </cell>
          <cell r="H90" t="str">
            <v>ESA OPTION - SE</v>
          </cell>
        </row>
        <row r="91">
          <cell r="A91">
            <v>2182</v>
          </cell>
          <cell r="B91" t="str">
            <v>1.1</v>
          </cell>
          <cell r="C91" t="str">
            <v>SPACE DATA, INFORMATION AND SERVICES</v>
          </cell>
          <cell r="D91" t="str">
            <v>EARTH ORBIT SATELLITE MISSIONS AND TECHNOLOGY</v>
          </cell>
          <cell r="E91" t="str">
            <v>1.1.1</v>
          </cell>
          <cell r="F91" t="str">
            <v>SCIENTIFIC MISSIONS</v>
          </cell>
          <cell r="G91" t="str">
            <v>1.1.1.3</v>
          </cell>
          <cell r="H91" t="str">
            <v>SOLAR-TERRESTRIAL PROJECT</v>
          </cell>
        </row>
        <row r="92">
          <cell r="A92">
            <v>2183</v>
          </cell>
          <cell r="B92" t="str">
            <v>1.2</v>
          </cell>
          <cell r="C92" t="str">
            <v>SPACE EXPLORATION</v>
          </cell>
          <cell r="D92" t="str">
            <v>EXPLORATION MISSIONS AND TECHNOLOGY</v>
          </cell>
          <cell r="E92" t="str">
            <v>1.2.2</v>
          </cell>
          <cell r="F92" t="str">
            <v>SPACE ASTRONOMY MISSIONS</v>
          </cell>
          <cell r="G92" t="str">
            <v>1.2.2.1</v>
          </cell>
          <cell r="H92" t="str">
            <v>ASTRONOMY PROJECTS</v>
          </cell>
        </row>
        <row r="93">
          <cell r="A93">
            <v>2184</v>
          </cell>
          <cell r="B93" t="str">
            <v>1.2</v>
          </cell>
          <cell r="C93" t="str">
            <v>SPACE EXPLORATION</v>
          </cell>
          <cell r="D93" t="str">
            <v>INTERNATIONAL SPACE STATION (ISS)</v>
          </cell>
          <cell r="E93" t="str">
            <v>1.2.1</v>
          </cell>
          <cell r="F93" t="str">
            <v>INTERNATIONAL SPACE STATION UTILIZATION</v>
          </cell>
          <cell r="G93" t="str">
            <v>1.2.1.2</v>
          </cell>
          <cell r="H93" t="str">
            <v>LIFE SCIENCE PROJECTS</v>
          </cell>
        </row>
        <row r="94">
          <cell r="A94">
            <v>2185</v>
          </cell>
          <cell r="B94" t="str">
            <v>1.2</v>
          </cell>
          <cell r="C94" t="str">
            <v>SPACE EXPLORATION</v>
          </cell>
          <cell r="D94" t="str">
            <v>INTERNATIONAL SPACE STATION (ISS)</v>
          </cell>
          <cell r="E94" t="str">
            <v>1.2.1</v>
          </cell>
          <cell r="F94" t="str">
            <v>INTERNATIONAL SPACE STATION UTILIZATION</v>
          </cell>
          <cell r="G94" t="str">
            <v>1.2.1.2</v>
          </cell>
          <cell r="H94" t="str">
            <v>PHYSICAL SCIENCE PROJECTS</v>
          </cell>
        </row>
        <row r="95">
          <cell r="A95">
            <v>2186</v>
          </cell>
          <cell r="B95" t="str">
            <v>1.2</v>
          </cell>
          <cell r="C95" t="str">
            <v>SPACE EXPLORATION</v>
          </cell>
          <cell r="D95" t="str">
            <v>EXPLORATION MISSIONS AND TECHNOLOGY</v>
          </cell>
          <cell r="E95" t="str">
            <v>1.2.2</v>
          </cell>
          <cell r="F95" t="str">
            <v>PLANETARY MISSIONS</v>
          </cell>
          <cell r="G95" t="str">
            <v>1.2.2.2</v>
          </cell>
          <cell r="H95" t="str">
            <v>PLANETARY EXPLOR.PROJECTS</v>
          </cell>
        </row>
        <row r="96">
          <cell r="A96">
            <v>2187</v>
          </cell>
          <cell r="B96" t="str">
            <v>1.2</v>
          </cell>
          <cell r="C96" t="str">
            <v>SPACE EXPLORATION</v>
          </cell>
          <cell r="D96" t="str">
            <v>INTERNATIONAL SPACE STATION (ISS)</v>
          </cell>
          <cell r="E96" t="str">
            <v>1.2.1</v>
          </cell>
          <cell r="F96" t="str">
            <v>INTERNATIONAL SPACE STATION ASSEMBLY AND MAINTENANCE OPERATIONS</v>
          </cell>
          <cell r="G96" t="str">
            <v>1.2.1.1</v>
          </cell>
          <cell r="H96" t="str">
            <v>MSS OPERATIONS</v>
          </cell>
        </row>
        <row r="97">
          <cell r="A97">
            <v>2188</v>
          </cell>
          <cell r="B97" t="str">
            <v>1.1</v>
          </cell>
          <cell r="C97" t="str">
            <v>SPACE DATA, INFORMATION AND SERVICES</v>
          </cell>
          <cell r="D97" t="str">
            <v>EARTH ORBIT SATELLITE MISSIONS AND TECHNOLOGY</v>
          </cell>
          <cell r="E97" t="str">
            <v>1.1.1</v>
          </cell>
          <cell r="F97" t="str">
            <v>SCIENTIFIC MISSIONS</v>
          </cell>
          <cell r="G97" t="str">
            <v>1.1.1.3</v>
          </cell>
          <cell r="H97" t="str">
            <v>SOLAR-T OPS MISSIONS</v>
          </cell>
        </row>
        <row r="98">
          <cell r="A98">
            <v>2189</v>
          </cell>
          <cell r="B98" t="str">
            <v>1.2</v>
          </cell>
          <cell r="C98" t="str">
            <v>SPACE EXPLORATION</v>
          </cell>
          <cell r="D98" t="str">
            <v>EXPLORATION MISSIONS AND TECHNOLOGY</v>
          </cell>
          <cell r="E98" t="str">
            <v>1.2.2</v>
          </cell>
          <cell r="F98" t="str">
            <v>SPACE ASTRONOMY MISSIONS</v>
          </cell>
          <cell r="G98" t="str">
            <v>1.2.2.1</v>
          </cell>
          <cell r="H98" t="str">
            <v>ASTRONOMY OPS MISSIONS</v>
          </cell>
        </row>
        <row r="99">
          <cell r="A99">
            <v>2190</v>
          </cell>
          <cell r="B99" t="str">
            <v>1.2</v>
          </cell>
          <cell r="C99" t="str">
            <v>SPACE EXPLORATION</v>
          </cell>
          <cell r="D99" t="str">
            <v>INTERNATIONAL SPACE STATION (ISS)</v>
          </cell>
          <cell r="E99" t="str">
            <v>1.2.1</v>
          </cell>
          <cell r="F99" t="str">
            <v>INTERNATIONAL SPACE STATION UTILIZATION</v>
          </cell>
          <cell r="G99" t="str">
            <v>1.2.1.2</v>
          </cell>
          <cell r="H99" t="str">
            <v>LIFE SCI. OPS MISSIONS</v>
          </cell>
        </row>
        <row r="100">
          <cell r="A100">
            <v>2191</v>
          </cell>
          <cell r="B100" t="str">
            <v>1.2</v>
          </cell>
          <cell r="C100" t="str">
            <v>SPACE EXPLORATION</v>
          </cell>
          <cell r="D100" t="str">
            <v>INTERNATIONAL SPACE STATION (ISS)</v>
          </cell>
          <cell r="E100" t="str">
            <v>1.2.1</v>
          </cell>
          <cell r="F100" t="str">
            <v>INTERNATIONAL SPACE STATION UTILIZATION</v>
          </cell>
          <cell r="G100" t="str">
            <v>1.2.1.2</v>
          </cell>
          <cell r="H100" t="str">
            <v>PHYSICAL SCI OPS MISSIONS</v>
          </cell>
        </row>
        <row r="101">
          <cell r="A101">
            <v>2192</v>
          </cell>
          <cell r="B101" t="str">
            <v>1.2</v>
          </cell>
          <cell r="C101" t="str">
            <v>SPACE EXPLORATION</v>
          </cell>
          <cell r="D101" t="str">
            <v>EXPLORATION MISSIONS AND TECHNOLOGY</v>
          </cell>
          <cell r="E101" t="str">
            <v>1.2.2</v>
          </cell>
          <cell r="F101" t="str">
            <v>PLANETARY MISSIONS</v>
          </cell>
          <cell r="G101" t="str">
            <v>1.2.2.2</v>
          </cell>
          <cell r="H101" t="str">
            <v>PLANETARY OPS MISSIONS</v>
          </cell>
        </row>
        <row r="102">
          <cell r="A102">
            <v>2195</v>
          </cell>
          <cell r="B102" t="str">
            <v>1.3</v>
          </cell>
          <cell r="C102" t="str">
            <v>FUTURE CANADIAN SPACE CAPACITY</v>
          </cell>
          <cell r="D102" t="str">
            <v>SPACE EXPERTISE AND PROFICIENCY</v>
          </cell>
          <cell r="E102" t="str">
            <v>1.3.1</v>
          </cell>
          <cell r="F102" t="str">
            <v>SPACE EXPERTISE AND PROFICIENCY</v>
          </cell>
          <cell r="G102" t="str">
            <v>1.3.1.1</v>
          </cell>
          <cell r="H102" t="str">
            <v>G&amp;C LEAR YOUTH SP AWA AN9</v>
          </cell>
        </row>
        <row r="103">
          <cell r="A103">
            <v>2196</v>
          </cell>
          <cell r="B103" t="str">
            <v>1.3</v>
          </cell>
          <cell r="C103" t="str">
            <v>FUTURE CANADIAN SPACE CAPACITY</v>
          </cell>
          <cell r="D103" t="str">
            <v>SPACE EXPERTISE AND PROFICIENCY</v>
          </cell>
          <cell r="E103" t="str">
            <v>1.3.1</v>
          </cell>
          <cell r="F103" t="str">
            <v>SPACE EXPERTISE AND PROFICIENCY</v>
          </cell>
          <cell r="G103" t="str">
            <v>1.3.1.1</v>
          </cell>
          <cell r="H103" t="str">
            <v>SP SCIENCE &amp; TECH MGMT</v>
          </cell>
        </row>
        <row r="104">
          <cell r="A104">
            <v>2197</v>
          </cell>
          <cell r="B104" t="str">
            <v>1.2</v>
          </cell>
          <cell r="C104" t="str">
            <v>SPACE EXPLORATION</v>
          </cell>
          <cell r="D104" t="str">
            <v>HUMAN SPACE MISSIONS AND SUPPORT</v>
          </cell>
          <cell r="E104" t="str">
            <v>1.2.3</v>
          </cell>
          <cell r="F104" t="str">
            <v>ASTRONAUT TRAINING AND MISSIONS</v>
          </cell>
          <cell r="G104" t="str">
            <v>1.2.3.1</v>
          </cell>
          <cell r="H104" t="str">
            <v>MGMT ASTRONAUTES (ALSSM)</v>
          </cell>
        </row>
        <row r="105">
          <cell r="A105">
            <v>2198</v>
          </cell>
          <cell r="B105" t="str">
            <v>1.3</v>
          </cell>
          <cell r="C105" t="str">
            <v>FUTURE CANADIAN SPACE CAPACITY</v>
          </cell>
          <cell r="D105" t="str">
            <v>SPACE EXPERTISE AND PROFICIENCY</v>
          </cell>
          <cell r="E105" t="str">
            <v>1.3.1</v>
          </cell>
          <cell r="F105" t="str">
            <v>SPACE EXPERTISE AND PROFICIENCY</v>
          </cell>
          <cell r="G105" t="str">
            <v>1.3.1.1</v>
          </cell>
          <cell r="H105" t="str">
            <v>SP SCIENCE &amp; TECH MGMT</v>
          </cell>
        </row>
        <row r="106">
          <cell r="A106">
            <v>2200</v>
          </cell>
          <cell r="B106" t="str">
            <v>1.4</v>
          </cell>
          <cell r="C106" t="str">
            <v>INTERNAL SERVICES</v>
          </cell>
          <cell r="D106" t="str">
            <v>GOVERNANCE AND MANAGEMENT SUPPORT</v>
          </cell>
          <cell r="E106" t="str">
            <v>1.4.1</v>
          </cell>
          <cell r="F106" t="str">
            <v>MANAGEMENT AND OVERSIGHT</v>
          </cell>
          <cell r="G106" t="str">
            <v>1.4.1.1</v>
          </cell>
          <cell r="H106" t="str">
            <v>GOVERN,POLICY,PLAN &amp; REL</v>
          </cell>
        </row>
        <row r="107">
          <cell r="A107">
            <v>2201</v>
          </cell>
          <cell r="B107" t="str">
            <v>1.3</v>
          </cell>
          <cell r="C107" t="str">
            <v>FUTURE CANADIAN SPACE CAPACITY</v>
          </cell>
          <cell r="D107" t="str">
            <v>SPACE EXPERTISE AND PROFICIENCY</v>
          </cell>
          <cell r="E107" t="str">
            <v>1.3.1</v>
          </cell>
          <cell r="F107" t="str">
            <v>SPACE EXPERTISE AND PROFICIENCY</v>
          </cell>
          <cell r="G107" t="str">
            <v>1.3.1.1</v>
          </cell>
          <cell r="H107" t="str">
            <v>G&amp;C LEAR SP AWARENES AN12</v>
          </cell>
        </row>
        <row r="108">
          <cell r="A108">
            <v>2220</v>
          </cell>
          <cell r="B108" t="str">
            <v>1.3</v>
          </cell>
          <cell r="C108" t="str">
            <v>FUTURE CANADIAN SPACE CAPACITY</v>
          </cell>
          <cell r="D108" t="str">
            <v>SPACE EXPERTISE AND PROFICIENCY</v>
          </cell>
          <cell r="E108" t="str">
            <v>1.3.1</v>
          </cell>
          <cell r="F108" t="str">
            <v>SPACE EXPERTISE AND PROFICIENCY</v>
          </cell>
          <cell r="G108" t="str">
            <v>1.3.1.1</v>
          </cell>
          <cell r="H108" t="str">
            <v>MGT OF SCIENCE &amp; ACAD DEV</v>
          </cell>
        </row>
        <row r="109">
          <cell r="A109">
            <v>2221</v>
          </cell>
          <cell r="B109" t="str">
            <v>1.3</v>
          </cell>
          <cell r="C109" t="str">
            <v>FUTURE CANADIAN SPACE CAPACITY</v>
          </cell>
          <cell r="D109" t="str">
            <v>SPACE EXPERTISE AND PROFICIENCY</v>
          </cell>
          <cell r="E109" t="str">
            <v>1.3.1</v>
          </cell>
          <cell r="F109" t="str">
            <v>SPACE EXPERTISE AND PROFICIENCY</v>
          </cell>
          <cell r="G109" t="str">
            <v>1.3.1.1</v>
          </cell>
          <cell r="H109" t="str">
            <v>ACADEMIC DEV   ACTIVITIES</v>
          </cell>
        </row>
        <row r="110">
          <cell r="A110">
            <v>2222</v>
          </cell>
          <cell r="B110" t="str">
            <v>1.3</v>
          </cell>
          <cell r="C110" t="str">
            <v>FUTURE CANADIAN SPACE CAPACITY</v>
          </cell>
          <cell r="D110" t="str">
            <v>SPACE EXPERTISE AND PROFICIENCY</v>
          </cell>
          <cell r="E110" t="str">
            <v>1.3.1</v>
          </cell>
          <cell r="F110" t="str">
            <v>SPACE EXPERTISE AND PROFICIENCY</v>
          </cell>
          <cell r="G110" t="str">
            <v>1.3.1.1</v>
          </cell>
          <cell r="H110" t="str">
            <v>COLLABOR. SCIENT RESEARCH</v>
          </cell>
        </row>
        <row r="111">
          <cell r="A111">
            <v>2223</v>
          </cell>
          <cell r="B111" t="str">
            <v>1.3</v>
          </cell>
          <cell r="C111" t="str">
            <v>FUTURE CANADIAN SPACE CAPACITY</v>
          </cell>
          <cell r="D111" t="str">
            <v>SPACE EXPERTISE AND PROFICIENCY</v>
          </cell>
          <cell r="E111" t="str">
            <v>1.3.1</v>
          </cell>
          <cell r="F111" t="str">
            <v>SPACE EXPERTISE AND PROFICIENCY</v>
          </cell>
          <cell r="G111" t="str">
            <v>1.3.1.1</v>
          </cell>
          <cell r="H111" t="str">
            <v>FAST (FLIGHTS ADVANC S&amp;T)</v>
          </cell>
        </row>
        <row r="112">
          <cell r="A112">
            <v>2224</v>
          </cell>
          <cell r="B112" t="str">
            <v>1.3</v>
          </cell>
          <cell r="C112" t="str">
            <v>FUTURE CANADIAN SPACE CAPACITY</v>
          </cell>
          <cell r="D112" t="str">
            <v>SPACE EXPERTISE AND PROFICIENCY</v>
          </cell>
          <cell r="E112" t="str">
            <v>1.3.1</v>
          </cell>
          <cell r="F112" t="str">
            <v>SPACE EXPERTISE AND PROFICIENCY</v>
          </cell>
          <cell r="G112" t="str">
            <v>1.3.1.1</v>
          </cell>
          <cell r="H112" t="str">
            <v>RESEARCH INFRA. ACTIVITIE</v>
          </cell>
        </row>
        <row r="113">
          <cell r="A113">
            <v>2225</v>
          </cell>
          <cell r="B113" t="str">
            <v>1.1</v>
          </cell>
          <cell r="C113" t="str">
            <v>SPACE DATA, INFORMATION AND SERVICES</v>
          </cell>
          <cell r="D113" t="str">
            <v>SPACE DATA, IMAGERY AND SERVICES UTILIZATION DEVELOPMENT</v>
          </cell>
          <cell r="E113" t="str">
            <v>1.1.3</v>
          </cell>
          <cell r="F113" t="str">
            <v>COMMUNICATIONS SERVICES UTILIZATION</v>
          </cell>
          <cell r="G113" t="str">
            <v>1.1.3.2</v>
          </cell>
          <cell r="H113" t="str">
            <v>COMMUNIC. SERVICES UTILIZ</v>
          </cell>
        </row>
        <row r="114">
          <cell r="A114">
            <v>2226</v>
          </cell>
          <cell r="B114" t="str">
            <v>1.1</v>
          </cell>
          <cell r="C114" t="str">
            <v>SPACE DATA, INFORMATION AND SERVICES</v>
          </cell>
          <cell r="D114" t="str">
            <v>GROUND INFRASTRUCTURE</v>
          </cell>
          <cell r="E114" t="str">
            <v>1.1.2</v>
          </cell>
          <cell r="F114" t="str">
            <v>DATA HANDLING</v>
          </cell>
          <cell r="G114" t="str">
            <v>1.1.2.2</v>
          </cell>
          <cell r="H114" t="str">
            <v>DATA HAND &amp; ACQUISITIO EO</v>
          </cell>
        </row>
        <row r="115">
          <cell r="A115">
            <v>2227</v>
          </cell>
          <cell r="B115" t="str">
            <v>1.1</v>
          </cell>
          <cell r="C115" t="str">
            <v>SPACE DATA, INFORMATION AND SERVICES</v>
          </cell>
          <cell r="D115" t="str">
            <v>SPACE DATA, IMAGERY AND SERVICES UTILIZATION DEVELOPMENT</v>
          </cell>
          <cell r="E115" t="str">
            <v>1.1.3</v>
          </cell>
          <cell r="F115" t="str">
            <v>SCIENTIFIC DATA UTILIZATION</v>
          </cell>
          <cell r="G115" t="str">
            <v>1.1.3.3</v>
          </cell>
          <cell r="H115" t="str">
            <v>SCIENTIF DATA UTILIZAT EO</v>
          </cell>
        </row>
        <row r="116">
          <cell r="A116">
            <v>2228</v>
          </cell>
          <cell r="B116" t="str">
            <v>1.3</v>
          </cell>
          <cell r="C116" t="str">
            <v>FUTURE CANADIAN SPACE CAPACITY</v>
          </cell>
          <cell r="D116" t="str">
            <v>SPACE EXPERTISE AND PROFICIENCY</v>
          </cell>
          <cell r="E116" t="str">
            <v>1.3.1</v>
          </cell>
          <cell r="F116" t="str">
            <v>SPACE EXPERTISE AND PROFICIENCY</v>
          </cell>
          <cell r="G116" t="str">
            <v>1.3.1.1</v>
          </cell>
          <cell r="H116" t="str">
            <v>ENGINEERING DEVELOPMENT</v>
          </cell>
        </row>
        <row r="117">
          <cell r="A117">
            <v>2229</v>
          </cell>
          <cell r="B117" t="str">
            <v>1.2</v>
          </cell>
          <cell r="C117" t="str">
            <v>SPACE EXPLORATION</v>
          </cell>
          <cell r="D117" t="str">
            <v>INTERNATIONAL SPACE STATION (ISS)</v>
          </cell>
          <cell r="E117" t="str">
            <v>1.2.1</v>
          </cell>
          <cell r="F117" t="str">
            <v>INTERNATIONAL SPACE STATION ASSEMBLY AND MAINTENANCE OPERATIONS</v>
          </cell>
          <cell r="G117" t="str">
            <v>1.2.1.1</v>
          </cell>
          <cell r="H117" t="str">
            <v>MGMT OF OPS &amp; INFRA DIREC</v>
          </cell>
        </row>
        <row r="118">
          <cell r="A118">
            <v>2230</v>
          </cell>
          <cell r="B118" t="str">
            <v>1.2</v>
          </cell>
          <cell r="C118" t="str">
            <v>SPACE EXPLORATION</v>
          </cell>
          <cell r="D118" t="str">
            <v>HUMAN SPACE MISSIONS AND SUPPORT</v>
          </cell>
          <cell r="E118" t="str">
            <v>1.2.3</v>
          </cell>
          <cell r="F118" t="str">
            <v>ADVANCED EXPLORATION TECHNOLOGY DEVELOPMENT</v>
          </cell>
          <cell r="G118" t="str">
            <v>1.2.2.3</v>
          </cell>
          <cell r="H118" t="str">
            <v>MGMT OF EXPLOR DEV DIRECT</v>
          </cell>
        </row>
        <row r="119">
          <cell r="A119">
            <v>2231</v>
          </cell>
          <cell r="B119" t="str">
            <v>1.2</v>
          </cell>
          <cell r="C119" t="str">
            <v>SPACE EXPLORATION</v>
          </cell>
          <cell r="D119" t="str">
            <v>HUMAN SPACE MISSIONS AND SUPPORT</v>
          </cell>
          <cell r="E119" t="str">
            <v>1.2.3</v>
          </cell>
          <cell r="F119" t="str">
            <v>ADVANCED EXPLORATION TECHNOLOGY DEVELOPMENT</v>
          </cell>
          <cell r="G119" t="str">
            <v>1.2.2.3</v>
          </cell>
          <cell r="H119" t="str">
            <v>ADV TECH DEV MANAGEMENT</v>
          </cell>
        </row>
        <row r="120">
          <cell r="A120">
            <v>2232</v>
          </cell>
          <cell r="B120" t="str">
            <v>1.4</v>
          </cell>
          <cell r="C120" t="str">
            <v>INTERNAL SERVICES</v>
          </cell>
          <cell r="D120" t="str">
            <v>GOVERNANCE AND MANAGEMENT SUPPORT</v>
          </cell>
          <cell r="E120" t="str">
            <v>1.4.1</v>
          </cell>
          <cell r="F120" t="str">
            <v>MANAGEMENT AND OVERSIGHT</v>
          </cell>
          <cell r="G120" t="str">
            <v>1.4.1.1</v>
          </cell>
          <cell r="H120" t="str">
            <v>MNGT AUDIT &amp; EVALUATION</v>
          </cell>
        </row>
        <row r="121">
          <cell r="A121">
            <v>2233</v>
          </cell>
          <cell r="B121" t="str">
            <v>1.1</v>
          </cell>
          <cell r="C121" t="str">
            <v>SPACE DATA, INFORMATION AND SERVICES</v>
          </cell>
          <cell r="D121" t="str">
            <v>GROUND INFRASTRUCTURE</v>
          </cell>
          <cell r="E121" t="str">
            <v>1.1.2</v>
          </cell>
          <cell r="F121" t="str">
            <v>DATA HANDLING</v>
          </cell>
          <cell r="G121" t="str">
            <v>1.1.2.2</v>
          </cell>
          <cell r="H121" t="str">
            <v>DATA HAND &amp; ACQUISITIO ST</v>
          </cell>
        </row>
        <row r="122">
          <cell r="A122">
            <v>2234</v>
          </cell>
          <cell r="B122" t="str">
            <v>1.1</v>
          </cell>
          <cell r="C122" t="str">
            <v>SPACE DATA, INFORMATION AND SERVICES</v>
          </cell>
          <cell r="D122" t="str">
            <v>SPACE DATA, IMAGERY AND SERVICES UTILIZATION DEVELOPMENT</v>
          </cell>
          <cell r="E122" t="str">
            <v>1.1.3</v>
          </cell>
          <cell r="F122" t="str">
            <v>SCIENTIFIC DATA UTILIZATION</v>
          </cell>
          <cell r="G122" t="str">
            <v>1.1.3.3</v>
          </cell>
          <cell r="H122" t="str">
            <v>SCIENTIF DATA UTILIZAT ST</v>
          </cell>
        </row>
        <row r="123">
          <cell r="A123">
            <v>2235</v>
          </cell>
          <cell r="B123" t="str">
            <v>1.2</v>
          </cell>
          <cell r="C123" t="str">
            <v>SPACE EXPLORATION</v>
          </cell>
          <cell r="D123" t="str">
            <v>HUMAN SPACE MISSIONS AND SUPPORT</v>
          </cell>
          <cell r="E123" t="str">
            <v>1.2.3</v>
          </cell>
          <cell r="F123" t="str">
            <v>ADVANCED EXPLORATION TECHNOLOGY DEVELOPMENT</v>
          </cell>
          <cell r="G123" t="str">
            <v>1.2.2.3</v>
          </cell>
          <cell r="H123" t="str">
            <v>Space Exploration Phase 0 </v>
          </cell>
        </row>
        <row r="124">
          <cell r="A124">
            <v>3120</v>
          </cell>
          <cell r="B124" t="str">
            <v>1.3</v>
          </cell>
          <cell r="C124" t="str">
            <v>FUTURE CANADIAN SPACE CAPACITY</v>
          </cell>
          <cell r="D124" t="str">
            <v>SPACE EXPERTISE AND PROFICIENCY</v>
          </cell>
          <cell r="E124" t="str">
            <v>1.3.1</v>
          </cell>
          <cell r="F124" t="str">
            <v>SPACE EXPERTISE AND PROFICIENCY</v>
          </cell>
          <cell r="G124" t="str">
            <v>1.3.1.1</v>
          </cell>
          <cell r="H124" t="str">
            <v>SUPPORT TO SCIENTISTS AND ENGINEERS</v>
          </cell>
        </row>
      </sheetData>
      <sheetData sheetId="1">
        <row r="1">
          <cell r="A1" t="str">
            <v>MATCH</v>
          </cell>
          <cell r="B1" t="str">
            <v>PHASE</v>
          </cell>
          <cell r="C1" t="str">
            <v>INIT</v>
          </cell>
          <cell r="D1" t="str">
            <v>SECTOR_CODE</v>
          </cell>
          <cell r="E1" t="str">
            <v>SECTOR_E</v>
          </cell>
          <cell r="F1" t="str">
            <v>SSECTOR_CODE</v>
          </cell>
          <cell r="G1" t="str">
            <v>SSECTOR_E</v>
          </cell>
          <cell r="H1" t="str">
            <v>SSACT_CODE</v>
          </cell>
          <cell r="I1" t="str">
            <v>FA_CODE</v>
          </cell>
        </row>
        <row r="2">
          <cell r="A2">
            <v>101</v>
          </cell>
          <cell r="B2" t="str">
            <v>-</v>
          </cell>
          <cell r="C2" t="str">
            <v>PRESIDENT OFFICE</v>
          </cell>
          <cell r="D2" t="str">
            <v>110A</v>
          </cell>
          <cell r="E2" t="str">
            <v>PRESIDENT</v>
          </cell>
          <cell r="F2" t="str">
            <v>1000</v>
          </cell>
          <cell r="G2" t="str">
            <v>PRESIDENT'S OFFICE</v>
          </cell>
          <cell r="H2" t="str">
            <v>1.4.1.1</v>
          </cell>
          <cell r="I2" t="str">
            <v>2032</v>
          </cell>
        </row>
        <row r="3">
          <cell r="A3">
            <v>123</v>
          </cell>
          <cell r="B3" t="str">
            <v>-</v>
          </cell>
          <cell r="C3" t="str">
            <v>CHIEF, HUMAN RESOURCES OFFICER</v>
          </cell>
          <cell r="D3" t="str">
            <v>390A</v>
          </cell>
          <cell r="E3" t="str">
            <v>CORPORATE SERVICES</v>
          </cell>
          <cell r="F3" t="str">
            <v>230A</v>
          </cell>
          <cell r="G3" t="str">
            <v>HUMAN RESOURCES</v>
          </cell>
          <cell r="H3" t="str">
            <v>1.4.2.1</v>
          </cell>
          <cell r="I3" t="str">
            <v>2027</v>
          </cell>
        </row>
        <row r="4">
          <cell r="A4">
            <v>124</v>
          </cell>
          <cell r="B4" t="str">
            <v>-</v>
          </cell>
          <cell r="C4" t="str">
            <v>STAFF RELATIONS</v>
          </cell>
          <cell r="D4" t="str">
            <v>390A</v>
          </cell>
          <cell r="E4" t="str">
            <v>CORPORATE SERVICES</v>
          </cell>
          <cell r="F4" t="str">
            <v>230A</v>
          </cell>
          <cell r="G4" t="str">
            <v>HUMAN RESOURCES</v>
          </cell>
          <cell r="H4" t="str">
            <v>1.4.2.1</v>
          </cell>
          <cell r="I4" t="str">
            <v>2027</v>
          </cell>
        </row>
        <row r="5">
          <cell r="A5">
            <v>125</v>
          </cell>
          <cell r="B5" t="str">
            <v>-</v>
          </cell>
          <cell r="C5" t="str">
            <v>PAY AND BENEFITS</v>
          </cell>
          <cell r="D5" t="str">
            <v>390A</v>
          </cell>
          <cell r="E5" t="str">
            <v>CORPORATE SERVICES</v>
          </cell>
          <cell r="F5" t="str">
            <v>230A</v>
          </cell>
          <cell r="G5" t="str">
            <v>HUMAN RESOURCES</v>
          </cell>
          <cell r="H5" t="str">
            <v>1.4.2.1</v>
          </cell>
          <cell r="I5" t="str">
            <v>2027</v>
          </cell>
        </row>
        <row r="6">
          <cell r="A6">
            <v>126</v>
          </cell>
          <cell r="B6" t="str">
            <v>-</v>
          </cell>
          <cell r="C6" t="str">
            <v>OPERATIONS, HUMAN RESOURCES</v>
          </cell>
          <cell r="D6" t="str">
            <v>390A</v>
          </cell>
          <cell r="E6" t="str">
            <v>CORPORATE SERVICES</v>
          </cell>
          <cell r="F6" t="str">
            <v>230A</v>
          </cell>
          <cell r="G6" t="str">
            <v>HUMAN RESOURCES</v>
          </cell>
          <cell r="H6" t="str">
            <v>1.4.2.1</v>
          </cell>
          <cell r="I6" t="str">
            <v>2027</v>
          </cell>
        </row>
        <row r="7">
          <cell r="A7">
            <v>134</v>
          </cell>
          <cell r="B7" t="str">
            <v>-</v>
          </cell>
          <cell r="C7" t="str">
            <v>PROGRAM MANAGEMENT (FINANCE)</v>
          </cell>
          <cell r="D7" t="str">
            <v>210A</v>
          </cell>
          <cell r="E7" t="str">
            <v>FINANCES</v>
          </cell>
          <cell r="F7" t="str">
            <v>2100</v>
          </cell>
          <cell r="G7" t="str">
            <v>CHIEF, FINANCIAL OFFICER</v>
          </cell>
          <cell r="H7" t="str">
            <v>1.4.2.2</v>
          </cell>
          <cell r="I7" t="str">
            <v>2026</v>
          </cell>
        </row>
        <row r="8">
          <cell r="A8">
            <v>135</v>
          </cell>
          <cell r="B8" t="str">
            <v>-</v>
          </cell>
          <cell r="C8" t="str">
            <v>CORPORATE SYSTEMS</v>
          </cell>
          <cell r="D8" t="str">
            <v>210A</v>
          </cell>
          <cell r="E8" t="str">
            <v>FINANCES</v>
          </cell>
          <cell r="F8" t="str">
            <v>2120</v>
          </cell>
          <cell r="G8" t="str">
            <v>CORPORATE SYSTEMS</v>
          </cell>
          <cell r="H8" t="str">
            <v>1.4.2.2</v>
          </cell>
          <cell r="I8" t="str">
            <v>2026</v>
          </cell>
        </row>
        <row r="9">
          <cell r="A9">
            <v>159</v>
          </cell>
          <cell r="B9" t="str">
            <v>-</v>
          </cell>
          <cell r="C9" t="str">
            <v>SALARY ADJUSTMENTS</v>
          </cell>
          <cell r="D9" t="str">
            <v>900A</v>
          </cell>
          <cell r="E9" t="str">
            <v>RESERVES</v>
          </cell>
          <cell r="F9" t="str">
            <v>9391</v>
          </cell>
          <cell r="G9" t="str">
            <v>SALARY RESERVE</v>
          </cell>
          <cell r="H9" t="str">
            <v>1.1.1.1</v>
          </cell>
          <cell r="I9" t="str">
            <v>2091</v>
          </cell>
        </row>
        <row r="10">
          <cell r="A10">
            <v>325</v>
          </cell>
          <cell r="B10" t="str">
            <v>-</v>
          </cell>
          <cell r="C10" t="str">
            <v>SALARY ADJUSTMENTS 2004-05</v>
          </cell>
          <cell r="D10" t="str">
            <v>900A</v>
          </cell>
          <cell r="E10" t="str">
            <v>RESERVES</v>
          </cell>
          <cell r="F10" t="str">
            <v>9391</v>
          </cell>
          <cell r="G10" t="str">
            <v>SALARY RESERVE</v>
          </cell>
          <cell r="H10" t="str">
            <v>1.1.1.1</v>
          </cell>
          <cell r="I10" t="str">
            <v>2091</v>
          </cell>
        </row>
        <row r="11">
          <cell r="A11">
            <v>768</v>
          </cell>
          <cell r="B11" t="str">
            <v>-</v>
          </cell>
          <cell r="C11" t="str">
            <v>CONTINGENCY RESERVE</v>
          </cell>
          <cell r="D11" t="str">
            <v>990</v>
          </cell>
          <cell r="E11" t="str">
            <v>EARMARKED FUNDS AT CORPORATE LEVEL</v>
          </cell>
          <cell r="F11" t="str">
            <v>9901</v>
          </cell>
          <cell r="G11" t="str">
            <v>EARMARKED FUNDS FOR PRESIDENT</v>
          </cell>
          <cell r="H11" t="str">
            <v>1.1.1.1</v>
          </cell>
          <cell r="I11" t="str">
            <v>2135</v>
          </cell>
        </row>
        <row r="12">
          <cell r="A12">
            <v>783</v>
          </cell>
          <cell r="B12" t="str">
            <v>-</v>
          </cell>
          <cell r="C12" t="str">
            <v>SMALL AND MICRO SATELLITE BUS PROGRAM</v>
          </cell>
          <cell r="D12" t="str">
            <v>380A</v>
          </cell>
          <cell r="E12" t="str">
            <v>SPACE SCIENCE &amp; TECHNOLOGY</v>
          </cell>
          <cell r="F12" t="str">
            <v>383A</v>
          </cell>
          <cell r="G12" t="str">
            <v>TECHNOLOGY DEVELOPMENT MANAGEMENT</v>
          </cell>
          <cell r="H12" t="str">
            <v>1.1.1.2</v>
          </cell>
          <cell r="I12">
            <v>2076</v>
          </cell>
        </row>
        <row r="13">
          <cell r="A13">
            <v>1463</v>
          </cell>
          <cell r="B13" t="str">
            <v>D</v>
          </cell>
          <cell r="C13" t="str">
            <v>JWST (JAMES WEBB SPACE TELESCOPE)</v>
          </cell>
          <cell r="D13" t="str">
            <v>900A</v>
          </cell>
          <cell r="E13" t="str">
            <v>RESERVES</v>
          </cell>
          <cell r="F13" t="str">
            <v>9191</v>
          </cell>
          <cell r="G13" t="str">
            <v>RISK RESERVE</v>
          </cell>
          <cell r="H13" t="str">
            <v>1.2.2.1</v>
          </cell>
          <cell r="I13" t="str">
            <v>2183</v>
          </cell>
        </row>
        <row r="14">
          <cell r="A14">
            <v>1618</v>
          </cell>
          <cell r="B14" t="str">
            <v>ACT</v>
          </cell>
          <cell r="C14" t="str">
            <v>CLASSIFICATION, ORGANIZATION AND EMPLOYMENT EQUITY</v>
          </cell>
          <cell r="D14" t="str">
            <v>390A</v>
          </cell>
          <cell r="E14" t="str">
            <v>CORPORATE SERVICES</v>
          </cell>
          <cell r="F14" t="str">
            <v>230A</v>
          </cell>
          <cell r="G14" t="str">
            <v>HUMAN RESOURCES</v>
          </cell>
          <cell r="H14" t="str">
            <v>1.4.2.1</v>
          </cell>
          <cell r="I14" t="str">
            <v>2027</v>
          </cell>
        </row>
        <row r="15">
          <cell r="A15">
            <v>1619</v>
          </cell>
          <cell r="B15" t="str">
            <v>ACT</v>
          </cell>
          <cell r="C15" t="str">
            <v>PLANIFICATION AND DEVELOPMENT</v>
          </cell>
          <cell r="D15" t="str">
            <v>390A</v>
          </cell>
          <cell r="E15" t="str">
            <v>CORPORATE SERVICES</v>
          </cell>
          <cell r="F15" t="str">
            <v>230A</v>
          </cell>
          <cell r="G15" t="str">
            <v>HUMAN RESOURCES</v>
          </cell>
          <cell r="H15" t="str">
            <v>1.4.2.1</v>
          </cell>
          <cell r="I15" t="str">
            <v>2027</v>
          </cell>
        </row>
        <row r="16">
          <cell r="A16">
            <v>1638</v>
          </cell>
          <cell r="B16" t="str">
            <v>B</v>
          </cell>
          <cell r="C16" t="str">
            <v>RADARSAT CONSTELLATION</v>
          </cell>
          <cell r="D16" t="str">
            <v>360A</v>
          </cell>
          <cell r="E16" t="str">
            <v>SPACE UTILIZATION</v>
          </cell>
          <cell r="F16" t="str">
            <v>358A</v>
          </cell>
          <cell r="G16" t="str">
            <v>SPACE UTILIZATION PROJECTS</v>
          </cell>
          <cell r="H16" t="str">
            <v>1.1.1.1</v>
          </cell>
          <cell r="I16" t="str">
            <v>2137</v>
          </cell>
        </row>
        <row r="17">
          <cell r="A17">
            <v>1880</v>
          </cell>
          <cell r="B17" t="str">
            <v>-</v>
          </cell>
          <cell r="C17" t="str">
            <v>COLLECTIVE AGREEMENT RELATIVE TO EL GROUP</v>
          </cell>
          <cell r="D17" t="str">
            <v>900A</v>
          </cell>
          <cell r="E17" t="str">
            <v>RESERVES</v>
          </cell>
          <cell r="F17" t="str">
            <v>9391</v>
          </cell>
          <cell r="G17" t="str">
            <v>SALARY RESERVE</v>
          </cell>
          <cell r="H17" t="str">
            <v>1.1.1.1</v>
          </cell>
          <cell r="I17" t="str">
            <v>2091</v>
          </cell>
        </row>
        <row r="18">
          <cell r="A18">
            <v>1881</v>
          </cell>
          <cell r="B18" t="str">
            <v>-</v>
          </cell>
          <cell r="C18" t="str">
            <v>COLLECTIVE AGREEMENT RELATIVE TO NR TABLE (AR, EN-ENG, EN-SUR GROUPS)</v>
          </cell>
          <cell r="D18" t="str">
            <v>900A</v>
          </cell>
          <cell r="E18" t="str">
            <v>RESERVES</v>
          </cell>
          <cell r="F18" t="str">
            <v>9391</v>
          </cell>
          <cell r="G18" t="str">
            <v>SALARY RESERVE</v>
          </cell>
          <cell r="H18" t="str">
            <v>1.1.1.1</v>
          </cell>
          <cell r="I18" t="str">
            <v>2091</v>
          </cell>
        </row>
        <row r="19">
          <cell r="A19">
            <v>2061</v>
          </cell>
          <cell r="B19" t="str">
            <v>ACT</v>
          </cell>
          <cell r="C19" t="str">
            <v>COLLECTIVE AGREEMENT RELATIVE TO EX GROUP</v>
          </cell>
          <cell r="D19" t="str">
            <v>900A</v>
          </cell>
          <cell r="E19" t="str">
            <v>RESERVES</v>
          </cell>
          <cell r="F19" t="str">
            <v>9391</v>
          </cell>
          <cell r="G19" t="str">
            <v>SALARY RESERVE</v>
          </cell>
          <cell r="H19" t="str">
            <v>1.1.1.1</v>
          </cell>
          <cell r="I19" t="str">
            <v>2091</v>
          </cell>
        </row>
        <row r="20">
          <cell r="A20">
            <v>2141</v>
          </cell>
          <cell r="B20" t="str">
            <v>D</v>
          </cell>
          <cell r="C20" t="str">
            <v>RADARSAT CONSTELLATION</v>
          </cell>
          <cell r="D20" t="str">
            <v>900A</v>
          </cell>
          <cell r="E20" t="str">
            <v>RESERVES</v>
          </cell>
          <cell r="F20" t="str">
            <v>9191</v>
          </cell>
          <cell r="G20" t="str">
            <v>RISK RESERVE</v>
          </cell>
          <cell r="H20" t="str">
            <v>1.1.1.1</v>
          </cell>
          <cell r="I20" t="str">
            <v>2137</v>
          </cell>
        </row>
        <row r="21">
          <cell r="A21">
            <v>2300</v>
          </cell>
          <cell r="B21" t="str">
            <v>-</v>
          </cell>
          <cell r="C21" t="str">
            <v>COLLECTIVE AGREEMENT RELATIVE TO FI GROUP</v>
          </cell>
          <cell r="D21" t="str">
            <v>900A</v>
          </cell>
          <cell r="E21" t="str">
            <v>RESERVES</v>
          </cell>
          <cell r="F21" t="str">
            <v>9391</v>
          </cell>
          <cell r="G21" t="str">
            <v>SALARY RESERVE</v>
          </cell>
          <cell r="H21" t="str">
            <v>1.1.1.1</v>
          </cell>
          <cell r="I21" t="str">
            <v>2091</v>
          </cell>
        </row>
        <row r="22">
          <cell r="A22">
            <v>2301</v>
          </cell>
          <cell r="B22" t="str">
            <v>-</v>
          </cell>
          <cell r="C22" t="str">
            <v>COLLECTIVE AGREEMENT RELATIVE TO EC TABLE (ES &amp; SI GROUPS)</v>
          </cell>
          <cell r="D22" t="str">
            <v>900A</v>
          </cell>
          <cell r="E22" t="str">
            <v>RESERVES</v>
          </cell>
          <cell r="F22" t="str">
            <v>9391</v>
          </cell>
          <cell r="G22" t="str">
            <v>SALARY RESERVE</v>
          </cell>
          <cell r="H22" t="str">
            <v>1.1.1.1</v>
          </cell>
          <cell r="I22" t="str">
            <v>2091</v>
          </cell>
        </row>
        <row r="23">
          <cell r="A23">
            <v>2302</v>
          </cell>
          <cell r="B23" t="str">
            <v>-</v>
          </cell>
          <cell r="C23" t="str">
            <v>COLLECTIVE AGREEMENT RELATIVE TO SP TABLE (CH, PC SG-SRE  &amp; SG-PAT GROUPS)</v>
          </cell>
          <cell r="D23" t="str">
            <v>900A</v>
          </cell>
          <cell r="E23" t="str">
            <v>RESERVES</v>
          </cell>
          <cell r="F23" t="str">
            <v>9391</v>
          </cell>
          <cell r="G23" t="str">
            <v>SALARY RESERVE</v>
          </cell>
          <cell r="H23" t="str">
            <v>1.1.1.1</v>
          </cell>
          <cell r="I23" t="str">
            <v>2091</v>
          </cell>
        </row>
        <row r="24">
          <cell r="A24">
            <v>2622</v>
          </cell>
          <cell r="B24" t="str">
            <v>-</v>
          </cell>
          <cell r="C24" t="str">
            <v>CANADIAN SPACE LEARNING PROGRAM</v>
          </cell>
          <cell r="D24" t="str">
            <v>110A</v>
          </cell>
          <cell r="E24" t="str">
            <v>PRESIDENT</v>
          </cell>
          <cell r="F24" t="str">
            <v>610A</v>
          </cell>
          <cell r="G24" t="str">
            <v>COMMUNICATIONS &amp; PUBLIC AFFAIRS</v>
          </cell>
          <cell r="H24" t="str">
            <v>1.3.1.1</v>
          </cell>
          <cell r="I24">
            <v>2022</v>
          </cell>
        </row>
        <row r="25">
          <cell r="A25">
            <v>2821</v>
          </cell>
          <cell r="B25" t="str">
            <v>-</v>
          </cell>
          <cell r="C25" t="str">
            <v>STAFFING AND SYSTEMS</v>
          </cell>
          <cell r="D25" t="str">
            <v>390A</v>
          </cell>
          <cell r="E25" t="str">
            <v>CORPORATE SERVICES</v>
          </cell>
          <cell r="F25" t="str">
            <v>230A</v>
          </cell>
          <cell r="G25" t="str">
            <v>HUMAN RESOURCES</v>
          </cell>
          <cell r="H25" t="str">
            <v>1.4.2.1</v>
          </cell>
          <cell r="I25" t="str">
            <v>2027</v>
          </cell>
        </row>
        <row r="26">
          <cell r="A26">
            <v>3041</v>
          </cell>
          <cell r="B26" t="str">
            <v>ACT</v>
          </cell>
          <cell r="C26" t="str">
            <v>PROCUREMENT AND CONTRACT ADMINISTRATION FOR PROCUREMENT CHAIN MANAGEMENT SERVICES</v>
          </cell>
          <cell r="D26" t="str">
            <v>210A</v>
          </cell>
          <cell r="E26" t="str">
            <v>FINANCES</v>
          </cell>
          <cell r="F26">
            <v>2210</v>
          </cell>
          <cell r="G26" t="str">
            <v>PROC.&amp; CONTR. ADMIN.</v>
          </cell>
          <cell r="H26" t="str">
            <v>1.4.3.3</v>
          </cell>
          <cell r="I26" t="str">
            <v>2092</v>
          </cell>
        </row>
        <row r="27">
          <cell r="A27">
            <v>3621</v>
          </cell>
          <cell r="B27" t="str">
            <v>-</v>
          </cell>
          <cell r="C27" t="str">
            <v>COLLECTIVE AGREEMENT RELATIVE TO EB TABLE (ED, LS, EU GROUPS)</v>
          </cell>
          <cell r="D27" t="str">
            <v>900A</v>
          </cell>
          <cell r="E27" t="str">
            <v>RESERVES</v>
          </cell>
          <cell r="F27" t="str">
            <v>9391</v>
          </cell>
          <cell r="G27" t="str">
            <v>SALARY RESERVE</v>
          </cell>
          <cell r="H27" t="str">
            <v>1.1.1.1</v>
          </cell>
          <cell r="I27" t="str">
            <v>2091</v>
          </cell>
        </row>
        <row r="28">
          <cell r="A28">
            <v>3622</v>
          </cell>
          <cell r="B28" t="str">
            <v>-</v>
          </cell>
          <cell r="C28" t="str">
            <v>COLLECTIVE AGREEMENT RELATIVE TO PA TABLE (AS, CM, CR, DA, IS, OE, PM, ST, WP GROUPS)</v>
          </cell>
          <cell r="D28" t="str">
            <v>900A</v>
          </cell>
          <cell r="E28" t="str">
            <v>RESERVES</v>
          </cell>
          <cell r="F28" t="str">
            <v>9391</v>
          </cell>
          <cell r="G28" t="str">
            <v>SALARY RESERVE</v>
          </cell>
          <cell r="H28" t="str">
            <v>1.1.1.1</v>
          </cell>
          <cell r="I28" t="str">
            <v>2091</v>
          </cell>
        </row>
        <row r="29">
          <cell r="A29">
            <v>3623</v>
          </cell>
          <cell r="B29" t="str">
            <v>-</v>
          </cell>
          <cell r="C29" t="str">
            <v>COLLECTIVE AGREEMENT RELATIVE TO SV TABLE (FR, GL, GS, HP, HS, LI, PR, SC GROUPS)</v>
          </cell>
          <cell r="D29" t="str">
            <v>900A</v>
          </cell>
          <cell r="E29" t="str">
            <v>RESERVES</v>
          </cell>
          <cell r="F29" t="str">
            <v>9391</v>
          </cell>
          <cell r="G29" t="str">
            <v>SALARY RESERVE</v>
          </cell>
          <cell r="H29" t="str">
            <v>1.1.1.1</v>
          </cell>
          <cell r="I29" t="str">
            <v>2091</v>
          </cell>
        </row>
        <row r="30">
          <cell r="A30">
            <v>3624</v>
          </cell>
          <cell r="B30" t="str">
            <v>-</v>
          </cell>
          <cell r="C30" t="str">
            <v>COLLECTIVE AGREEMENT RELATIVE TO SH TABLE (DE, MD, ND, NU, OP, PH, PS, SW, VM GROUPS)</v>
          </cell>
          <cell r="D30" t="str">
            <v>900A</v>
          </cell>
          <cell r="E30" t="str">
            <v>RESERVES</v>
          </cell>
          <cell r="F30" t="str">
            <v>9391</v>
          </cell>
          <cell r="G30" t="str">
            <v>SALARY RESERVE</v>
          </cell>
          <cell r="H30" t="str">
            <v>1.1.1.1</v>
          </cell>
          <cell r="I30" t="str">
            <v>2091</v>
          </cell>
        </row>
        <row r="31">
          <cell r="A31">
            <v>3881</v>
          </cell>
          <cell r="B31" t="str">
            <v>-</v>
          </cell>
          <cell r="C31" t="str">
            <v>COLLECTIVE AGREEMENT RELATIVE TO RE TABLE (HR, MA, SE-RES, SE-REM, DS GROUPS)</v>
          </cell>
          <cell r="D31" t="str">
            <v>900A</v>
          </cell>
          <cell r="E31" t="str">
            <v>RESERVES</v>
          </cell>
          <cell r="F31" t="str">
            <v>9391</v>
          </cell>
          <cell r="G31" t="str">
            <v>SALARY RESERVE</v>
          </cell>
          <cell r="H31" t="str">
            <v>1.1.1.1</v>
          </cell>
          <cell r="I31" t="str">
            <v>2091</v>
          </cell>
        </row>
        <row r="32">
          <cell r="A32">
            <v>4521</v>
          </cell>
          <cell r="B32" t="str">
            <v>-</v>
          </cell>
          <cell r="C32" t="str">
            <v>COLLECTIVE AGREEMENT RELATIVE TO AV TABLE (AV, CO, PG GROUPS)</v>
          </cell>
          <cell r="D32" t="str">
            <v>900A</v>
          </cell>
          <cell r="E32" t="str">
            <v>RESERVES</v>
          </cell>
          <cell r="F32" t="str">
            <v>9391</v>
          </cell>
          <cell r="G32" t="str">
            <v>SALARY RESERVE</v>
          </cell>
          <cell r="H32" t="str">
            <v>1.1.1.1</v>
          </cell>
          <cell r="I32" t="str">
            <v>2091</v>
          </cell>
        </row>
        <row r="33">
          <cell r="A33">
            <v>4522</v>
          </cell>
          <cell r="B33" t="str">
            <v>-</v>
          </cell>
          <cell r="C33" t="str">
            <v>COLLECTIVE AGREEMENT RELATIVE TO CS GROUP</v>
          </cell>
          <cell r="D33" t="str">
            <v>900A</v>
          </cell>
          <cell r="E33" t="str">
            <v>RESERVES</v>
          </cell>
          <cell r="F33" t="str">
            <v>9391</v>
          </cell>
          <cell r="G33" t="str">
            <v>SALARY RESERVE</v>
          </cell>
          <cell r="H33" t="str">
            <v>1.1.1.1</v>
          </cell>
          <cell r="I33" t="str">
            <v>2091</v>
          </cell>
        </row>
        <row r="34">
          <cell r="A34">
            <v>4523</v>
          </cell>
          <cell r="B34" t="str">
            <v>-</v>
          </cell>
          <cell r="C34" t="str">
            <v>COLLECTIVE AGREEMENT RELATIVE TO PE GROUP</v>
          </cell>
          <cell r="D34" t="str">
            <v>900A</v>
          </cell>
          <cell r="E34" t="str">
            <v>RESERVES</v>
          </cell>
          <cell r="F34" t="str">
            <v>9391</v>
          </cell>
          <cell r="G34" t="str">
            <v>SALARY RESERVE</v>
          </cell>
          <cell r="H34" t="str">
            <v>1.1.1.1</v>
          </cell>
          <cell r="I34" t="str">
            <v>2091</v>
          </cell>
        </row>
        <row r="35">
          <cell r="A35">
            <v>4601</v>
          </cell>
          <cell r="B35" t="str">
            <v>-</v>
          </cell>
          <cell r="C35" t="str">
            <v>COLLECTIVE AGREEMENT RELATIVE TO TC TABLE (DD, EG, GT, PI, PY, TI GROUPS)</v>
          </cell>
          <cell r="D35" t="str">
            <v>900A</v>
          </cell>
          <cell r="E35" t="str">
            <v>RESERVES</v>
          </cell>
          <cell r="F35" t="str">
            <v>9391</v>
          </cell>
          <cell r="G35" t="str">
            <v>SALARY RESERVE</v>
          </cell>
          <cell r="H35" t="str">
            <v>1.1.1.1</v>
          </cell>
          <cell r="I35" t="str">
            <v>2091</v>
          </cell>
        </row>
        <row r="36">
          <cell r="A36">
            <v>4628</v>
          </cell>
          <cell r="B36" t="str">
            <v>-</v>
          </cell>
          <cell r="C36" t="str">
            <v>PROGRAM MANAGEMENT (ESA PROGRAMS)</v>
          </cell>
          <cell r="D36" t="str">
            <v>380A</v>
          </cell>
          <cell r="E36" t="str">
            <v>SPACE SCIENCE &amp; TECHNOLOGY</v>
          </cell>
          <cell r="F36" t="str">
            <v>383A</v>
          </cell>
          <cell r="G36" t="str">
            <v>TECHNOLOGY DEVELOPMENT MANAGEMENT</v>
          </cell>
          <cell r="H36" t="str">
            <v>1.3.2.1</v>
          </cell>
          <cell r="I36" t="str">
            <v>2081</v>
          </cell>
        </row>
        <row r="37">
          <cell r="A37">
            <v>4630</v>
          </cell>
          <cell r="B37" t="str">
            <v>-</v>
          </cell>
          <cell r="C37" t="str">
            <v>EOAD (EARTH OBSERVATION APPLICATION DEVELOPMENT)</v>
          </cell>
          <cell r="D37" t="str">
            <v>360A</v>
          </cell>
          <cell r="E37" t="str">
            <v>SPACE UTILIZATION</v>
          </cell>
          <cell r="F37" t="str">
            <v>359A</v>
          </cell>
          <cell r="G37" t="str">
            <v>SATELLITE OPERATIONS, INFRASTRUCTURE &amp; APPLICATIONS</v>
          </cell>
          <cell r="H37" t="str">
            <v>1.1.3.1</v>
          </cell>
          <cell r="I37" t="str">
            <v>2131</v>
          </cell>
        </row>
        <row r="38">
          <cell r="A38">
            <v>4631</v>
          </cell>
          <cell r="B38" t="str">
            <v>-</v>
          </cell>
          <cell r="C38" t="str">
            <v>PROGRAM MANAGEMENT (SS&amp;T)</v>
          </cell>
          <cell r="D38" t="str">
            <v>380A</v>
          </cell>
          <cell r="E38" t="str">
            <v>SPACE SCIENCE &amp; TECHNOLOGY</v>
          </cell>
          <cell r="F38" t="str">
            <v>381A</v>
          </cell>
          <cell r="G38" t="str">
            <v>DG SPACE SCIENCE &amp; TECHNOLOGY</v>
          </cell>
          <cell r="H38" t="str">
            <v>1.3.1.1</v>
          </cell>
          <cell r="I38" t="str">
            <v>2196</v>
          </cell>
        </row>
        <row r="39">
          <cell r="A39">
            <v>4638</v>
          </cell>
          <cell r="B39" t="str">
            <v>-</v>
          </cell>
          <cell r="C39" t="str">
            <v>LEGAL SERVICES</v>
          </cell>
          <cell r="D39" t="str">
            <v>110A</v>
          </cell>
          <cell r="E39" t="str">
            <v>PRESIDENT</v>
          </cell>
          <cell r="F39" t="str">
            <v>260A</v>
          </cell>
          <cell r="G39" t="str">
            <v>LEGAL SERVICES</v>
          </cell>
          <cell r="H39" t="str">
            <v>1.4.1.3</v>
          </cell>
          <cell r="I39" t="str">
            <v>2028</v>
          </cell>
        </row>
        <row r="40">
          <cell r="A40">
            <v>4640</v>
          </cell>
          <cell r="B40" t="str">
            <v>-</v>
          </cell>
          <cell r="C40" t="str">
            <v>GRI (GOVERNMENT DEPARTMENTS RELATED INITIATIVES)</v>
          </cell>
          <cell r="D40" t="str">
            <v>360A</v>
          </cell>
          <cell r="E40" t="str">
            <v>SPACE UTILIZATION</v>
          </cell>
          <cell r="F40" t="str">
            <v>359A</v>
          </cell>
          <cell r="G40" t="str">
            <v>SATELLITE OPERATIONS, INFRASTRUCTURE &amp; APPLICATIONS</v>
          </cell>
          <cell r="H40" t="str">
            <v>1.1.3.1</v>
          </cell>
          <cell r="I40" t="str">
            <v>2133</v>
          </cell>
        </row>
        <row r="41">
          <cell r="A41">
            <v>4642</v>
          </cell>
          <cell r="B41" t="str">
            <v>E</v>
          </cell>
          <cell r="C41" t="str">
            <v>HERSCHEL HIFI</v>
          </cell>
          <cell r="D41" t="str">
            <v>370A</v>
          </cell>
          <cell r="E41" t="str">
            <v>SPACE EXPLORATION</v>
          </cell>
          <cell r="F41" t="str">
            <v>372A</v>
          </cell>
          <cell r="G41" t="str">
            <v>EXPLORATION DEVELOPMENT</v>
          </cell>
          <cell r="H41" t="str">
            <v>1.2.2.1</v>
          </cell>
          <cell r="I41" t="str">
            <v>2189</v>
          </cell>
        </row>
        <row r="42">
          <cell r="A42">
            <v>4644</v>
          </cell>
          <cell r="B42" t="str">
            <v>PGM</v>
          </cell>
          <cell r="C42" t="str">
            <v>E-POP (SATELLITE AND PAYLOAD)</v>
          </cell>
          <cell r="D42" t="str">
            <v>360A</v>
          </cell>
          <cell r="E42" t="str">
            <v>SPACE UTILIZATION</v>
          </cell>
          <cell r="F42" t="str">
            <v>358A</v>
          </cell>
          <cell r="G42" t="str">
            <v>SPACE UTILIZATION PROJECTS</v>
          </cell>
          <cell r="H42" t="str">
            <v>1.1.1.3</v>
          </cell>
          <cell r="I42" t="str">
            <v>2188</v>
          </cell>
        </row>
        <row r="43">
          <cell r="A43">
            <v>4645</v>
          </cell>
          <cell r="B43" t="str">
            <v>-</v>
          </cell>
          <cell r="C43" t="str">
            <v>RADARSAT-2 ADVANCED MODE UTILIZATION</v>
          </cell>
          <cell r="D43" t="str">
            <v>360A</v>
          </cell>
          <cell r="E43" t="str">
            <v>SPACE UTILIZATION</v>
          </cell>
          <cell r="F43" t="str">
            <v>359A</v>
          </cell>
          <cell r="G43" t="str">
            <v>SATELLITE OPERATIONS, INFRASTRUCTURE &amp; APPLICATIONS</v>
          </cell>
          <cell r="H43" t="str">
            <v>1.1.3.1</v>
          </cell>
          <cell r="I43" t="str">
            <v>2131</v>
          </cell>
        </row>
        <row r="44">
          <cell r="A44">
            <v>4646</v>
          </cell>
          <cell r="B44" t="str">
            <v>D</v>
          </cell>
          <cell r="C44" t="str">
            <v>JWST (JAMES WEBB SPACE TELESCOPE)</v>
          </cell>
          <cell r="D44" t="str">
            <v>370A</v>
          </cell>
          <cell r="E44" t="str">
            <v>SPACE EXPLORATION</v>
          </cell>
          <cell r="F44" t="str">
            <v>372A</v>
          </cell>
          <cell r="G44" t="str">
            <v>EXPLORATION DEVELOPMENT</v>
          </cell>
          <cell r="H44" t="str">
            <v>1.2.2.1</v>
          </cell>
          <cell r="I44">
            <v>2183</v>
          </cell>
        </row>
        <row r="45">
          <cell r="A45">
            <v>4649</v>
          </cell>
          <cell r="B45" t="str">
            <v>E</v>
          </cell>
          <cell r="C45" t="str">
            <v>MSS OPERATIONS</v>
          </cell>
          <cell r="D45" t="str">
            <v>380A</v>
          </cell>
          <cell r="E45" t="str">
            <v>SPACE SCIENCE &amp; TECHNOLOGY</v>
          </cell>
          <cell r="F45" t="str">
            <v>384A</v>
          </cell>
          <cell r="G45" t="str">
            <v>ENGINEERING DEVELOPMENT</v>
          </cell>
          <cell r="H45" t="str">
            <v>1.2.1.1</v>
          </cell>
          <cell r="I45" t="str">
            <v>2187</v>
          </cell>
        </row>
        <row r="46">
          <cell r="A46">
            <v>4650</v>
          </cell>
          <cell r="B46" t="str">
            <v>SCI-SUP</v>
          </cell>
          <cell r="C46" t="str">
            <v>E-POP (SATELLITE AND PAYLOAD)</v>
          </cell>
          <cell r="D46" t="str">
            <v>360A</v>
          </cell>
          <cell r="E46" t="str">
            <v>SPACE UTILIZATION</v>
          </cell>
          <cell r="F46" t="str">
            <v>357A</v>
          </cell>
          <cell r="G46" t="str">
            <v>SPACE UTILIZATION DEVELOPMENT</v>
          </cell>
          <cell r="H46" t="str">
            <v>1.1.1.3</v>
          </cell>
          <cell r="I46" t="str">
            <v>2182</v>
          </cell>
        </row>
        <row r="47">
          <cell r="A47">
            <v>4654</v>
          </cell>
          <cell r="B47" t="str">
            <v>-</v>
          </cell>
          <cell r="C47" t="str">
            <v>EXPLORATION PROJECT DIRECTORATE</v>
          </cell>
          <cell r="D47" t="str">
            <v>370A</v>
          </cell>
          <cell r="E47" t="str">
            <v>SPACE EXPLORATION</v>
          </cell>
          <cell r="F47" t="str">
            <v>372A</v>
          </cell>
          <cell r="G47" t="str">
            <v>EXPLORATION DEVELOPMENT</v>
          </cell>
          <cell r="H47" t="str">
            <v>1.2.2.1</v>
          </cell>
          <cell r="I47" t="str">
            <v>2059</v>
          </cell>
        </row>
        <row r="48">
          <cell r="A48">
            <v>4656</v>
          </cell>
          <cell r="B48" t="str">
            <v>PGM</v>
          </cell>
          <cell r="C48" t="str">
            <v>CASCADE</v>
          </cell>
          <cell r="D48" t="str">
            <v>360A</v>
          </cell>
          <cell r="E48" t="str">
            <v>SPACE UTILIZATION</v>
          </cell>
          <cell r="F48" t="str">
            <v>357A</v>
          </cell>
          <cell r="G48" t="str">
            <v>SPACE UTILIZATION DEVELOPMENT</v>
          </cell>
          <cell r="H48" t="str">
            <v>1.1.1.2</v>
          </cell>
          <cell r="I48" t="str">
            <v>2040</v>
          </cell>
        </row>
        <row r="49">
          <cell r="A49">
            <v>4657</v>
          </cell>
          <cell r="B49" t="str">
            <v>SCI-SUP</v>
          </cell>
          <cell r="C49" t="str">
            <v>CLOUDSAT</v>
          </cell>
          <cell r="D49" t="str">
            <v>360A</v>
          </cell>
          <cell r="E49" t="str">
            <v>SPACE UTILIZATION</v>
          </cell>
          <cell r="F49" t="str">
            <v>357A</v>
          </cell>
          <cell r="G49" t="str">
            <v>SPACE UTILIZATION DEVELOPMENT</v>
          </cell>
          <cell r="H49" t="str">
            <v>1.1.2.2</v>
          </cell>
          <cell r="I49" t="str">
            <v>2226</v>
          </cell>
        </row>
        <row r="50">
          <cell r="A50">
            <v>4658</v>
          </cell>
          <cell r="B50" t="str">
            <v>SCI-SUP</v>
          </cell>
          <cell r="C50" t="str">
            <v>MOPITT</v>
          </cell>
          <cell r="D50" t="str">
            <v>360A</v>
          </cell>
          <cell r="E50" t="str">
            <v>SPACE UTILIZATION</v>
          </cell>
          <cell r="F50" t="str">
            <v>357A</v>
          </cell>
          <cell r="G50" t="str">
            <v>SPACE UTILIZATION DEVELOPMENT</v>
          </cell>
          <cell r="H50" t="str">
            <v>1.1.2.2</v>
          </cell>
          <cell r="I50" t="str">
            <v>2226</v>
          </cell>
        </row>
        <row r="51">
          <cell r="A51">
            <v>4659</v>
          </cell>
          <cell r="B51" t="str">
            <v>SCI-SUP</v>
          </cell>
          <cell r="C51" t="str">
            <v>OSIRIS (PART OF ODIN)</v>
          </cell>
          <cell r="D51" t="str">
            <v>360A</v>
          </cell>
          <cell r="E51" t="str">
            <v>SPACE UTILIZATION</v>
          </cell>
          <cell r="F51" t="str">
            <v>357A</v>
          </cell>
          <cell r="G51" t="str">
            <v>SPACE UTILIZATION DEVELOPMENT</v>
          </cell>
          <cell r="H51" t="str">
            <v>1.1.2.2</v>
          </cell>
          <cell r="I51" t="str">
            <v>2226</v>
          </cell>
        </row>
        <row r="52">
          <cell r="A52">
            <v>4660</v>
          </cell>
          <cell r="B52" t="str">
            <v>SCI-SUP</v>
          </cell>
          <cell r="C52" t="str">
            <v>SCISAT-1</v>
          </cell>
          <cell r="D52" t="str">
            <v>360A</v>
          </cell>
          <cell r="E52" t="str">
            <v>SPACE UTILIZATION</v>
          </cell>
          <cell r="F52" t="str">
            <v>357A</v>
          </cell>
          <cell r="G52" t="str">
            <v>SPACE UTILIZATION DEVELOPMENT</v>
          </cell>
          <cell r="H52" t="str">
            <v>1.1.2.2</v>
          </cell>
          <cell r="I52" t="str">
            <v>2226</v>
          </cell>
        </row>
        <row r="53">
          <cell r="A53">
            <v>4661</v>
          </cell>
          <cell r="B53" t="str">
            <v>SCI-SUP</v>
          </cell>
          <cell r="C53" t="str">
            <v>GEOSPACE MONITORING</v>
          </cell>
          <cell r="D53" t="str">
            <v>360A</v>
          </cell>
          <cell r="E53" t="str">
            <v>SPACE UTILIZATION</v>
          </cell>
          <cell r="F53" t="str">
            <v>357A</v>
          </cell>
          <cell r="G53" t="str">
            <v>SPACE UTILIZATION DEVELOPMENT</v>
          </cell>
          <cell r="H53" t="str">
            <v>1.1.2.2</v>
          </cell>
          <cell r="I53" t="str">
            <v>2233</v>
          </cell>
        </row>
        <row r="54">
          <cell r="A54">
            <v>4662</v>
          </cell>
          <cell r="B54" t="str">
            <v>SCI-SUP</v>
          </cell>
          <cell r="C54" t="str">
            <v>THEMIS</v>
          </cell>
          <cell r="D54" t="str">
            <v>360A</v>
          </cell>
          <cell r="E54" t="str">
            <v>SPACE UTILIZATION</v>
          </cell>
          <cell r="F54" t="str">
            <v>357A</v>
          </cell>
          <cell r="G54" t="str">
            <v>SPACE UTILIZATION DEVELOPMENT</v>
          </cell>
          <cell r="H54" t="str">
            <v>1.1.2.2</v>
          </cell>
          <cell r="I54" t="str">
            <v>2226</v>
          </cell>
        </row>
        <row r="55">
          <cell r="A55">
            <v>4663</v>
          </cell>
          <cell r="B55" t="str">
            <v>SCI-SUP</v>
          </cell>
          <cell r="C55" t="str">
            <v>MOST (MICROVARIABILITY AND OSCILLATIONS OF STARS)</v>
          </cell>
          <cell r="D55" t="str">
            <v>370A</v>
          </cell>
          <cell r="E55" t="str">
            <v>SPACE EXPLORATION</v>
          </cell>
          <cell r="F55" t="str">
            <v>372A</v>
          </cell>
          <cell r="G55" t="str">
            <v>EXPLORATION DEVELOPMENT</v>
          </cell>
          <cell r="H55" t="str">
            <v>1.2.2.1</v>
          </cell>
          <cell r="I55" t="str">
            <v>2189</v>
          </cell>
        </row>
        <row r="56">
          <cell r="A56">
            <v>4664</v>
          </cell>
          <cell r="B56" t="str">
            <v>SCI-SUP</v>
          </cell>
          <cell r="C56" t="str">
            <v>JWST (JAMES WEBB SPACE TELESCOPE)</v>
          </cell>
          <cell r="D56" t="str">
            <v>370A</v>
          </cell>
          <cell r="E56" t="str">
            <v>SPACE EXPLORATION</v>
          </cell>
          <cell r="F56" t="str">
            <v>372A</v>
          </cell>
          <cell r="G56" t="str">
            <v>EXPLORATION DEVELOPMENT</v>
          </cell>
          <cell r="H56" t="str">
            <v>1.2.2.1</v>
          </cell>
          <cell r="I56" t="str">
            <v>2183</v>
          </cell>
        </row>
        <row r="57">
          <cell r="A57">
            <v>4665</v>
          </cell>
          <cell r="B57" t="str">
            <v>SCI-SUP</v>
          </cell>
          <cell r="C57" t="str">
            <v>CADC - HUBBLE</v>
          </cell>
          <cell r="D57" t="str">
            <v>370A</v>
          </cell>
          <cell r="E57" t="str">
            <v>SPACE EXPLORATION</v>
          </cell>
          <cell r="F57" t="str">
            <v>372A</v>
          </cell>
          <cell r="G57" t="str">
            <v>EXPLORATION DEVELOPMENT</v>
          </cell>
          <cell r="H57" t="str">
            <v>1.2.2.1</v>
          </cell>
          <cell r="I57" t="str">
            <v>2183</v>
          </cell>
        </row>
        <row r="58">
          <cell r="A58">
            <v>4666</v>
          </cell>
          <cell r="B58" t="str">
            <v>SCI-SUP</v>
          </cell>
          <cell r="C58" t="str">
            <v>UVIT - ULTRAVIOLET IMAGING TELESCOPE</v>
          </cell>
          <cell r="D58" t="str">
            <v>370A</v>
          </cell>
          <cell r="E58" t="str">
            <v>SPACE EXPLORATION</v>
          </cell>
          <cell r="F58" t="str">
            <v>372A</v>
          </cell>
          <cell r="G58" t="str">
            <v>EXPLORATION DEVELOPMENT</v>
          </cell>
          <cell r="H58" t="str">
            <v>1.2.2.1</v>
          </cell>
          <cell r="I58" t="str">
            <v>2183</v>
          </cell>
        </row>
        <row r="59">
          <cell r="A59">
            <v>4678</v>
          </cell>
          <cell r="B59" t="str">
            <v>SCI-SUP</v>
          </cell>
          <cell r="C59" t="str">
            <v>APXS - ALPHA PARTICLE X-RAY SPECTROMETER</v>
          </cell>
          <cell r="D59" t="str">
            <v>370A</v>
          </cell>
          <cell r="E59" t="str">
            <v>SPACE EXPLORATION</v>
          </cell>
          <cell r="F59" t="str">
            <v>372A</v>
          </cell>
          <cell r="G59" t="str">
            <v>EXPLORATION DEVELOPMENT</v>
          </cell>
          <cell r="H59" t="str">
            <v>1.2.2.2</v>
          </cell>
          <cell r="I59" t="str">
            <v>2186</v>
          </cell>
        </row>
        <row r="60">
          <cell r="A60">
            <v>4681</v>
          </cell>
          <cell r="B60" t="str">
            <v>E</v>
          </cell>
          <cell r="C60" t="str">
            <v>MOST (MICROVARIABILITY AND OSCILLATIONS OF STARS)</v>
          </cell>
          <cell r="D60" t="str">
            <v>370A</v>
          </cell>
          <cell r="E60" t="str">
            <v>SPACE EXPLORATION</v>
          </cell>
          <cell r="F60" t="str">
            <v>372A</v>
          </cell>
          <cell r="G60" t="str">
            <v>EXPLORATION DEVELOPMENT</v>
          </cell>
          <cell r="H60" t="str">
            <v>1.2.2.1</v>
          </cell>
          <cell r="I60" t="str">
            <v>2189</v>
          </cell>
        </row>
        <row r="61">
          <cell r="A61">
            <v>4683</v>
          </cell>
          <cell r="B61" t="str">
            <v>SCI-SUP</v>
          </cell>
          <cell r="C61" t="str">
            <v>SWARM</v>
          </cell>
          <cell r="D61" t="str">
            <v>360A</v>
          </cell>
          <cell r="E61" t="str">
            <v>SPACE UTILIZATION</v>
          </cell>
          <cell r="F61" t="str">
            <v>357A</v>
          </cell>
          <cell r="G61" t="str">
            <v>SPACE UTILIZATION DEVELOPMENT</v>
          </cell>
          <cell r="H61" t="str">
            <v>1.1.1.3</v>
          </cell>
          <cell r="I61" t="str">
            <v>2182</v>
          </cell>
        </row>
        <row r="62">
          <cell r="A62">
            <v>4684</v>
          </cell>
          <cell r="B62" t="str">
            <v>D</v>
          </cell>
          <cell r="C62" t="str">
            <v>NEOSSAT</v>
          </cell>
          <cell r="D62" t="str">
            <v>360A</v>
          </cell>
          <cell r="E62" t="str">
            <v>SPACE UTILIZATION</v>
          </cell>
          <cell r="F62" t="str">
            <v>357A</v>
          </cell>
          <cell r="G62" t="str">
            <v>SPACE UTILIZATION DEVELOPMENT</v>
          </cell>
          <cell r="H62" t="str">
            <v>1.2.2.1</v>
          </cell>
          <cell r="I62" t="str">
            <v>2183</v>
          </cell>
        </row>
        <row r="63">
          <cell r="A63">
            <v>4687</v>
          </cell>
          <cell r="B63" t="str">
            <v>SCI-SUP</v>
          </cell>
          <cell r="C63" t="str">
            <v>NEOSSAT</v>
          </cell>
          <cell r="D63" t="str">
            <v>370A</v>
          </cell>
          <cell r="E63" t="str">
            <v>SPACE EXPLORATION</v>
          </cell>
          <cell r="F63" t="str">
            <v>372A</v>
          </cell>
          <cell r="G63" t="str">
            <v>EXPLORATION DEVELOPMENT</v>
          </cell>
          <cell r="H63" t="str">
            <v>1.2.2.1</v>
          </cell>
          <cell r="I63" t="str">
            <v>2183</v>
          </cell>
        </row>
        <row r="64">
          <cell r="A64">
            <v>4690</v>
          </cell>
          <cell r="B64" t="str">
            <v>PGM</v>
          </cell>
          <cell r="C64" t="str">
            <v>ESA - EOEP</v>
          </cell>
          <cell r="D64" t="str">
            <v>380A</v>
          </cell>
          <cell r="E64" t="str">
            <v>SPACE SCIENCE &amp; TECHNOLOGY</v>
          </cell>
          <cell r="F64" t="str">
            <v>383A</v>
          </cell>
          <cell r="G64" t="str">
            <v>TECHNOLOGY DEVELOPMENT MANAGEMENT</v>
          </cell>
          <cell r="H64" t="str">
            <v>1.3.2.1</v>
          </cell>
          <cell r="I64" t="str">
            <v>2146</v>
          </cell>
        </row>
        <row r="65">
          <cell r="A65">
            <v>4692</v>
          </cell>
          <cell r="B65" t="str">
            <v>PGM</v>
          </cell>
          <cell r="C65" t="str">
            <v>ESA - AURORA</v>
          </cell>
          <cell r="D65" t="str">
            <v>380A</v>
          </cell>
          <cell r="E65" t="str">
            <v>SPACE SCIENCE &amp; TECHNOLOGY</v>
          </cell>
          <cell r="F65" t="str">
            <v>383A</v>
          </cell>
          <cell r="G65" t="str">
            <v>TECHNOLOGY DEVELOPMENT MANAGEMENT</v>
          </cell>
          <cell r="H65" t="str">
            <v>1.3.2.1</v>
          </cell>
          <cell r="I65" t="str">
            <v>2178</v>
          </cell>
        </row>
        <row r="66">
          <cell r="A66">
            <v>4693</v>
          </cell>
          <cell r="B66" t="str">
            <v>PGM</v>
          </cell>
          <cell r="C66" t="str">
            <v>ESA - SWARM</v>
          </cell>
          <cell r="D66" t="str">
            <v>380A</v>
          </cell>
          <cell r="E66" t="str">
            <v>SPACE SCIENCE &amp; TECHNOLOGY</v>
          </cell>
          <cell r="F66" t="str">
            <v>383A</v>
          </cell>
          <cell r="G66" t="str">
            <v>TECHNOLOGY DEVELOPMENT MANAGEMENT</v>
          </cell>
          <cell r="H66" t="str">
            <v>1.3.2.1</v>
          </cell>
          <cell r="I66">
            <v>2178</v>
          </cell>
        </row>
        <row r="67">
          <cell r="A67">
            <v>4694</v>
          </cell>
          <cell r="B67" t="str">
            <v>PGM</v>
          </cell>
          <cell r="C67" t="str">
            <v>ESA - ARTES</v>
          </cell>
          <cell r="D67" t="str">
            <v>380A</v>
          </cell>
          <cell r="E67" t="str">
            <v>SPACE SCIENCE &amp; TECHNOLOGY</v>
          </cell>
          <cell r="F67" t="str">
            <v>383A</v>
          </cell>
          <cell r="G67" t="str">
            <v>TECHNOLOGY DEVELOPMENT MANAGEMENT</v>
          </cell>
          <cell r="H67" t="str">
            <v>1.3.2.1</v>
          </cell>
          <cell r="I67" t="str">
            <v>2043</v>
          </cell>
        </row>
        <row r="68">
          <cell r="A68">
            <v>4695</v>
          </cell>
          <cell r="B68" t="str">
            <v>PGM</v>
          </cell>
          <cell r="C68" t="str">
            <v>ESA - GALILEO SAT</v>
          </cell>
          <cell r="D68" t="str">
            <v>380A</v>
          </cell>
          <cell r="E68" t="str">
            <v>SPACE SCIENCE &amp; TECHNOLOGY</v>
          </cell>
          <cell r="F68" t="str">
            <v>383A</v>
          </cell>
          <cell r="G68" t="str">
            <v>TECHNOLOGY DEVELOPMENT MANAGEMENT</v>
          </cell>
          <cell r="H68" t="str">
            <v>1.3.2.1</v>
          </cell>
          <cell r="I68" t="str">
            <v>2043</v>
          </cell>
        </row>
        <row r="69">
          <cell r="A69">
            <v>4696</v>
          </cell>
          <cell r="B69" t="str">
            <v>PGM</v>
          </cell>
          <cell r="C69" t="str">
            <v>ESA - GENERAL BUDGET</v>
          </cell>
          <cell r="D69" t="str">
            <v>380A</v>
          </cell>
          <cell r="E69" t="str">
            <v>SPACE SCIENCE &amp; TECHNOLOGY</v>
          </cell>
          <cell r="F69" t="str">
            <v>383A</v>
          </cell>
          <cell r="G69" t="str">
            <v>TECHNOLOGY DEVELOPMENT MANAGEMENT</v>
          </cell>
          <cell r="H69" t="str">
            <v>1.3.2.1</v>
          </cell>
          <cell r="I69" t="str">
            <v>2080</v>
          </cell>
        </row>
        <row r="70">
          <cell r="A70">
            <v>4700</v>
          </cell>
          <cell r="B70" t="str">
            <v>PGM</v>
          </cell>
          <cell r="C70" t="str">
            <v>SPACE TECHNOLOGY DEVELOPEMENT PROGRAM (STDP)</v>
          </cell>
          <cell r="D70" t="str">
            <v>380A</v>
          </cell>
          <cell r="E70" t="str">
            <v>SPACE SCIENCE &amp; TECHNOLOGY</v>
          </cell>
          <cell r="F70" t="str">
            <v>383A</v>
          </cell>
          <cell r="G70" t="str">
            <v>TECHNOLOGY DEVELOPMENT MANAGEMENT</v>
          </cell>
          <cell r="H70" t="str">
            <v>1.3.2.2</v>
          </cell>
          <cell r="I70" t="str">
            <v>2079</v>
          </cell>
        </row>
        <row r="71">
          <cell r="A71">
            <v>4701</v>
          </cell>
          <cell r="B71" t="str">
            <v>E</v>
          </cell>
          <cell r="C71" t="str">
            <v>UVIT - ULTRAVIOLET IMAGING TELESCOPE</v>
          </cell>
          <cell r="D71" t="str">
            <v>370A</v>
          </cell>
          <cell r="E71" t="str">
            <v>SPACE EXPLORATION</v>
          </cell>
          <cell r="F71" t="str">
            <v>372A</v>
          </cell>
          <cell r="G71" t="str">
            <v>EXPLORATION DEVELOPMENT</v>
          </cell>
          <cell r="H71" t="str">
            <v>1.2.2.1</v>
          </cell>
          <cell r="I71" t="str">
            <v>2183</v>
          </cell>
        </row>
        <row r="72">
          <cell r="A72">
            <v>4702</v>
          </cell>
          <cell r="B72" t="str">
            <v>E</v>
          </cell>
          <cell r="C72" t="str">
            <v>APXS - ALPHA PARTICLE X-RAY SPECTROMETER</v>
          </cell>
          <cell r="D72" t="str">
            <v>370A</v>
          </cell>
          <cell r="E72" t="str">
            <v>SPACE EXPLORATION</v>
          </cell>
          <cell r="F72" t="str">
            <v>372A</v>
          </cell>
          <cell r="G72" t="str">
            <v>EXPLORATION DEVELOPMENT</v>
          </cell>
          <cell r="H72" t="str">
            <v>1.2.2.2</v>
          </cell>
          <cell r="I72" t="str">
            <v>2186</v>
          </cell>
        </row>
        <row r="73">
          <cell r="A73">
            <v>4704</v>
          </cell>
          <cell r="B73" t="str">
            <v>PGM</v>
          </cell>
          <cell r="C73" t="str">
            <v>ESA - ELIPS</v>
          </cell>
          <cell r="D73" t="str">
            <v>380A</v>
          </cell>
          <cell r="E73" t="str">
            <v>SPACE SCIENCE &amp; TECHNOLOGY</v>
          </cell>
          <cell r="F73" t="str">
            <v>383A</v>
          </cell>
          <cell r="G73" t="str">
            <v>TECHNOLOGY DEVELOPMENT MANAGEMENT</v>
          </cell>
          <cell r="H73" t="str">
            <v>1.3.2.1</v>
          </cell>
          <cell r="I73" t="str">
            <v>2178</v>
          </cell>
        </row>
        <row r="74">
          <cell r="A74">
            <v>4712</v>
          </cell>
          <cell r="B74" t="str">
            <v>D</v>
          </cell>
          <cell r="C74" t="str">
            <v>NEOSSAT</v>
          </cell>
          <cell r="D74" t="str">
            <v>360A</v>
          </cell>
          <cell r="E74" t="str">
            <v>SPACE UTILIZATION</v>
          </cell>
          <cell r="F74" t="str">
            <v>358A</v>
          </cell>
          <cell r="G74" t="str">
            <v>SPACE UTILIZATION PROJECTS</v>
          </cell>
          <cell r="H74" t="str">
            <v>1.2.2.1</v>
          </cell>
          <cell r="I74" t="str">
            <v>2183</v>
          </cell>
        </row>
        <row r="75">
          <cell r="A75">
            <v>4713</v>
          </cell>
          <cell r="B75" t="str">
            <v>D</v>
          </cell>
          <cell r="C75" t="str">
            <v>NEOSSAT</v>
          </cell>
          <cell r="D75" t="str">
            <v>380A</v>
          </cell>
          <cell r="E75" t="str">
            <v>SPACE SCIENCE &amp; TECHNOLOGY</v>
          </cell>
          <cell r="F75" t="str">
            <v>384A</v>
          </cell>
          <cell r="G75" t="str">
            <v>ENGINEERING DEVELOPMENT</v>
          </cell>
          <cell r="H75" t="str">
            <v>1.2.2.1</v>
          </cell>
          <cell r="I75" t="str">
            <v>2183</v>
          </cell>
        </row>
        <row r="76">
          <cell r="A76">
            <v>4716</v>
          </cell>
          <cell r="B76" t="str">
            <v>PGM</v>
          </cell>
          <cell r="C76" t="str">
            <v>ESA - GNSS</v>
          </cell>
          <cell r="D76" t="str">
            <v>380A</v>
          </cell>
          <cell r="E76" t="str">
            <v>SPACE SCIENCE &amp; TECHNOLOGY</v>
          </cell>
          <cell r="F76" t="str">
            <v>383A</v>
          </cell>
          <cell r="G76" t="str">
            <v>TECHNOLOGY DEVELOPMENT MANAGEMENT</v>
          </cell>
          <cell r="H76" t="str">
            <v>1.3.2.1</v>
          </cell>
          <cell r="I76" t="str">
            <v>2043</v>
          </cell>
        </row>
        <row r="77">
          <cell r="A77">
            <v>4717</v>
          </cell>
          <cell r="B77" t="str">
            <v>ACT</v>
          </cell>
          <cell r="C77" t="str">
            <v>SPECTRUM MANAGEMENT</v>
          </cell>
          <cell r="D77" t="str">
            <v>360A</v>
          </cell>
          <cell r="E77" t="str">
            <v>SPACE UTILIZATION</v>
          </cell>
          <cell r="F77" t="str">
            <v>357A</v>
          </cell>
          <cell r="G77" t="str">
            <v>SPACE UTILIZATION DEVELOPMENT</v>
          </cell>
          <cell r="H77" t="str">
            <v>1.1.3.2</v>
          </cell>
          <cell r="I77" t="str">
            <v>2068</v>
          </cell>
        </row>
        <row r="78">
          <cell r="A78">
            <v>4719</v>
          </cell>
          <cell r="B78" t="str">
            <v>D</v>
          </cell>
          <cell r="C78" t="str">
            <v>JWST (JAMES WEBB SPACE TELESCOPE)</v>
          </cell>
          <cell r="D78" t="str">
            <v>380A</v>
          </cell>
          <cell r="E78" t="str">
            <v>SPACE SCIENCE &amp; TECHNOLOGY</v>
          </cell>
          <cell r="F78" t="str">
            <v>384A</v>
          </cell>
          <cell r="G78" t="str">
            <v>ENGINEERING DEVELOPMENT</v>
          </cell>
          <cell r="H78" t="str">
            <v>1.2.2.1</v>
          </cell>
          <cell r="I78" t="str">
            <v>2183</v>
          </cell>
        </row>
        <row r="79">
          <cell r="A79">
            <v>4724</v>
          </cell>
          <cell r="B79" t="str">
            <v>C</v>
          </cell>
          <cell r="C79" t="str">
            <v>RADARSAT CONSTELLATION</v>
          </cell>
          <cell r="D79" t="str">
            <v>360A</v>
          </cell>
          <cell r="E79" t="str">
            <v>SPACE UTILIZATION</v>
          </cell>
          <cell r="F79" t="str">
            <v>358A</v>
          </cell>
          <cell r="G79" t="str">
            <v>SPACE UTILIZATION PROJECTS</v>
          </cell>
          <cell r="H79" t="str">
            <v>1.1.1.1</v>
          </cell>
          <cell r="I79" t="str">
            <v>2137</v>
          </cell>
        </row>
        <row r="80">
          <cell r="A80">
            <v>4725</v>
          </cell>
          <cell r="B80" t="str">
            <v>C</v>
          </cell>
          <cell r="C80" t="str">
            <v>RADARSAT CONSTELLATION</v>
          </cell>
          <cell r="D80" t="str">
            <v>380A</v>
          </cell>
          <cell r="E80" t="str">
            <v>SPACE SCIENCE &amp; TECHNOLOGY</v>
          </cell>
          <cell r="F80" t="str">
            <v>384A</v>
          </cell>
          <cell r="G80" t="str">
            <v>ENGINEERING DEVELOPMENT</v>
          </cell>
          <cell r="H80" t="str">
            <v>1.1.1.1</v>
          </cell>
          <cell r="I80" t="str">
            <v>2137</v>
          </cell>
        </row>
        <row r="81">
          <cell r="A81">
            <v>4730</v>
          </cell>
          <cell r="B81" t="str">
            <v>D</v>
          </cell>
          <cell r="C81" t="str">
            <v>RADARSAT CONSTELLATION</v>
          </cell>
          <cell r="D81" t="str">
            <v>360A</v>
          </cell>
          <cell r="E81" t="str">
            <v>SPACE UTILIZATION</v>
          </cell>
          <cell r="F81" t="str">
            <v>357A</v>
          </cell>
          <cell r="G81" t="str">
            <v>SPACE UTILIZATION DEVELOPMENT</v>
          </cell>
          <cell r="H81" t="str">
            <v>1.1.1.1</v>
          </cell>
          <cell r="I81" t="str">
            <v>2137</v>
          </cell>
        </row>
        <row r="82">
          <cell r="A82">
            <v>4731</v>
          </cell>
          <cell r="B82" t="str">
            <v>D</v>
          </cell>
          <cell r="C82" t="str">
            <v>RADARSAT CONSTELLATION</v>
          </cell>
          <cell r="D82" t="str">
            <v>380A</v>
          </cell>
          <cell r="E82" t="str">
            <v>SPACE SCIENCE &amp; TECHNOLOGY</v>
          </cell>
          <cell r="F82" t="str">
            <v>384A</v>
          </cell>
          <cell r="G82" t="str">
            <v>ENGINEERING DEVELOPMENT</v>
          </cell>
          <cell r="H82" t="str">
            <v>1.1.1.1</v>
          </cell>
          <cell r="I82" t="str">
            <v>2137</v>
          </cell>
        </row>
        <row r="83">
          <cell r="A83">
            <v>4732</v>
          </cell>
          <cell r="B83" t="str">
            <v>C</v>
          </cell>
          <cell r="C83" t="str">
            <v>RADARSAT CONSTELLATION</v>
          </cell>
          <cell r="D83" t="str">
            <v>360A</v>
          </cell>
          <cell r="E83" t="str">
            <v>SPACE UTILIZATION</v>
          </cell>
          <cell r="F83" t="str">
            <v>358A</v>
          </cell>
          <cell r="G83" t="str">
            <v>SPACE UTILIZATION PROJECTS</v>
          </cell>
          <cell r="H83" t="str">
            <v>1.1.1.1</v>
          </cell>
          <cell r="I83" t="str">
            <v>2137</v>
          </cell>
        </row>
        <row r="84">
          <cell r="A84">
            <v>4733</v>
          </cell>
          <cell r="B84" t="str">
            <v>D</v>
          </cell>
          <cell r="C84" t="str">
            <v>JWST (JAMES WEBB SPACE TELESCOPE)</v>
          </cell>
          <cell r="D84" t="str">
            <v>360A</v>
          </cell>
          <cell r="E84" t="str">
            <v>SPACE UTILIZATION</v>
          </cell>
          <cell r="F84" t="str">
            <v>358A</v>
          </cell>
          <cell r="G84" t="str">
            <v>SPACE UTILIZATION PROJECTS</v>
          </cell>
          <cell r="H84" t="str">
            <v>1.2.2.1</v>
          </cell>
          <cell r="I84" t="str">
            <v>2183</v>
          </cell>
        </row>
        <row r="85">
          <cell r="A85">
            <v>4734</v>
          </cell>
          <cell r="B85" t="str">
            <v>-</v>
          </cell>
          <cell r="C85" t="str">
            <v>PHASE 0 FOR ASTRONOMY</v>
          </cell>
          <cell r="D85" t="str">
            <v>370A</v>
          </cell>
          <cell r="E85" t="str">
            <v>SPACE EXPLORATION</v>
          </cell>
          <cell r="F85" t="str">
            <v>372A</v>
          </cell>
          <cell r="G85" t="str">
            <v>EXPLORATION DEVELOPMENT</v>
          </cell>
          <cell r="H85" t="str">
            <v>1.2.2.1</v>
          </cell>
          <cell r="I85">
            <v>2235</v>
          </cell>
        </row>
        <row r="86">
          <cell r="A86">
            <v>4736</v>
          </cell>
          <cell r="B86" t="str">
            <v>-</v>
          </cell>
          <cell r="C86" t="str">
            <v>MISSION CONCEPTS FOR LIFE SCIENCES</v>
          </cell>
          <cell r="D86" t="str">
            <v>370A</v>
          </cell>
          <cell r="E86" t="str">
            <v>SPACE EXPLORATION</v>
          </cell>
          <cell r="F86" t="str">
            <v>373A</v>
          </cell>
          <cell r="G86" t="str">
            <v>ALSSM (Astronauts, Life Science &amp; Space Medicine)</v>
          </cell>
          <cell r="H86" t="str">
            <v>1.2.3.3</v>
          </cell>
          <cell r="I86" t="str">
            <v>2050</v>
          </cell>
        </row>
        <row r="87">
          <cell r="A87">
            <v>4738</v>
          </cell>
          <cell r="B87" t="str">
            <v>-</v>
          </cell>
          <cell r="C87" t="str">
            <v>PHASE 0 PLANETARY EXPLORATION</v>
          </cell>
          <cell r="D87" t="str">
            <v>370A</v>
          </cell>
          <cell r="E87" t="str">
            <v>SPACE EXPLORATION</v>
          </cell>
          <cell r="F87" t="str">
            <v>372A</v>
          </cell>
          <cell r="G87" t="str">
            <v>EXPLORATION DEVELOPMENT</v>
          </cell>
          <cell r="H87" t="str">
            <v>1.2.2.2</v>
          </cell>
          <cell r="I87">
            <v>2235</v>
          </cell>
        </row>
        <row r="88">
          <cell r="A88">
            <v>4747</v>
          </cell>
          <cell r="B88" t="str">
            <v>E</v>
          </cell>
          <cell r="C88" t="str">
            <v>JWST (JAMES WEBB SPACE TELESCOPE)</v>
          </cell>
          <cell r="D88" t="str">
            <v>370A</v>
          </cell>
          <cell r="E88" t="str">
            <v>SPACE EXPLORATION</v>
          </cell>
          <cell r="F88" t="str">
            <v>372A</v>
          </cell>
          <cell r="G88" t="str">
            <v>EXPLORATION DEVELOPMENT</v>
          </cell>
          <cell r="H88" t="str">
            <v>1.2.2.1</v>
          </cell>
          <cell r="I88" t="str">
            <v>2183</v>
          </cell>
        </row>
        <row r="89">
          <cell r="A89">
            <v>4749</v>
          </cell>
          <cell r="B89" t="str">
            <v>-</v>
          </cell>
          <cell r="C89" t="str">
            <v>SUPPORT TO DEVELOPMENT OF LIFE SCIENCE MISSIONS</v>
          </cell>
          <cell r="D89" t="str">
            <v>370A</v>
          </cell>
          <cell r="E89" t="str">
            <v>SPACE EXPLORATION</v>
          </cell>
          <cell r="F89" t="str">
            <v>373A</v>
          </cell>
          <cell r="G89" t="str">
            <v>ALSSM (Astronauts, Life Science &amp; Space Medicine)</v>
          </cell>
          <cell r="H89" t="str">
            <v>1.2.1.2</v>
          </cell>
          <cell r="I89" t="str">
            <v>2184</v>
          </cell>
        </row>
        <row r="90">
          <cell r="A90">
            <v>4754</v>
          </cell>
          <cell r="B90" t="str">
            <v>ACT</v>
          </cell>
          <cell r="C90" t="str">
            <v>TECHNOLOGY TRANSFER</v>
          </cell>
          <cell r="D90" t="str">
            <v>380A</v>
          </cell>
          <cell r="E90" t="str">
            <v>SPACE SCIENCE &amp; TECHNOLOGY</v>
          </cell>
          <cell r="F90" t="str">
            <v>354A</v>
          </cell>
          <cell r="G90" t="str">
            <v>SAFETY AND PROGRAM ASSURANCE</v>
          </cell>
          <cell r="H90" t="str">
            <v>1.4.1.1</v>
          </cell>
          <cell r="I90" t="str">
            <v>2200</v>
          </cell>
        </row>
        <row r="91">
          <cell r="A91">
            <v>4756</v>
          </cell>
          <cell r="B91" t="str">
            <v>-</v>
          </cell>
          <cell r="C91" t="str">
            <v>SPACE EXPLORATION - DG OFFICE</v>
          </cell>
          <cell r="D91" t="str">
            <v>370A</v>
          </cell>
          <cell r="E91" t="str">
            <v>SPACE EXPLORATION</v>
          </cell>
          <cell r="F91" t="str">
            <v>371A</v>
          </cell>
          <cell r="G91" t="str">
            <v>DG SPACE EXPLORATION</v>
          </cell>
          <cell r="H91" t="str">
            <v>1.2.2.2</v>
          </cell>
          <cell r="I91" t="str">
            <v>2039</v>
          </cell>
        </row>
        <row r="92">
          <cell r="A92">
            <v>4761</v>
          </cell>
          <cell r="B92" t="str">
            <v>D</v>
          </cell>
          <cell r="C92" t="str">
            <v>JWST (JAMES WEBB SPACE TELESCOPE)</v>
          </cell>
          <cell r="D92" t="str">
            <v>370A</v>
          </cell>
          <cell r="E92" t="str">
            <v>SPACE EXPLORATION</v>
          </cell>
          <cell r="F92" t="str">
            <v>372A</v>
          </cell>
          <cell r="G92" t="str">
            <v>EXPLORATION DEVELOPMENT</v>
          </cell>
          <cell r="H92" t="str">
            <v>1.2.2.1</v>
          </cell>
          <cell r="I92" t="str">
            <v>2183</v>
          </cell>
        </row>
        <row r="93">
          <cell r="A93">
            <v>4766</v>
          </cell>
          <cell r="B93" t="str">
            <v>D</v>
          </cell>
          <cell r="C93" t="str">
            <v>M3MSAT (FORMERLY AIS)</v>
          </cell>
          <cell r="D93" t="str">
            <v>360A</v>
          </cell>
          <cell r="E93" t="str">
            <v>SPACE UTILIZATION</v>
          </cell>
          <cell r="F93" t="str">
            <v>357A</v>
          </cell>
          <cell r="G93" t="str">
            <v>SPACE UTILIZATION DEVELOPMENT</v>
          </cell>
          <cell r="H93" t="str">
            <v>1.1.1.2</v>
          </cell>
          <cell r="I93" t="str">
            <v>2040</v>
          </cell>
        </row>
        <row r="94">
          <cell r="A94">
            <v>4768</v>
          </cell>
          <cell r="B94" t="str">
            <v>D</v>
          </cell>
          <cell r="C94" t="str">
            <v>M3MSAT (FORMERLY AIS)</v>
          </cell>
          <cell r="D94" t="str">
            <v>360A</v>
          </cell>
          <cell r="E94" t="str">
            <v>SPACE UTILIZATION</v>
          </cell>
          <cell r="F94" t="str">
            <v>358A</v>
          </cell>
          <cell r="G94" t="str">
            <v>SPACE UTILIZATION PROJECTS</v>
          </cell>
          <cell r="H94" t="str">
            <v>1.1.1.2</v>
          </cell>
          <cell r="I94" t="str">
            <v>2040</v>
          </cell>
        </row>
        <row r="95">
          <cell r="A95">
            <v>4769</v>
          </cell>
          <cell r="B95" t="str">
            <v>D</v>
          </cell>
          <cell r="C95" t="str">
            <v>M3MSAT (FORMERLY AIS)</v>
          </cell>
          <cell r="D95" t="str">
            <v>380A</v>
          </cell>
          <cell r="E95" t="str">
            <v>SPACE SCIENCE &amp; TECHNOLOGY</v>
          </cell>
          <cell r="F95" t="str">
            <v>384A</v>
          </cell>
          <cell r="G95" t="str">
            <v>ENGINEERING DEVELOPMENT</v>
          </cell>
          <cell r="H95" t="str">
            <v>1.1.1.2</v>
          </cell>
          <cell r="I95" t="str">
            <v>2040</v>
          </cell>
        </row>
        <row r="96">
          <cell r="A96">
            <v>4775</v>
          </cell>
          <cell r="B96" t="str">
            <v>E</v>
          </cell>
          <cell r="C96" t="str">
            <v>M3MSAT (FORMERLY AIS)</v>
          </cell>
          <cell r="D96" t="str">
            <v>380A</v>
          </cell>
          <cell r="E96" t="str">
            <v>SPACE SCIENCE &amp; TECHNOLOGY</v>
          </cell>
          <cell r="F96" t="str">
            <v>384A</v>
          </cell>
          <cell r="G96" t="str">
            <v>ENGINEERING DEVELOPMENT</v>
          </cell>
          <cell r="H96" t="str">
            <v>1.1.1.2</v>
          </cell>
          <cell r="I96" t="str">
            <v>2035</v>
          </cell>
        </row>
        <row r="97">
          <cell r="A97">
            <v>4782</v>
          </cell>
          <cell r="B97" t="str">
            <v>ACT</v>
          </cell>
          <cell r="C97" t="str">
            <v>AUDIT</v>
          </cell>
          <cell r="D97" t="str">
            <v>110A</v>
          </cell>
          <cell r="E97" t="str">
            <v>PRESIDENT</v>
          </cell>
          <cell r="F97" t="str">
            <v>240A</v>
          </cell>
          <cell r="G97" t="str">
            <v>AUDIT AND EVALUATION</v>
          </cell>
          <cell r="H97" t="str">
            <v>1.4.1.1</v>
          </cell>
          <cell r="I97" t="str">
            <v>2025</v>
          </cell>
        </row>
        <row r="98">
          <cell r="A98">
            <v>4783</v>
          </cell>
          <cell r="B98" t="str">
            <v>ACT</v>
          </cell>
          <cell r="C98" t="str">
            <v>EVALUATION</v>
          </cell>
          <cell r="D98" t="str">
            <v>110A</v>
          </cell>
          <cell r="E98" t="str">
            <v>PRESIDENT</v>
          </cell>
          <cell r="F98" t="str">
            <v>240A</v>
          </cell>
          <cell r="G98" t="str">
            <v>AUDIT AND EVALUATION</v>
          </cell>
          <cell r="H98" t="str">
            <v>1.4.1.1</v>
          </cell>
          <cell r="I98" t="str">
            <v>2094</v>
          </cell>
        </row>
        <row r="99">
          <cell r="A99">
            <v>4785</v>
          </cell>
          <cell r="B99" t="str">
            <v>-</v>
          </cell>
          <cell r="C99" t="str">
            <v>CREATIVE SERVICES, MARKETING AND EXHIBITIONS</v>
          </cell>
          <cell r="D99" t="str">
            <v>110A</v>
          </cell>
          <cell r="E99" t="str">
            <v>PRESIDENT</v>
          </cell>
          <cell r="F99" t="str">
            <v>610A</v>
          </cell>
          <cell r="G99" t="str">
            <v>COMMUNICATIONS &amp; PUBLIC AFFAIRS</v>
          </cell>
          <cell r="H99" t="str">
            <v>1.4.1.2</v>
          </cell>
          <cell r="I99" t="str">
            <v>2018</v>
          </cell>
        </row>
        <row r="100">
          <cell r="A100">
            <v>4787</v>
          </cell>
          <cell r="B100" t="str">
            <v>-</v>
          </cell>
          <cell r="C100" t="str">
            <v>DIRECTOR OFFICE - COMMUNICATIONS</v>
          </cell>
          <cell r="D100" t="str">
            <v>110A</v>
          </cell>
          <cell r="E100" t="str">
            <v>PRESIDENT</v>
          </cell>
          <cell r="F100" t="str">
            <v>610A</v>
          </cell>
          <cell r="G100" t="str">
            <v>COMMUNICATIONS &amp; PUBLIC AFFAIRS</v>
          </cell>
          <cell r="H100" t="str">
            <v>1.4.1.2</v>
          </cell>
          <cell r="I100" t="str">
            <v>2033</v>
          </cell>
        </row>
        <row r="101">
          <cell r="A101">
            <v>4788</v>
          </cell>
          <cell r="B101" t="str">
            <v>-</v>
          </cell>
          <cell r="C101" t="str">
            <v>MEDIA RELATIONS &amp; INFORMATION SERVICES</v>
          </cell>
          <cell r="D101" t="str">
            <v>110A</v>
          </cell>
          <cell r="E101" t="str">
            <v>PRESIDENT</v>
          </cell>
          <cell r="F101" t="str">
            <v>610A</v>
          </cell>
          <cell r="G101" t="str">
            <v>COMMUNICATIONS &amp; PUBLIC AFFAIRS</v>
          </cell>
          <cell r="H101" t="str">
            <v>1.4.1.2</v>
          </cell>
          <cell r="I101" t="str">
            <v>2017</v>
          </cell>
        </row>
        <row r="102">
          <cell r="A102">
            <v>4789</v>
          </cell>
          <cell r="B102" t="str">
            <v>-</v>
          </cell>
          <cell r="C102" t="str">
            <v>SECTOR COMMUNICATIONS</v>
          </cell>
          <cell r="D102" t="str">
            <v>110A</v>
          </cell>
          <cell r="E102" t="str">
            <v>PRESIDENT</v>
          </cell>
          <cell r="F102" t="str">
            <v>610A</v>
          </cell>
          <cell r="G102" t="str">
            <v>COMMUNICATIONS &amp; PUBLIC AFFAIRS</v>
          </cell>
          <cell r="H102" t="str">
            <v>1.4.1.2</v>
          </cell>
          <cell r="I102" t="str">
            <v>2016</v>
          </cell>
        </row>
        <row r="103">
          <cell r="A103">
            <v>4791</v>
          </cell>
          <cell r="B103" t="str">
            <v>-</v>
          </cell>
          <cell r="C103" t="str">
            <v>STRATEGIC COMMUNICATIONS</v>
          </cell>
          <cell r="D103" t="str">
            <v>110A</v>
          </cell>
          <cell r="E103" t="str">
            <v>PRESIDENT</v>
          </cell>
          <cell r="F103" t="str">
            <v>610A</v>
          </cell>
          <cell r="G103" t="str">
            <v>COMMUNICATIONS &amp; PUBLIC AFFAIRS</v>
          </cell>
          <cell r="H103" t="str">
            <v>1.4.1.2</v>
          </cell>
          <cell r="I103" t="str">
            <v>2015</v>
          </cell>
        </row>
        <row r="104">
          <cell r="A104">
            <v>4792</v>
          </cell>
          <cell r="B104" t="str">
            <v>ACT</v>
          </cell>
          <cell r="C104" t="str">
            <v>INFORMATION TECHNOLOGY SERVICES USER SUPPORT</v>
          </cell>
          <cell r="D104" t="str">
            <v>390A</v>
          </cell>
          <cell r="E104" t="str">
            <v>CORPORATE SERVICES</v>
          </cell>
          <cell r="F104" t="str">
            <v>220A</v>
          </cell>
          <cell r="G104" t="str">
            <v>INFORMATION MANAGEMENT &amp; INFORMATION DIRECTORATE</v>
          </cell>
          <cell r="H104" t="str">
            <v>1.4.2.4</v>
          </cell>
          <cell r="I104" t="str">
            <v>2024</v>
          </cell>
        </row>
        <row r="105">
          <cell r="A105">
            <v>4793</v>
          </cell>
          <cell r="B105" t="str">
            <v>ACT</v>
          </cell>
          <cell r="C105" t="str">
            <v>DIRECTOR OFFICE - INFORMATION MANAGEMENT &amp; INFORMATION TECHNOLOGY</v>
          </cell>
          <cell r="D105" t="str">
            <v>390A</v>
          </cell>
          <cell r="E105" t="str">
            <v>CORPORATE SERVICES</v>
          </cell>
          <cell r="F105" t="str">
            <v>220A</v>
          </cell>
          <cell r="G105" t="str">
            <v>INFORMATION MANAGEMENT &amp; INFORMATION DIRECTORATE</v>
          </cell>
          <cell r="H105" t="str">
            <v>1.4.2.4</v>
          </cell>
          <cell r="I105" t="str">
            <v>2024</v>
          </cell>
        </row>
        <row r="106">
          <cell r="A106">
            <v>4794</v>
          </cell>
          <cell r="B106" t="str">
            <v>ACT</v>
          </cell>
          <cell r="C106" t="str">
            <v>IT INFRASTRUCTURE</v>
          </cell>
          <cell r="D106" t="str">
            <v>390A</v>
          </cell>
          <cell r="E106" t="str">
            <v>CORPORATE SERVICES</v>
          </cell>
          <cell r="F106" t="str">
            <v>220A</v>
          </cell>
          <cell r="G106" t="str">
            <v>INFORMATION MANAGEMENT &amp; INFORMATION DIRECTORATE</v>
          </cell>
          <cell r="H106" t="str">
            <v>1.4.2.4</v>
          </cell>
          <cell r="I106">
            <v>2024</v>
          </cell>
        </row>
        <row r="107">
          <cell r="A107">
            <v>4795</v>
          </cell>
          <cell r="B107" t="str">
            <v>ACT</v>
          </cell>
          <cell r="C107" t="str">
            <v>INFORMATION SYSTEMS</v>
          </cell>
          <cell r="D107" t="str">
            <v>390A</v>
          </cell>
          <cell r="E107" t="str">
            <v>CORPORATE SERVICES</v>
          </cell>
          <cell r="F107" t="str">
            <v>220A</v>
          </cell>
          <cell r="G107" t="str">
            <v>INFORMATION MANAGEMENT &amp; INFORMATION DIRECTORATE</v>
          </cell>
          <cell r="H107" t="str">
            <v>1.4.2.3</v>
          </cell>
          <cell r="I107" t="str">
            <v>2093</v>
          </cell>
        </row>
        <row r="108">
          <cell r="A108">
            <v>4796</v>
          </cell>
          <cell r="B108" t="str">
            <v>ACT</v>
          </cell>
          <cell r="C108" t="str">
            <v>INFORMATION MANAGEMENT</v>
          </cell>
          <cell r="D108" t="str">
            <v>390A</v>
          </cell>
          <cell r="E108" t="str">
            <v>CORPORATE SERVICES</v>
          </cell>
          <cell r="F108" t="str">
            <v>220A</v>
          </cell>
          <cell r="G108" t="str">
            <v>INFORMATION MANAGEMENT &amp; INFORMATION DIRECTORATE</v>
          </cell>
          <cell r="H108" t="str">
            <v>1.4.2.3</v>
          </cell>
          <cell r="I108" t="str">
            <v>2093</v>
          </cell>
        </row>
        <row r="109">
          <cell r="A109">
            <v>4797</v>
          </cell>
          <cell r="B109" t="str">
            <v>E</v>
          </cell>
          <cell r="C109" t="str">
            <v>VICTOIRE (VIRTUAL COLLABORATION TOOL AND INFORMATION RETRIEVAL ENGINE)</v>
          </cell>
          <cell r="D109" t="str">
            <v>390A</v>
          </cell>
          <cell r="E109" t="str">
            <v>CORPORATE SERVICES</v>
          </cell>
          <cell r="F109" t="str">
            <v>220A</v>
          </cell>
          <cell r="G109" t="str">
            <v>INFORMATION MANAGEMENT &amp; INFORMATION DIRECTORATE</v>
          </cell>
          <cell r="H109" t="str">
            <v>1.4.2.3</v>
          </cell>
          <cell r="I109" t="str">
            <v>2093</v>
          </cell>
        </row>
        <row r="110">
          <cell r="A110">
            <v>4798</v>
          </cell>
          <cell r="B110" t="str">
            <v>ACT</v>
          </cell>
          <cell r="C110" t="str">
            <v>COORDINATION OF CORPORATE PLANNING AND PERFORMANCE</v>
          </cell>
          <cell r="D110" t="str">
            <v>210A</v>
          </cell>
          <cell r="E110" t="str">
            <v>FINANCES</v>
          </cell>
          <cell r="F110" t="str">
            <v>640A</v>
          </cell>
          <cell r="G110" t="str">
            <v>GOVERNANCE, PLANNING AND PERFORMANCE</v>
          </cell>
          <cell r="H110" t="str">
            <v>1.4.1.1</v>
          </cell>
          <cell r="I110" t="str">
            <v>2200</v>
          </cell>
        </row>
        <row r="111">
          <cell r="A111">
            <v>4799</v>
          </cell>
          <cell r="B111" t="str">
            <v>ACT</v>
          </cell>
          <cell r="C111" t="str">
            <v>GOVERNMENT LIAISON OFFICE</v>
          </cell>
          <cell r="D111" t="str">
            <v>110A</v>
          </cell>
          <cell r="E111" t="str">
            <v>PRESIDENT</v>
          </cell>
          <cell r="F111" t="str">
            <v>620A</v>
          </cell>
          <cell r="G111" t="str">
            <v>GOVERNMENT LIAISON</v>
          </cell>
          <cell r="H111" t="str">
            <v>1.4.1.1</v>
          </cell>
          <cell r="I111" t="str">
            <v>2200</v>
          </cell>
        </row>
        <row r="112">
          <cell r="A112">
            <v>4801</v>
          </cell>
          <cell r="B112" t="str">
            <v>ACT</v>
          </cell>
          <cell r="C112" t="str">
            <v>INDUSTRIAL POLICY AND RELATIONS WITH STAKEHOLDERS</v>
          </cell>
          <cell r="D112" t="str">
            <v>110A</v>
          </cell>
          <cell r="E112" t="str">
            <v>PRESIDENT</v>
          </cell>
          <cell r="F112" t="str">
            <v>660A</v>
          </cell>
          <cell r="G112" t="str">
            <v>POLICY AND EXTERNAL RELATIONS</v>
          </cell>
          <cell r="H112" t="str">
            <v>1.4.1.1</v>
          </cell>
          <cell r="I112" t="str">
            <v>2200</v>
          </cell>
        </row>
        <row r="113">
          <cell r="A113">
            <v>4802</v>
          </cell>
          <cell r="B113" t="str">
            <v>ACT</v>
          </cell>
          <cell r="C113" t="str">
            <v>INTERNATIONAL RELATIONS AND MARKETING</v>
          </cell>
          <cell r="D113" t="str">
            <v>110A</v>
          </cell>
          <cell r="E113" t="str">
            <v>PRESIDENT</v>
          </cell>
          <cell r="F113" t="str">
            <v>660A</v>
          </cell>
          <cell r="G113" t="str">
            <v>POLICY AND EXTERNAL RELATIONS</v>
          </cell>
          <cell r="H113" t="str">
            <v>1.4.1.1</v>
          </cell>
          <cell r="I113" t="str">
            <v>2200</v>
          </cell>
        </row>
        <row r="114">
          <cell r="A114">
            <v>4803</v>
          </cell>
          <cell r="B114" t="str">
            <v>ACT</v>
          </cell>
          <cell r="C114" t="str">
            <v>EXTERNAL RELATIONS</v>
          </cell>
          <cell r="D114" t="str">
            <v>110A</v>
          </cell>
          <cell r="E114" t="str">
            <v>PRESIDENT</v>
          </cell>
          <cell r="F114" t="str">
            <v>660A</v>
          </cell>
          <cell r="G114" t="str">
            <v>POLICY AND EXTERNAL RELATIONS</v>
          </cell>
          <cell r="H114" t="str">
            <v>1.4.1.1</v>
          </cell>
          <cell r="I114" t="str">
            <v>2200</v>
          </cell>
        </row>
        <row r="115">
          <cell r="A115">
            <v>4804</v>
          </cell>
          <cell r="B115" t="str">
            <v>ACT</v>
          </cell>
          <cell r="C115" t="str">
            <v>RESEARCH AND ANALYSIS</v>
          </cell>
          <cell r="D115" t="str">
            <v>110A</v>
          </cell>
          <cell r="E115" t="str">
            <v>PRESIDENT</v>
          </cell>
          <cell r="F115" t="str">
            <v>660A</v>
          </cell>
          <cell r="G115" t="str">
            <v>POLICY AND EXTERNAL RELATIONS</v>
          </cell>
          <cell r="H115" t="str">
            <v>1.4.1.1</v>
          </cell>
          <cell r="I115" t="str">
            <v>2200</v>
          </cell>
        </row>
        <row r="116">
          <cell r="A116">
            <v>4805</v>
          </cell>
          <cell r="B116" t="str">
            <v>ACT</v>
          </cell>
          <cell r="C116" t="str">
            <v>WASHINGTON OFFICE</v>
          </cell>
          <cell r="D116" t="str">
            <v>110A</v>
          </cell>
          <cell r="E116" t="str">
            <v>PRESIDENT</v>
          </cell>
          <cell r="F116" t="str">
            <v>660A</v>
          </cell>
          <cell r="G116" t="str">
            <v>POLICY AND EXTERNAL RELATIONS</v>
          </cell>
          <cell r="H116" t="str">
            <v>1.4.1.1</v>
          </cell>
          <cell r="I116" t="str">
            <v>2200</v>
          </cell>
        </row>
        <row r="117">
          <cell r="A117">
            <v>4806</v>
          </cell>
          <cell r="B117" t="str">
            <v>ACT</v>
          </cell>
          <cell r="C117" t="str">
            <v>PROGRAM MANAGEMENT (SECURITY AND FACILITIES)</v>
          </cell>
          <cell r="D117" t="str">
            <v>390A</v>
          </cell>
          <cell r="E117" t="str">
            <v>CORPORATE SERVICES</v>
          </cell>
          <cell r="F117" t="str">
            <v>222A</v>
          </cell>
          <cell r="G117" t="str">
            <v>SECURITY &amp; FACILITIES</v>
          </cell>
          <cell r="H117" t="str">
            <v>1.4.3.1</v>
          </cell>
          <cell r="I117" t="str">
            <v>2070</v>
          </cell>
        </row>
        <row r="118">
          <cell r="A118">
            <v>4807</v>
          </cell>
          <cell r="B118" t="str">
            <v>ACT</v>
          </cell>
          <cell r="C118" t="str">
            <v>ASSET MANAGEMENT PLAN JHCSC</v>
          </cell>
          <cell r="D118" t="str">
            <v>390A</v>
          </cell>
          <cell r="E118" t="str">
            <v>CORPORATE SERVICES</v>
          </cell>
          <cell r="F118" t="str">
            <v>222A</v>
          </cell>
          <cell r="G118" t="str">
            <v>SECURITY &amp; FACILITIES</v>
          </cell>
          <cell r="H118" t="str">
            <v>1.4.3.1</v>
          </cell>
          <cell r="I118" t="str">
            <v>2034</v>
          </cell>
        </row>
        <row r="119">
          <cell r="A119">
            <v>4808</v>
          </cell>
          <cell r="B119" t="str">
            <v>ACT</v>
          </cell>
          <cell r="C119" t="str">
            <v>DAVID FLORIDA LABORATORY - BUILDING OPERATIONS</v>
          </cell>
          <cell r="D119" t="str">
            <v>390A</v>
          </cell>
          <cell r="E119" t="str">
            <v>CORPORATE SERVICES</v>
          </cell>
          <cell r="F119" t="str">
            <v>222A</v>
          </cell>
          <cell r="G119" t="str">
            <v>SECURITY &amp; FACILITIES</v>
          </cell>
          <cell r="H119" t="str">
            <v>1.4.3.1</v>
          </cell>
          <cell r="I119" t="str">
            <v>2067</v>
          </cell>
        </row>
        <row r="120">
          <cell r="A120">
            <v>4809</v>
          </cell>
          <cell r="B120" t="str">
            <v>-</v>
          </cell>
          <cell r="C120" t="str">
            <v>DAVID FLORIDA LABORATORY</v>
          </cell>
          <cell r="D120" t="str">
            <v>380A</v>
          </cell>
          <cell r="E120" t="str">
            <v>SPACE SCIENCE &amp; TECHNOLOGY</v>
          </cell>
          <cell r="F120" t="str">
            <v>420A</v>
          </cell>
          <cell r="G120" t="str">
            <v>DAVID FLORIDA LABORATORY</v>
          </cell>
          <cell r="H120" t="str">
            <v>1.3.3.1</v>
          </cell>
          <cell r="I120" t="str">
            <v>2084</v>
          </cell>
        </row>
        <row r="121">
          <cell r="A121">
            <v>4810</v>
          </cell>
          <cell r="B121" t="str">
            <v>E</v>
          </cell>
          <cell r="C121" t="str">
            <v>MSS OPERATIONS</v>
          </cell>
          <cell r="D121" t="str">
            <v>370A</v>
          </cell>
          <cell r="E121" t="str">
            <v>SPACE EXPLORATION</v>
          </cell>
          <cell r="F121" t="str">
            <v>440A</v>
          </cell>
          <cell r="G121" t="str">
            <v>EXPLORATION OPERATIONS &amp; INFRASTRUCTURE</v>
          </cell>
          <cell r="H121" t="str">
            <v>1.2.1.1</v>
          </cell>
          <cell r="I121" t="str">
            <v>2187</v>
          </cell>
        </row>
        <row r="122">
          <cell r="A122">
            <v>4812</v>
          </cell>
          <cell r="B122" t="str">
            <v>PGM</v>
          </cell>
          <cell r="C122" t="str">
            <v>CASCADE</v>
          </cell>
          <cell r="D122" t="str">
            <v>360A</v>
          </cell>
          <cell r="E122" t="str">
            <v>SPACE UTILIZATION</v>
          </cell>
          <cell r="F122" t="str">
            <v>359A</v>
          </cell>
          <cell r="G122" t="str">
            <v>SATELLITE OPERATIONS, INFRASTRUCTURE &amp; APPLICATIONS</v>
          </cell>
          <cell r="H122" t="str">
            <v>1.1.1.2</v>
          </cell>
          <cell r="I122" t="str">
            <v>2040</v>
          </cell>
        </row>
        <row r="123">
          <cell r="A123">
            <v>4813</v>
          </cell>
          <cell r="B123" t="str">
            <v>-</v>
          </cell>
          <cell r="C123" t="str">
            <v>GENERIC SATELLITE OPERATIONS</v>
          </cell>
          <cell r="D123" t="str">
            <v>360A</v>
          </cell>
          <cell r="E123" t="str">
            <v>SPACE UTILIZATION</v>
          </cell>
          <cell r="F123" t="str">
            <v>359A</v>
          </cell>
          <cell r="G123" t="str">
            <v>SATELLITE OPERATIONS, INFRASTRUCTURE &amp; APPLICATIONS</v>
          </cell>
          <cell r="H123" t="str">
            <v>1.1.2.1</v>
          </cell>
          <cell r="I123" t="str">
            <v>2138</v>
          </cell>
        </row>
        <row r="124">
          <cell r="A124">
            <v>4815</v>
          </cell>
          <cell r="B124" t="str">
            <v>D</v>
          </cell>
          <cell r="C124" t="str">
            <v>M3MSAT (FORMERLY AIS)</v>
          </cell>
          <cell r="D124" t="str">
            <v>360A</v>
          </cell>
          <cell r="E124" t="str">
            <v>SPACE UTILIZATION</v>
          </cell>
          <cell r="F124" t="str">
            <v>359A</v>
          </cell>
          <cell r="G124" t="str">
            <v>SATELLITE OPERATIONS, INFRASTRUCTURE &amp; APPLICATIONS</v>
          </cell>
          <cell r="H124" t="str">
            <v>1.1.1.2</v>
          </cell>
          <cell r="I124" t="str">
            <v>2040</v>
          </cell>
        </row>
        <row r="125">
          <cell r="A125">
            <v>4817</v>
          </cell>
          <cell r="B125" t="str">
            <v>E</v>
          </cell>
          <cell r="C125" t="str">
            <v>MVIS (MICROGRAVITY VIBRATION ISOLATION SYSTEMS)</v>
          </cell>
          <cell r="D125" t="str">
            <v>370A</v>
          </cell>
          <cell r="E125" t="str">
            <v>SPACE EXPLORATION</v>
          </cell>
          <cell r="F125" t="str">
            <v>440A</v>
          </cell>
          <cell r="G125" t="str">
            <v>EXPLORATION OPERATIONS &amp; INFRASTRUCTURE</v>
          </cell>
          <cell r="H125" t="str">
            <v>1.2.1.2</v>
          </cell>
          <cell r="I125" t="str">
            <v>2191</v>
          </cell>
        </row>
        <row r="126">
          <cell r="A126">
            <v>4818</v>
          </cell>
          <cell r="B126" t="str">
            <v>E</v>
          </cell>
          <cell r="C126" t="str">
            <v>RADARSAT - 2</v>
          </cell>
          <cell r="D126" t="str">
            <v>360A</v>
          </cell>
          <cell r="E126" t="str">
            <v>SPACE UTILIZATION</v>
          </cell>
          <cell r="F126" t="str">
            <v>359A</v>
          </cell>
          <cell r="G126" t="str">
            <v>SATELLITE OPERATIONS, INFRASTRUCTURE &amp; APPLICATIONS</v>
          </cell>
          <cell r="H126" t="str">
            <v>1.1.2.1</v>
          </cell>
          <cell r="I126" t="str">
            <v>2142</v>
          </cell>
        </row>
        <row r="127">
          <cell r="A127">
            <v>4819</v>
          </cell>
          <cell r="B127" t="str">
            <v>E</v>
          </cell>
          <cell r="C127" t="str">
            <v>RADARSAT - 1</v>
          </cell>
          <cell r="D127" t="str">
            <v>360A</v>
          </cell>
          <cell r="E127" t="str">
            <v>SPACE UTILIZATION</v>
          </cell>
          <cell r="F127" t="str">
            <v>359A</v>
          </cell>
          <cell r="G127" t="str">
            <v>SATELLITE OPERATIONS, INFRASTRUCTURE &amp; APPLICATIONS</v>
          </cell>
          <cell r="H127" t="str">
            <v>1.1.2.1</v>
          </cell>
          <cell r="I127" t="str">
            <v>2139</v>
          </cell>
        </row>
        <row r="128">
          <cell r="A128">
            <v>4820</v>
          </cell>
          <cell r="B128" t="str">
            <v>E</v>
          </cell>
          <cell r="C128" t="str">
            <v>SCISAT-1</v>
          </cell>
          <cell r="D128" t="str">
            <v>360A</v>
          </cell>
          <cell r="E128" t="str">
            <v>SPACE UTILIZATION</v>
          </cell>
          <cell r="F128" t="str">
            <v>359A</v>
          </cell>
          <cell r="G128" t="str">
            <v>SATELLITE OPERATIONS, INFRASTRUCTURE &amp; APPLICATIONS</v>
          </cell>
          <cell r="H128" t="str">
            <v>1.1.2.1</v>
          </cell>
          <cell r="I128" t="str">
            <v>2138</v>
          </cell>
        </row>
        <row r="129">
          <cell r="A129">
            <v>4824</v>
          </cell>
          <cell r="B129" t="str">
            <v>D</v>
          </cell>
          <cell r="C129" t="str">
            <v>RADARSAT CONSTELLATION</v>
          </cell>
          <cell r="D129" t="str">
            <v>380A</v>
          </cell>
          <cell r="E129" t="str">
            <v>SPACE SCIENCE &amp; TECHNOLOGY</v>
          </cell>
          <cell r="F129" t="str">
            <v>354A</v>
          </cell>
          <cell r="G129" t="str">
            <v>SAFETY AND PROGRAM ASSURANCE</v>
          </cell>
          <cell r="H129" t="str">
            <v>1.1.1.1</v>
          </cell>
          <cell r="I129" t="str">
            <v>2137</v>
          </cell>
        </row>
        <row r="130">
          <cell r="A130">
            <v>4825</v>
          </cell>
          <cell r="B130" t="str">
            <v>D</v>
          </cell>
          <cell r="C130" t="str">
            <v>JWST (JAMES WEBB SPACE TELESCOPE)</v>
          </cell>
          <cell r="D130" t="str">
            <v>380A</v>
          </cell>
          <cell r="E130" t="str">
            <v>SPACE SCIENCE &amp; TECHNOLOGY</v>
          </cell>
          <cell r="F130" t="str">
            <v>354A</v>
          </cell>
          <cell r="G130" t="str">
            <v>SAFETY AND PROGRAM ASSURANCE</v>
          </cell>
          <cell r="H130" t="str">
            <v>1.2.2.1</v>
          </cell>
          <cell r="I130" t="str">
            <v>2183</v>
          </cell>
        </row>
        <row r="131">
          <cell r="A131">
            <v>4827</v>
          </cell>
          <cell r="B131" t="str">
            <v>D</v>
          </cell>
          <cell r="C131" t="str">
            <v>M3MSAT (FORMERLY AIS)</v>
          </cell>
          <cell r="D131" t="str">
            <v>380A</v>
          </cell>
          <cell r="E131" t="str">
            <v>SPACE SCIENCE &amp; TECHNOLOGY</v>
          </cell>
          <cell r="F131" t="str">
            <v>354A</v>
          </cell>
          <cell r="G131" t="str">
            <v>SAFETY AND PROGRAM ASSURANCE</v>
          </cell>
          <cell r="H131" t="str">
            <v>1.1.1.2</v>
          </cell>
          <cell r="I131" t="str">
            <v>2040</v>
          </cell>
        </row>
        <row r="132">
          <cell r="A132">
            <v>4828</v>
          </cell>
          <cell r="B132" t="str">
            <v>E</v>
          </cell>
          <cell r="C132" t="str">
            <v>MSS OPERATIONS</v>
          </cell>
          <cell r="D132" t="str">
            <v>380A</v>
          </cell>
          <cell r="E132" t="str">
            <v>SPACE SCIENCE &amp; TECHNOLOGY</v>
          </cell>
          <cell r="F132" t="str">
            <v>354A</v>
          </cell>
          <cell r="G132" t="str">
            <v>SAFETY AND PROGRAM ASSURANCE</v>
          </cell>
          <cell r="H132" t="str">
            <v>1.2.1.1</v>
          </cell>
          <cell r="I132" t="str">
            <v>2187</v>
          </cell>
        </row>
        <row r="133">
          <cell r="A133">
            <v>4830</v>
          </cell>
          <cell r="B133" t="str">
            <v>-</v>
          </cell>
          <cell r="C133" t="str">
            <v>ASTRONAUTS MANAGEMENT &amp; TRAINING</v>
          </cell>
          <cell r="D133" t="str">
            <v>370A</v>
          </cell>
          <cell r="E133" t="str">
            <v>SPACE EXPLORATION</v>
          </cell>
          <cell r="F133" t="str">
            <v>373A</v>
          </cell>
          <cell r="G133" t="str">
            <v>ALSSM (Astronauts, Life Science &amp; Space Medicine)</v>
          </cell>
          <cell r="H133" t="str">
            <v>1.2.3.1</v>
          </cell>
          <cell r="I133" t="str">
            <v>2157</v>
          </cell>
        </row>
        <row r="134">
          <cell r="A134">
            <v>4832</v>
          </cell>
          <cell r="B134" t="str">
            <v>-</v>
          </cell>
          <cell r="C134" t="str">
            <v>ALSSM DIRECTORATE</v>
          </cell>
          <cell r="D134" t="str">
            <v>370A</v>
          </cell>
          <cell r="E134" t="str">
            <v>SPACE EXPLORATION</v>
          </cell>
          <cell r="F134" t="str">
            <v>373A</v>
          </cell>
          <cell r="G134" t="str">
            <v>ALSSM (Astronauts, Life Science &amp; Space Medicine)</v>
          </cell>
          <cell r="H134" t="str">
            <v>1.2.3.1</v>
          </cell>
          <cell r="I134" t="str">
            <v>2197</v>
          </cell>
        </row>
        <row r="135">
          <cell r="A135">
            <v>4833</v>
          </cell>
          <cell r="B135" t="str">
            <v>-</v>
          </cell>
          <cell r="C135" t="str">
            <v>MISSION &amp; OFFICE SUPPORT</v>
          </cell>
          <cell r="D135" t="str">
            <v>370A</v>
          </cell>
          <cell r="E135" t="str">
            <v>SPACE EXPLORATION</v>
          </cell>
          <cell r="F135" t="str">
            <v>373A</v>
          </cell>
          <cell r="G135" t="str">
            <v>ALSSM (Astronauts, Life Science &amp; Space Medicine)</v>
          </cell>
          <cell r="H135" t="str">
            <v>1.2.3.1</v>
          </cell>
          <cell r="I135" t="str">
            <v>2056</v>
          </cell>
        </row>
        <row r="136">
          <cell r="A136">
            <v>4834</v>
          </cell>
          <cell r="B136" t="str">
            <v>ACT</v>
          </cell>
          <cell r="C136" t="str">
            <v>EXECUTIVE SUPPORT SERVICES</v>
          </cell>
          <cell r="D136" t="str">
            <v>110A</v>
          </cell>
          <cell r="E136" t="str">
            <v>PRESIDENT</v>
          </cell>
          <cell r="F136" t="str">
            <v>650A</v>
          </cell>
          <cell r="G136" t="str">
            <v>EXECUTIVE SUPPORT SERVICES</v>
          </cell>
          <cell r="H136" t="str">
            <v>1.4.1.1</v>
          </cell>
          <cell r="I136" t="str">
            <v>2032</v>
          </cell>
        </row>
        <row r="137">
          <cell r="A137">
            <v>4836</v>
          </cell>
          <cell r="B137" t="str">
            <v>ACT</v>
          </cell>
          <cell r="C137" t="str">
            <v>SAFETY AND PROGRAM ASSURANCE</v>
          </cell>
          <cell r="D137" t="str">
            <v>380A</v>
          </cell>
          <cell r="E137" t="str">
            <v>SPACE SCIENCE &amp; TECHNOLOGY</v>
          </cell>
          <cell r="F137" t="str">
            <v>354A</v>
          </cell>
          <cell r="G137" t="str">
            <v>SAFETY AND PROGRAM ASSURANCE</v>
          </cell>
          <cell r="H137" t="str">
            <v>1.4.1.1</v>
          </cell>
          <cell r="I137" t="str">
            <v>2200</v>
          </cell>
        </row>
        <row r="138">
          <cell r="A138">
            <v>4837</v>
          </cell>
          <cell r="B138" t="str">
            <v>ACT</v>
          </cell>
          <cell r="C138" t="str">
            <v>INFORMATION TECHNOLOGY MANAGEMENT</v>
          </cell>
          <cell r="D138" t="str">
            <v>390A</v>
          </cell>
          <cell r="E138" t="str">
            <v>CORPORATE SERVICES</v>
          </cell>
          <cell r="F138" t="str">
            <v>220A</v>
          </cell>
          <cell r="G138" t="str">
            <v>INFORMATION MANAGEMENT &amp; INFORMATION DIRECTORATE</v>
          </cell>
          <cell r="H138" t="str">
            <v>1.4.2.4</v>
          </cell>
          <cell r="I138" t="str">
            <v>2024</v>
          </cell>
        </row>
        <row r="139">
          <cell r="A139">
            <v>4840</v>
          </cell>
          <cell r="B139" t="str">
            <v>ACT</v>
          </cell>
          <cell r="C139" t="str">
            <v>POLICY AND REGULATORY AFFAIRS</v>
          </cell>
          <cell r="D139" t="str">
            <v>110A</v>
          </cell>
          <cell r="E139" t="str">
            <v>PRESIDENT</v>
          </cell>
          <cell r="F139" t="str">
            <v>660A</v>
          </cell>
          <cell r="G139" t="str">
            <v>POLICY AND EXTERNAL RELATIONS</v>
          </cell>
          <cell r="H139" t="str">
            <v>1.4.1.1</v>
          </cell>
          <cell r="I139" t="str">
            <v>2200</v>
          </cell>
        </row>
        <row r="140">
          <cell r="A140">
            <v>4842</v>
          </cell>
          <cell r="B140" t="str">
            <v>ACT</v>
          </cell>
          <cell r="C140" t="str">
            <v>EXPLORATION CORE</v>
          </cell>
          <cell r="D140" t="str">
            <v>370A</v>
          </cell>
          <cell r="E140" t="str">
            <v>SPACE EXPLORATION</v>
          </cell>
          <cell r="F140" t="str">
            <v>372A</v>
          </cell>
          <cell r="G140" t="str">
            <v>EXPLORATION DEVELOPMENT</v>
          </cell>
          <cell r="H140" t="str">
            <v>1.2.2.3</v>
          </cell>
          <cell r="I140" t="str">
            <v>2052</v>
          </cell>
        </row>
        <row r="141">
          <cell r="A141">
            <v>4855</v>
          </cell>
          <cell r="B141" t="str">
            <v>SCI-SUP</v>
          </cell>
          <cell r="C141" t="str">
            <v>HERSCHEL HIFI</v>
          </cell>
          <cell r="D141" t="str">
            <v>370A</v>
          </cell>
          <cell r="E141" t="str">
            <v>SPACE EXPLORATION</v>
          </cell>
          <cell r="F141" t="str">
            <v>372A</v>
          </cell>
          <cell r="G141" t="str">
            <v>EXPLORATION DEVELOPMENT</v>
          </cell>
          <cell r="H141" t="str">
            <v>1.2.2.1</v>
          </cell>
          <cell r="I141" t="str">
            <v>2189</v>
          </cell>
        </row>
        <row r="142">
          <cell r="A142">
            <v>4856</v>
          </cell>
          <cell r="B142" t="str">
            <v>SCI-SUP</v>
          </cell>
          <cell r="C142" t="str">
            <v>PLANCK</v>
          </cell>
          <cell r="D142" t="str">
            <v>370A</v>
          </cell>
          <cell r="E142" t="str">
            <v>SPACE EXPLORATION</v>
          </cell>
          <cell r="F142" t="str">
            <v>372A</v>
          </cell>
          <cell r="G142" t="str">
            <v>EXPLORATION DEVELOPMENT</v>
          </cell>
          <cell r="H142" t="str">
            <v>1.2.2.1</v>
          </cell>
          <cell r="I142" t="str">
            <v>2183</v>
          </cell>
        </row>
        <row r="143">
          <cell r="A143">
            <v>4857</v>
          </cell>
          <cell r="B143" t="str">
            <v>SCI-SUP</v>
          </cell>
          <cell r="C143" t="str">
            <v>SPIRE - (SPECTRAL AND PHOTOMETRIC IMAGING RECEIVER)</v>
          </cell>
          <cell r="D143" t="str">
            <v>370A</v>
          </cell>
          <cell r="E143" t="str">
            <v>SPACE EXPLORATION</v>
          </cell>
          <cell r="F143" t="str">
            <v>372A</v>
          </cell>
          <cell r="G143" t="str">
            <v>EXPLORATION DEVELOPMENT</v>
          </cell>
          <cell r="H143" t="str">
            <v>1.2.2.1</v>
          </cell>
          <cell r="I143" t="str">
            <v>2189</v>
          </cell>
        </row>
        <row r="144">
          <cell r="A144">
            <v>4859</v>
          </cell>
          <cell r="B144" t="str">
            <v>NO</v>
          </cell>
          <cell r="C144" t="str">
            <v>SMOS (SOIL MOISTURE FOR SCIENCE MISSION PROJECTS IN EO</v>
          </cell>
          <cell r="D144" t="str">
            <v>360A</v>
          </cell>
          <cell r="E144" t="str">
            <v>SPACE UTILIZATION</v>
          </cell>
          <cell r="F144" t="str">
            <v>357A</v>
          </cell>
          <cell r="G144" t="str">
            <v>SPACE UTILIZATION DEVELOPMENT</v>
          </cell>
          <cell r="H144" t="str">
            <v>1.1.1.3</v>
          </cell>
          <cell r="I144" t="str">
            <v>2136</v>
          </cell>
        </row>
        <row r="145">
          <cell r="A145">
            <v>4860</v>
          </cell>
          <cell r="B145" t="str">
            <v>E</v>
          </cell>
          <cell r="C145" t="str">
            <v>ENVISAT-1</v>
          </cell>
          <cell r="D145" t="str">
            <v>360A</v>
          </cell>
          <cell r="E145" t="str">
            <v>SPACE UTILIZATION</v>
          </cell>
          <cell r="F145" t="str">
            <v>359A</v>
          </cell>
          <cell r="G145" t="str">
            <v>SATELLITE OPERATIONS, INFRASTRUCTURE &amp; APPLICATIONS</v>
          </cell>
          <cell r="H145" t="str">
            <v>1.1.2.2</v>
          </cell>
          <cell r="I145">
            <v>2226</v>
          </cell>
        </row>
        <row r="146">
          <cell r="A146">
            <v>4862</v>
          </cell>
          <cell r="B146" t="str">
            <v>-</v>
          </cell>
          <cell r="C146" t="str">
            <v>OPERATIONAL SPACE MEDICINE</v>
          </cell>
          <cell r="D146" t="str">
            <v>370A</v>
          </cell>
          <cell r="E146" t="str">
            <v>SPACE EXPLORATION</v>
          </cell>
          <cell r="F146" t="str">
            <v>373A</v>
          </cell>
          <cell r="G146" t="str">
            <v>ALSSM (Astronauts, Life Science &amp; Space Medicine)</v>
          </cell>
          <cell r="H146" t="str">
            <v>1.2.3.2</v>
          </cell>
          <cell r="I146" t="str">
            <v>2156</v>
          </cell>
        </row>
        <row r="147">
          <cell r="A147">
            <v>4863</v>
          </cell>
          <cell r="B147" t="str">
            <v>ACT</v>
          </cell>
          <cell r="C147" t="str">
            <v>EXPLORATION CORE</v>
          </cell>
          <cell r="D147" t="str">
            <v>370A</v>
          </cell>
          <cell r="E147" t="str">
            <v>SPACE EXPLORATION</v>
          </cell>
          <cell r="F147" t="str">
            <v>373A</v>
          </cell>
          <cell r="G147" t="str">
            <v>ALSSM (Astronauts, Life Science &amp; Space Medicine)</v>
          </cell>
          <cell r="H147" t="str">
            <v>1.2.2.3</v>
          </cell>
          <cell r="I147" t="str">
            <v>2052</v>
          </cell>
        </row>
        <row r="148">
          <cell r="A148">
            <v>4864</v>
          </cell>
          <cell r="B148" t="str">
            <v>E</v>
          </cell>
          <cell r="C148" t="str">
            <v>PAYLOAD OPERATIONS</v>
          </cell>
          <cell r="D148" t="str">
            <v>370A</v>
          </cell>
          <cell r="E148" t="str">
            <v>SPACE EXPLORATION</v>
          </cell>
          <cell r="F148" t="str">
            <v>440A</v>
          </cell>
          <cell r="G148" t="str">
            <v>EXPLORATION OPERATIONS &amp; INFRASTRUCTURE</v>
          </cell>
          <cell r="H148" t="str">
            <v>1.2.1.2</v>
          </cell>
          <cell r="I148" t="str">
            <v>2118</v>
          </cell>
        </row>
        <row r="149">
          <cell r="A149">
            <v>4867</v>
          </cell>
          <cell r="B149" t="str">
            <v>ACT</v>
          </cell>
          <cell r="C149" t="str">
            <v>IT SECURITY</v>
          </cell>
          <cell r="D149" t="str">
            <v>390A</v>
          </cell>
          <cell r="E149" t="str">
            <v>CORPORATE SERVICES</v>
          </cell>
          <cell r="F149" t="str">
            <v>220A</v>
          </cell>
          <cell r="G149" t="str">
            <v>INFORMATION MANAGEMENT &amp; INFORMATION DIRECTORATE</v>
          </cell>
          <cell r="H149" t="str">
            <v>1.4.2.4</v>
          </cell>
          <cell r="I149" t="str">
            <v>2024</v>
          </cell>
        </row>
        <row r="150">
          <cell r="A150">
            <v>4868</v>
          </cell>
          <cell r="B150" t="str">
            <v>ACT</v>
          </cell>
          <cell r="C150" t="str">
            <v>IT PROJECT MANAGEMENT</v>
          </cell>
          <cell r="D150" t="str">
            <v>390A</v>
          </cell>
          <cell r="E150" t="str">
            <v>CORPORATE SERVICES</v>
          </cell>
          <cell r="F150" t="str">
            <v>220A</v>
          </cell>
          <cell r="G150" t="str">
            <v>INFORMATION MANAGEMENT &amp; INFORMATION DIRECTORATE</v>
          </cell>
          <cell r="H150" t="str">
            <v>1.4.2.4</v>
          </cell>
          <cell r="I150" t="str">
            <v>2024</v>
          </cell>
        </row>
        <row r="151">
          <cell r="A151">
            <v>4869</v>
          </cell>
          <cell r="B151" t="str">
            <v>ACT</v>
          </cell>
          <cell r="C151" t="str">
            <v>EXPLORATION CORE</v>
          </cell>
          <cell r="D151" t="str">
            <v>370A</v>
          </cell>
          <cell r="E151" t="str">
            <v>SPACE EXPLORATION</v>
          </cell>
          <cell r="F151" t="str">
            <v>440A</v>
          </cell>
          <cell r="G151" t="str">
            <v>EXPLORATION OPERATIONS &amp; INFRASTRUCTURE</v>
          </cell>
          <cell r="H151" t="str">
            <v>1.2.2.3</v>
          </cell>
          <cell r="I151" t="str">
            <v>2052</v>
          </cell>
        </row>
        <row r="152">
          <cell r="A152">
            <v>4879</v>
          </cell>
          <cell r="B152" t="str">
            <v>ACT</v>
          </cell>
          <cell r="C152" t="str">
            <v>OPERATIONS ENGINEERING OFFICE</v>
          </cell>
          <cell r="D152" t="str">
            <v>370A</v>
          </cell>
          <cell r="E152" t="str">
            <v>SPACE EXPLORATION</v>
          </cell>
          <cell r="F152" t="str">
            <v>440A</v>
          </cell>
          <cell r="G152" t="str">
            <v>EXPLORATION OPERATIONS &amp; INFRASTRUCTURE</v>
          </cell>
          <cell r="H152" t="str">
            <v>1.2.1.1</v>
          </cell>
          <cell r="I152" t="str">
            <v>2229</v>
          </cell>
        </row>
        <row r="153">
          <cell r="A153">
            <v>4881</v>
          </cell>
          <cell r="B153" t="str">
            <v>ACT</v>
          </cell>
          <cell r="C153" t="str">
            <v>SECTORS COMMUNICATIONS ACTIVITIES - COMMUNICATIONS-LED</v>
          </cell>
          <cell r="D153" t="str">
            <v>370A</v>
          </cell>
          <cell r="E153" t="str">
            <v>SPACE EXPLORATION</v>
          </cell>
          <cell r="F153" t="str">
            <v>440A</v>
          </cell>
          <cell r="G153" t="str">
            <v>EXPLORATION OPERATIONS &amp; INFRASTRUCTURE</v>
          </cell>
          <cell r="H153" t="str">
            <v>1.4.1.2</v>
          </cell>
          <cell r="I153">
            <v>2064</v>
          </cell>
        </row>
        <row r="154">
          <cell r="A154">
            <v>4886</v>
          </cell>
          <cell r="B154" t="str">
            <v>ACT</v>
          </cell>
          <cell r="C154" t="str">
            <v>MISSIONS CONCEPTS &amp; STUDIES</v>
          </cell>
          <cell r="D154" t="str">
            <v>360A</v>
          </cell>
          <cell r="E154" t="str">
            <v>SPACE UTILIZATION</v>
          </cell>
          <cell r="F154" t="str">
            <v>357A</v>
          </cell>
          <cell r="G154" t="str">
            <v>SPACE UTILIZATION DEVELOPMENT</v>
          </cell>
          <cell r="H154" t="str">
            <v>1.1.1.1</v>
          </cell>
          <cell r="I154" t="str">
            <v>2100</v>
          </cell>
        </row>
        <row r="155">
          <cell r="A155">
            <v>4891</v>
          </cell>
          <cell r="B155" t="str">
            <v>PGM</v>
          </cell>
          <cell r="C155" t="str">
            <v>ESA - ISS DEV</v>
          </cell>
          <cell r="D155" t="str">
            <v>380A</v>
          </cell>
          <cell r="E155" t="str">
            <v>SPACE SCIENCE &amp; TECHNOLOGY</v>
          </cell>
          <cell r="F155" t="str">
            <v>383A</v>
          </cell>
          <cell r="G155" t="str">
            <v>TECHNOLOGY DEVELOPMENT MANAGEMENT</v>
          </cell>
          <cell r="H155" t="str">
            <v>1.3.2.1</v>
          </cell>
          <cell r="I155" t="str">
            <v>2178</v>
          </cell>
        </row>
        <row r="156">
          <cell r="A156">
            <v>4894</v>
          </cell>
          <cell r="B156" t="str">
            <v>NO</v>
          </cell>
          <cell r="C156" t="str">
            <v>QUICKSAT</v>
          </cell>
          <cell r="D156" t="str">
            <v>380A</v>
          </cell>
          <cell r="E156" t="str">
            <v>SPACE SCIENCE &amp; TECHNOLOGY</v>
          </cell>
          <cell r="F156" t="str">
            <v>384A</v>
          </cell>
          <cell r="G156" t="str">
            <v>ENGINEERING DEVELOPMENT</v>
          </cell>
          <cell r="H156" t="str">
            <v>1.3.2.2</v>
          </cell>
          <cell r="I156" t="str">
            <v>2129</v>
          </cell>
        </row>
        <row r="157">
          <cell r="A157">
            <v>4907</v>
          </cell>
          <cell r="B157" t="str">
            <v>NO</v>
          </cell>
          <cell r="C157" t="str">
            <v>NEXT GENERATION CANADARM (NGC)</v>
          </cell>
          <cell r="D157" t="str">
            <v>370A</v>
          </cell>
          <cell r="E157" t="str">
            <v>SPACE EXPLORATION</v>
          </cell>
          <cell r="F157" t="str">
            <v>372A</v>
          </cell>
          <cell r="G157" t="str">
            <v>EXPLORATION DEVELOPMENT</v>
          </cell>
          <cell r="H157" t="str">
            <v>1.2.2.3</v>
          </cell>
          <cell r="I157">
            <v>2052</v>
          </cell>
        </row>
        <row r="158">
          <cell r="A158">
            <v>4909</v>
          </cell>
          <cell r="B158" t="str">
            <v>D</v>
          </cell>
          <cell r="C158" t="str">
            <v>RADARSAT CONSTELLATION</v>
          </cell>
          <cell r="D158" t="str">
            <v>360A</v>
          </cell>
          <cell r="E158" t="str">
            <v>SPACE UTILIZATION</v>
          </cell>
          <cell r="F158" t="str">
            <v>359A</v>
          </cell>
          <cell r="G158" t="str">
            <v>SATELLITE OPERATIONS, INFRASTRUCTURE &amp; APPLICATIONS</v>
          </cell>
          <cell r="H158" t="str">
            <v>1.1.1.1</v>
          </cell>
          <cell r="I158" t="str">
            <v>2137</v>
          </cell>
        </row>
        <row r="159">
          <cell r="A159">
            <v>4910</v>
          </cell>
          <cell r="B159" t="str">
            <v>E</v>
          </cell>
          <cell r="C159" t="str">
            <v>NEOSSAT</v>
          </cell>
          <cell r="D159" t="str">
            <v>360A</v>
          </cell>
          <cell r="E159" t="str">
            <v>SPACE UTILIZATION</v>
          </cell>
          <cell r="F159" t="str">
            <v>359A</v>
          </cell>
          <cell r="G159" t="str">
            <v>SATELLITE OPERATIONS, INFRASTRUCTURE &amp; APPLICATIONS</v>
          </cell>
          <cell r="H159" t="str">
            <v>1.1.2.1</v>
          </cell>
          <cell r="I159" t="str">
            <v>2138</v>
          </cell>
        </row>
        <row r="160">
          <cell r="A160">
            <v>4941</v>
          </cell>
          <cell r="B160" t="str">
            <v>PGM</v>
          </cell>
          <cell r="C160" t="str">
            <v>ESA - GSTP</v>
          </cell>
          <cell r="D160" t="str">
            <v>380A</v>
          </cell>
          <cell r="E160" t="str">
            <v>SPACE SCIENCE &amp; TECHNOLOGY</v>
          </cell>
          <cell r="F160" t="str">
            <v>383A</v>
          </cell>
          <cell r="G160" t="str">
            <v>TECHNOLOGY DEVELOPMENT MANAGEMENT</v>
          </cell>
          <cell r="H160" t="str">
            <v>1.3.2.1</v>
          </cell>
          <cell r="I160" t="str">
            <v>2080</v>
          </cell>
        </row>
        <row r="161">
          <cell r="A161">
            <v>5030</v>
          </cell>
          <cell r="B161" t="str">
            <v>ACT</v>
          </cell>
          <cell r="C161" t="str">
            <v>EXPLORATION SYSTEMS</v>
          </cell>
          <cell r="D161" t="str">
            <v>370A</v>
          </cell>
          <cell r="E161" t="str">
            <v>SPACE EXPLORATION</v>
          </cell>
          <cell r="F161" t="str">
            <v>372A</v>
          </cell>
          <cell r="G161" t="str">
            <v>EXPLORATION DEVELOPMENT</v>
          </cell>
          <cell r="H161" t="str">
            <v>1.2.2.3</v>
          </cell>
          <cell r="I161" t="str">
            <v>2231</v>
          </cell>
        </row>
        <row r="162">
          <cell r="A162">
            <v>5031</v>
          </cell>
          <cell r="B162" t="str">
            <v>ACT</v>
          </cell>
          <cell r="C162" t="str">
            <v>EXPLORATION ROBOTICS</v>
          </cell>
          <cell r="D162" t="str">
            <v>370A</v>
          </cell>
          <cell r="E162" t="str">
            <v>SPACE EXPLORATION</v>
          </cell>
          <cell r="F162" t="str">
            <v>372A</v>
          </cell>
          <cell r="G162" t="str">
            <v>EXPLORATION DEVELOPMENT</v>
          </cell>
          <cell r="H162" t="str">
            <v>1.2.2.3</v>
          </cell>
          <cell r="I162" t="str">
            <v>2231</v>
          </cell>
        </row>
        <row r="163">
          <cell r="A163">
            <v>5041</v>
          </cell>
          <cell r="B163" t="str">
            <v>ACT</v>
          </cell>
          <cell r="C163" t="str">
            <v>CONFIGURATION MANAGEMENT</v>
          </cell>
          <cell r="D163" t="str">
            <v>390A</v>
          </cell>
          <cell r="E163" t="str">
            <v>CORPORATE SERVICES</v>
          </cell>
          <cell r="F163" t="str">
            <v>220A</v>
          </cell>
          <cell r="G163" t="str">
            <v>INFORMATION MANAGEMENT &amp; INFORMATION DIRECTORATE</v>
          </cell>
          <cell r="H163" t="str">
            <v>1.4.2.3</v>
          </cell>
          <cell r="I163" t="str">
            <v>2093</v>
          </cell>
        </row>
        <row r="164">
          <cell r="A164">
            <v>5043</v>
          </cell>
          <cell r="B164" t="str">
            <v>ACT</v>
          </cell>
          <cell r="C164" t="str">
            <v>VICE PRESIDENT</v>
          </cell>
          <cell r="D164" t="str">
            <v>110A</v>
          </cell>
          <cell r="E164" t="str">
            <v>PRESIDENT</v>
          </cell>
          <cell r="F164" t="str">
            <v>201A</v>
          </cell>
          <cell r="G164" t="str">
            <v>VICE-PRESIDENT</v>
          </cell>
          <cell r="H164" t="str">
            <v>1.4.1.1</v>
          </cell>
          <cell r="I164" t="str">
            <v>2200</v>
          </cell>
        </row>
        <row r="165">
          <cell r="A165">
            <v>5044</v>
          </cell>
          <cell r="B165" t="str">
            <v>ACT</v>
          </cell>
          <cell r="C165" t="str">
            <v>DIRECTOR GENERAL OFFICE - CORPORATE SERVICES</v>
          </cell>
          <cell r="D165" t="str">
            <v>390A</v>
          </cell>
          <cell r="E165" t="str">
            <v>CORPORATE SERVICES</v>
          </cell>
          <cell r="F165" t="str">
            <v>391A</v>
          </cell>
          <cell r="G165" t="str">
            <v>DG CORPORATE SERVICES</v>
          </cell>
          <cell r="H165" t="str">
            <v>1.4.1.1</v>
          </cell>
          <cell r="I165" t="str">
            <v>2200</v>
          </cell>
        </row>
        <row r="166">
          <cell r="A166">
            <v>5061</v>
          </cell>
          <cell r="B166" t="str">
            <v>PGM</v>
          </cell>
          <cell r="C166" t="str">
            <v>ESA - FUTURE EARTH OBSERVATION PROGRAMS</v>
          </cell>
          <cell r="D166" t="str">
            <v>380A</v>
          </cell>
          <cell r="E166" t="str">
            <v>SPACE SCIENCE &amp; TECHNOLOGY</v>
          </cell>
          <cell r="F166" t="str">
            <v>383A</v>
          </cell>
          <cell r="G166" t="str">
            <v>TECHNOLOGY DEVELOPMENT MANAGEMENT</v>
          </cell>
          <cell r="H166" t="str">
            <v>1.3.2.1</v>
          </cell>
          <cell r="I166" t="str">
            <v>2146</v>
          </cell>
        </row>
        <row r="167">
          <cell r="A167">
            <v>5063</v>
          </cell>
          <cell r="B167" t="str">
            <v>PGM</v>
          </cell>
          <cell r="C167" t="str">
            <v>ESA - FUTURE TELECOMMUNICATIONS PROGRAMS</v>
          </cell>
          <cell r="D167" t="str">
            <v>380A</v>
          </cell>
          <cell r="E167" t="str">
            <v>SPACE SCIENCE &amp; TECHNOLOGY</v>
          </cell>
          <cell r="F167" t="str">
            <v>383A</v>
          </cell>
          <cell r="G167" t="str">
            <v>TECHNOLOGY DEVELOPMENT MANAGEMENT</v>
          </cell>
          <cell r="H167" t="str">
            <v>1.3.2.1</v>
          </cell>
          <cell r="I167" t="str">
            <v>2043</v>
          </cell>
        </row>
        <row r="168">
          <cell r="A168">
            <v>5081</v>
          </cell>
          <cell r="B168" t="str">
            <v>ACT</v>
          </cell>
          <cell r="C168" t="str">
            <v>PHYSICAL SCIENCES</v>
          </cell>
          <cell r="D168" t="str">
            <v>370A</v>
          </cell>
          <cell r="E168" t="str">
            <v>SPACE EXPLORATION</v>
          </cell>
          <cell r="F168" t="str">
            <v>373A</v>
          </cell>
          <cell r="G168" t="str">
            <v>ALSSM (Astronauts, Life Science &amp; Space Medicine)</v>
          </cell>
          <cell r="H168" t="str">
            <v>1.2.1.2</v>
          </cell>
          <cell r="I168" t="str">
            <v>2162</v>
          </cell>
        </row>
        <row r="169">
          <cell r="A169">
            <v>5082</v>
          </cell>
          <cell r="B169" t="str">
            <v>ACT</v>
          </cell>
          <cell r="C169" t="str">
            <v>LIFE SCIENCES</v>
          </cell>
          <cell r="D169" t="str">
            <v>370A</v>
          </cell>
          <cell r="E169" t="str">
            <v>SPACE EXPLORATION</v>
          </cell>
          <cell r="F169" t="str">
            <v>373A</v>
          </cell>
          <cell r="G169" t="str">
            <v>ALSSM (Astronauts, Life Science &amp; Space Medicine)</v>
          </cell>
          <cell r="H169" t="str">
            <v>1.2.3.3</v>
          </cell>
          <cell r="I169" t="str">
            <v>2050</v>
          </cell>
        </row>
        <row r="170">
          <cell r="A170">
            <v>5083</v>
          </cell>
          <cell r="B170" t="str">
            <v>ACT</v>
          </cell>
          <cell r="C170" t="str">
            <v>ASTRONOMY AND PLANETARY EXPLORATION</v>
          </cell>
          <cell r="D170" t="str">
            <v>370A</v>
          </cell>
          <cell r="E170" t="str">
            <v>SPACE EXPLORATION</v>
          </cell>
          <cell r="F170" t="str">
            <v>372A</v>
          </cell>
          <cell r="G170" t="str">
            <v>EXPLORATION DEVELOPMENT</v>
          </cell>
          <cell r="H170" t="str">
            <v>1.2.2.1</v>
          </cell>
          <cell r="I170" t="str">
            <v>2183</v>
          </cell>
        </row>
        <row r="171">
          <cell r="A171">
            <v>5221</v>
          </cell>
          <cell r="B171" t="str">
            <v>ACT</v>
          </cell>
          <cell r="C171" t="str">
            <v>SATELLITE OPERATIONS MANAGEMENT</v>
          </cell>
          <cell r="D171" t="str">
            <v>360A</v>
          </cell>
          <cell r="E171" t="str">
            <v>SPACE UTILIZATION</v>
          </cell>
          <cell r="F171" t="str">
            <v>359A</v>
          </cell>
          <cell r="G171" t="str">
            <v>SATELLITE OPERATIONS, INFRASTRUCTURE &amp; APPLICATIONS</v>
          </cell>
          <cell r="H171" t="str">
            <v>1.1.2.1</v>
          </cell>
          <cell r="I171" t="str">
            <v>2139</v>
          </cell>
        </row>
        <row r="172">
          <cell r="A172">
            <v>5222</v>
          </cell>
          <cell r="B172" t="str">
            <v>E</v>
          </cell>
          <cell r="C172" t="str">
            <v>MSS OPERATIONS</v>
          </cell>
          <cell r="D172" t="str">
            <v>390A</v>
          </cell>
          <cell r="E172" t="str">
            <v>CORPORATE SERVICES</v>
          </cell>
          <cell r="F172" t="str">
            <v>220A</v>
          </cell>
          <cell r="G172" t="str">
            <v>INFORMATION MANAGEMENT &amp; INFORMATION DIRECTORATE</v>
          </cell>
          <cell r="H172" t="str">
            <v>1.2.1.1</v>
          </cell>
          <cell r="I172" t="str">
            <v>2187</v>
          </cell>
        </row>
        <row r="173">
          <cell r="A173">
            <v>5225</v>
          </cell>
          <cell r="B173" t="str">
            <v>D</v>
          </cell>
          <cell r="C173" t="str">
            <v>JWST (JAMES WEBB SPACE TELESCOPE)</v>
          </cell>
          <cell r="D173" t="str">
            <v>390A</v>
          </cell>
          <cell r="E173" t="str">
            <v>CORPORATE SERVICES</v>
          </cell>
          <cell r="F173" t="str">
            <v>220A</v>
          </cell>
          <cell r="G173" t="str">
            <v>INFORMATION MANAGEMENT &amp; INFORMATION DIRECTORATE</v>
          </cell>
          <cell r="H173" t="str">
            <v>1.2.2.1</v>
          </cell>
          <cell r="I173" t="str">
            <v>2183</v>
          </cell>
        </row>
        <row r="174">
          <cell r="A174">
            <v>5283</v>
          </cell>
          <cell r="B174" t="str">
            <v>A</v>
          </cell>
          <cell r="C174" t="str">
            <v>ATMOSPHERIC PROCESSES OF CLIMATE AND ITS CHANGES (APOCC)</v>
          </cell>
          <cell r="D174" t="str">
            <v>360A</v>
          </cell>
          <cell r="E174" t="str">
            <v>SPACE UTILIZATION</v>
          </cell>
          <cell r="F174" t="str">
            <v>357A</v>
          </cell>
          <cell r="G174" t="str">
            <v>SPACE UTILIZATION DEVELOPMENT</v>
          </cell>
          <cell r="H174" t="str">
            <v>1.1.1.3</v>
          </cell>
          <cell r="I174" t="str">
            <v>2045</v>
          </cell>
        </row>
        <row r="175">
          <cell r="A175">
            <v>5302</v>
          </cell>
          <cell r="B175" t="str">
            <v>PGM</v>
          </cell>
          <cell r="C175" t="str">
            <v>CLASS G&amp;C - RESEARCH COMPONENT (STUDIES RELATED TO SPACE)</v>
          </cell>
          <cell r="D175" t="str">
            <v>110A</v>
          </cell>
          <cell r="E175" t="str">
            <v>PRESIDENT</v>
          </cell>
          <cell r="F175" t="str">
            <v>660A</v>
          </cell>
          <cell r="G175" t="str">
            <v>POLICY AND EXTERNAL RELATIONS</v>
          </cell>
          <cell r="H175" t="str">
            <v>1.3.1.1</v>
          </cell>
          <cell r="I175" t="str">
            <v>2132</v>
          </cell>
        </row>
        <row r="176">
          <cell r="A176">
            <v>5321</v>
          </cell>
          <cell r="B176" t="str">
            <v>-</v>
          </cell>
          <cell r="C176" t="str">
            <v>C2 - (CANADIAN ISS EXPEDITION )</v>
          </cell>
          <cell r="D176" t="str">
            <v>370A</v>
          </cell>
          <cell r="E176" t="str">
            <v>SPACE EXPLORATION</v>
          </cell>
          <cell r="F176" t="str">
            <v>373A</v>
          </cell>
          <cell r="G176" t="str">
            <v>ALSSM (Astronauts, Life Science &amp; Space Medicine)</v>
          </cell>
          <cell r="H176" t="str">
            <v>1.2.3.1</v>
          </cell>
          <cell r="I176" t="str">
            <v>2056</v>
          </cell>
        </row>
        <row r="177">
          <cell r="A177">
            <v>5326</v>
          </cell>
          <cell r="B177" t="str">
            <v>ACT</v>
          </cell>
          <cell r="C177" t="str">
            <v>EXPLORATION CORE</v>
          </cell>
          <cell r="D177" t="str">
            <v>380A</v>
          </cell>
          <cell r="E177" t="str">
            <v>SPACE SCIENCE &amp; TECHNOLOGY</v>
          </cell>
          <cell r="F177" t="str">
            <v>384A</v>
          </cell>
          <cell r="G177" t="str">
            <v>ENGINEERING DEVELOPMENT</v>
          </cell>
          <cell r="H177" t="str">
            <v>1.2.2.3</v>
          </cell>
          <cell r="I177" t="str">
            <v>2052</v>
          </cell>
        </row>
        <row r="178">
          <cell r="A178">
            <v>5327</v>
          </cell>
          <cell r="B178" t="str">
            <v>NO</v>
          </cell>
          <cell r="C178" t="str">
            <v>EXPLORATION SURFACE MOBILITY (ESM)</v>
          </cell>
          <cell r="D178" t="str">
            <v>380A</v>
          </cell>
          <cell r="E178" t="str">
            <v>SPACE SCIENCE &amp; TECHNOLOGY</v>
          </cell>
          <cell r="F178" t="str">
            <v>384A</v>
          </cell>
          <cell r="G178" t="str">
            <v>ENGINEERING DEVELOPMENT</v>
          </cell>
          <cell r="H178" t="str">
            <v>1.2.2.3</v>
          </cell>
          <cell r="I178" t="str">
            <v>2052</v>
          </cell>
        </row>
        <row r="179">
          <cell r="A179">
            <v>5328</v>
          </cell>
          <cell r="B179" t="str">
            <v>-</v>
          </cell>
          <cell r="C179" t="str">
            <v>ISS UTILIZATION (INTERNATIONAL SPACE STATION)</v>
          </cell>
          <cell r="D179" t="str">
            <v>380A</v>
          </cell>
          <cell r="E179" t="str">
            <v>SPACE SCIENCE &amp; TECHNOLOGY</v>
          </cell>
          <cell r="F179" t="str">
            <v>384A</v>
          </cell>
          <cell r="G179" t="str">
            <v>ENGINEERING DEVELOPMENT</v>
          </cell>
          <cell r="H179" t="str">
            <v>1.2.1.2</v>
          </cell>
          <cell r="I179" t="str">
            <v>2154</v>
          </cell>
        </row>
        <row r="180">
          <cell r="A180">
            <v>5329</v>
          </cell>
          <cell r="B180" t="str">
            <v>PGM</v>
          </cell>
          <cell r="C180" t="str">
            <v>SPACE TECHNOLOGY DEVELOPEMENT PROGRAM (STDP)</v>
          </cell>
          <cell r="D180" t="str">
            <v>380A</v>
          </cell>
          <cell r="E180" t="str">
            <v>SPACE SCIENCE &amp; TECHNOLOGY</v>
          </cell>
          <cell r="F180" t="str">
            <v>384A</v>
          </cell>
          <cell r="G180" t="str">
            <v>ENGINEERING DEVELOPMENT</v>
          </cell>
          <cell r="H180" t="str">
            <v>1.3.2.2</v>
          </cell>
          <cell r="I180" t="str">
            <v>2079</v>
          </cell>
        </row>
        <row r="181">
          <cell r="A181">
            <v>5330</v>
          </cell>
          <cell r="B181" t="str">
            <v>ACT</v>
          </cell>
          <cell r="C181" t="str">
            <v>MISSIONS CONCEPTS &amp; STUDIES</v>
          </cell>
          <cell r="D181" t="str">
            <v>380A</v>
          </cell>
          <cell r="E181" t="str">
            <v>SPACE SCIENCE &amp; TECHNOLOGY</v>
          </cell>
          <cell r="F181" t="str">
            <v>384A</v>
          </cell>
          <cell r="G181" t="str">
            <v>ENGINEERING DEVELOPMENT</v>
          </cell>
          <cell r="H181" t="str">
            <v>1.1.1.1</v>
          </cell>
          <cell r="I181" t="str">
            <v>2100</v>
          </cell>
        </row>
        <row r="182">
          <cell r="A182">
            <v>5333</v>
          </cell>
          <cell r="B182" t="str">
            <v>-</v>
          </cell>
          <cell r="C182" t="str">
            <v>MISSION CONCEPTS FOR ATMOSPHERIC SCIENCES</v>
          </cell>
          <cell r="D182" t="str">
            <v>380A</v>
          </cell>
          <cell r="E182" t="str">
            <v>SPACE SCIENCE &amp; TECHNOLOGY</v>
          </cell>
          <cell r="F182" t="str">
            <v>384A</v>
          </cell>
          <cell r="G182" t="str">
            <v>ENGINEERING DEVELOPMENT</v>
          </cell>
          <cell r="H182" t="str">
            <v>1.1.1.3</v>
          </cell>
          <cell r="I182" t="str">
            <v>2045</v>
          </cell>
        </row>
        <row r="183">
          <cell r="A183">
            <v>5334</v>
          </cell>
          <cell r="B183" t="str">
            <v>E</v>
          </cell>
          <cell r="C183" t="str">
            <v>MSS OPERATIONS</v>
          </cell>
          <cell r="D183" t="str">
            <v>370A</v>
          </cell>
          <cell r="E183" t="str">
            <v>SPACE EXPLORATION</v>
          </cell>
          <cell r="F183" t="str">
            <v>372A</v>
          </cell>
          <cell r="G183" t="str">
            <v>EXPLORATION DEVELOPMENT</v>
          </cell>
          <cell r="H183" t="str">
            <v>1.2.1.1</v>
          </cell>
          <cell r="I183" t="str">
            <v>2187</v>
          </cell>
        </row>
        <row r="184">
          <cell r="A184">
            <v>5381</v>
          </cell>
          <cell r="B184" t="str">
            <v>ACT</v>
          </cell>
          <cell r="C184" t="str">
            <v>PROGRAM MANAGEMENT ENGINEERING DEVELOPMENT</v>
          </cell>
          <cell r="D184" t="str">
            <v>380A</v>
          </cell>
          <cell r="E184" t="str">
            <v>SPACE SCIENCE &amp; TECHNOLOGY</v>
          </cell>
          <cell r="F184" t="str">
            <v>384A</v>
          </cell>
          <cell r="G184" t="str">
            <v>ENGINEERING DEVELOPMENT</v>
          </cell>
          <cell r="H184" t="str">
            <v>1.3.1.1</v>
          </cell>
          <cell r="I184" t="str">
            <v>2228</v>
          </cell>
        </row>
        <row r="185">
          <cell r="A185">
            <v>5421</v>
          </cell>
          <cell r="B185" t="str">
            <v>-</v>
          </cell>
          <cell r="C185" t="str">
            <v>GRANTS &amp; CONTRIBUTIONS CENTRE OF EXPERTISE</v>
          </cell>
          <cell r="D185" t="str">
            <v>380A</v>
          </cell>
          <cell r="E185" t="str">
            <v>SPACE SCIENCE &amp; TECHNOLOGY</v>
          </cell>
          <cell r="F185" t="str">
            <v>383A</v>
          </cell>
          <cell r="G185" t="str">
            <v>TECHNOLOGY DEVELOPMENT MANAGEMENT</v>
          </cell>
          <cell r="H185" t="str">
            <v>1.3.1.1</v>
          </cell>
          <cell r="I185" t="str">
            <v>2196</v>
          </cell>
        </row>
        <row r="186">
          <cell r="A186">
            <v>5422</v>
          </cell>
          <cell r="B186" t="str">
            <v>-</v>
          </cell>
          <cell r="C186" t="str">
            <v>MANAGEMENT OF SCIENCE &amp; ACADEMIC DEVELOPMENT</v>
          </cell>
          <cell r="D186" t="str">
            <v>380A</v>
          </cell>
          <cell r="E186" t="str">
            <v>SPACE SCIENCE &amp; TECHNOLOGY</v>
          </cell>
          <cell r="F186" t="str">
            <v>383A</v>
          </cell>
          <cell r="G186" t="str">
            <v>TECHNOLOGY DEVELOPMENT MANAGEMENT</v>
          </cell>
          <cell r="H186" t="str">
            <v>1.3.1.1</v>
          </cell>
          <cell r="I186" t="str">
            <v>2220</v>
          </cell>
        </row>
        <row r="187">
          <cell r="A187">
            <v>5423</v>
          </cell>
          <cell r="B187" t="str">
            <v>-</v>
          </cell>
          <cell r="C187" t="str">
            <v>ADA (ACADEMIC DEVELOPMENT ACTIVITIES)</v>
          </cell>
          <cell r="D187" t="str">
            <v>380A</v>
          </cell>
          <cell r="E187" t="str">
            <v>SPACE SCIENCE &amp; TECHNOLOGY</v>
          </cell>
          <cell r="F187" t="str">
            <v>383A</v>
          </cell>
          <cell r="G187" t="str">
            <v>TECHNOLOGY DEVELOPMENT MANAGEMENT</v>
          </cell>
          <cell r="H187" t="str">
            <v>1.3.1.1</v>
          </cell>
          <cell r="I187" t="str">
            <v>2221</v>
          </cell>
        </row>
        <row r="188">
          <cell r="A188">
            <v>5424</v>
          </cell>
          <cell r="B188" t="str">
            <v>-</v>
          </cell>
          <cell r="C188" t="str">
            <v>COLLABORATIVE SCIENTIFIC RESEARCH</v>
          </cell>
          <cell r="D188" t="str">
            <v>380A</v>
          </cell>
          <cell r="E188" t="str">
            <v>SPACE SCIENCE &amp; TECHNOLOGY</v>
          </cell>
          <cell r="F188" t="str">
            <v>383A</v>
          </cell>
          <cell r="G188" t="str">
            <v>TECHNOLOGY DEVELOPMENT MANAGEMENT</v>
          </cell>
          <cell r="H188" t="str">
            <v>1.3.1.1</v>
          </cell>
          <cell r="I188" t="str">
            <v>2222</v>
          </cell>
        </row>
        <row r="189">
          <cell r="A189">
            <v>5425</v>
          </cell>
          <cell r="B189" t="str">
            <v>-</v>
          </cell>
          <cell r="C189" t="str">
            <v>FAST (FLIGHT FOR ADVANCEMENT OF SCIENCE &amp; TECHNOLOGIES)</v>
          </cell>
          <cell r="D189" t="str">
            <v>380A</v>
          </cell>
          <cell r="E189" t="str">
            <v>SPACE SCIENCE &amp; TECHNOLOGY</v>
          </cell>
          <cell r="F189" t="str">
            <v>383A</v>
          </cell>
          <cell r="G189" t="str">
            <v>TECHNOLOGY DEVELOPMENT MANAGEMENT</v>
          </cell>
          <cell r="H189" t="str">
            <v>1.3.1.1</v>
          </cell>
          <cell r="I189" t="str">
            <v>2223</v>
          </cell>
        </row>
        <row r="190">
          <cell r="A190">
            <v>5426</v>
          </cell>
          <cell r="B190" t="str">
            <v>-</v>
          </cell>
          <cell r="C190" t="str">
            <v>RIA (RESEARCH INFRASTRUCTURE ACTIVITIES)</v>
          </cell>
          <cell r="D190" t="str">
            <v>380A</v>
          </cell>
          <cell r="E190" t="str">
            <v>SPACE SCIENCE &amp; TECHNOLOGY</v>
          </cell>
          <cell r="F190" t="str">
            <v>383A</v>
          </cell>
          <cell r="G190" t="str">
            <v>TECHNOLOGY DEVELOPMENT MANAGEMENT</v>
          </cell>
          <cell r="H190" t="str">
            <v>1.3.1.1</v>
          </cell>
          <cell r="I190" t="str">
            <v>2224</v>
          </cell>
        </row>
        <row r="191">
          <cell r="A191">
            <v>5441</v>
          </cell>
          <cell r="B191" t="str">
            <v>-</v>
          </cell>
          <cell r="C191" t="str">
            <v>MANAGEMENT OF MISSION ENGINEERING &amp; APPLICATION (EARTH OBSERVATION) DIRECTORATE</v>
          </cell>
          <cell r="D191" t="str">
            <v>360A</v>
          </cell>
          <cell r="E191" t="str">
            <v>SPACE UTILIZATION</v>
          </cell>
          <cell r="F191" t="str">
            <v>358A</v>
          </cell>
          <cell r="G191" t="str">
            <v>SPACE UTILIZATION PROJECTS</v>
          </cell>
          <cell r="H191" t="str">
            <v>1.1.1.1</v>
          </cell>
          <cell r="I191" t="str">
            <v>2100</v>
          </cell>
        </row>
        <row r="192">
          <cell r="A192">
            <v>5442</v>
          </cell>
          <cell r="B192" t="str">
            <v>-</v>
          </cell>
          <cell r="C192" t="str">
            <v>MANAGEMENT OF MISSION ENGINEERING &amp; APPLICATION (SATCOM) DIRECTORATE</v>
          </cell>
          <cell r="D192" t="str">
            <v>360A</v>
          </cell>
          <cell r="E192" t="str">
            <v>SPACE UTILIZATION</v>
          </cell>
          <cell r="F192" t="str">
            <v>357A</v>
          </cell>
          <cell r="G192" t="str">
            <v>SPACE UTILIZATION DEVELOPMENT</v>
          </cell>
          <cell r="H192" t="str">
            <v>1.1.1.2</v>
          </cell>
          <cell r="I192" t="str">
            <v>2041</v>
          </cell>
        </row>
        <row r="193">
          <cell r="A193">
            <v>5443</v>
          </cell>
          <cell r="B193" t="str">
            <v>-</v>
          </cell>
          <cell r="C193" t="str">
            <v>MANAGEMENT OF SOLAR AND EARTH SYSTEM SCIENCE DIRECTORATE</v>
          </cell>
          <cell r="D193" t="str">
            <v>360A</v>
          </cell>
          <cell r="E193" t="str">
            <v>SPACE UTILIZATION</v>
          </cell>
          <cell r="F193" t="str">
            <v>357A</v>
          </cell>
          <cell r="G193" t="str">
            <v>SPACE UTILIZATION DEVELOPMENT</v>
          </cell>
          <cell r="H193" t="str">
            <v>1.1.1.3</v>
          </cell>
          <cell r="I193" t="str">
            <v>2188</v>
          </cell>
        </row>
        <row r="194">
          <cell r="A194">
            <v>5462</v>
          </cell>
          <cell r="B194" t="str">
            <v>-</v>
          </cell>
          <cell r="C194" t="str">
            <v>MANAGEMENT OF SATELLITE COMMUNICATIONS AND SPACE ENVIRONMENT PROJECTS</v>
          </cell>
          <cell r="D194" t="str">
            <v>360A</v>
          </cell>
          <cell r="E194" t="str">
            <v>SPACE UTILIZATION</v>
          </cell>
          <cell r="F194" t="str">
            <v>357A</v>
          </cell>
          <cell r="G194" t="str">
            <v>SPACE UTILIZATION DEVELOPMENT</v>
          </cell>
          <cell r="H194" t="str">
            <v>1.1.1.2</v>
          </cell>
          <cell r="I194" t="str">
            <v>2040</v>
          </cell>
        </row>
        <row r="195">
          <cell r="A195">
            <v>5481</v>
          </cell>
          <cell r="B195" t="str">
            <v>-</v>
          </cell>
          <cell r="C195" t="str">
            <v>EXPLORATION DEVELOPMENT DIRECTORATE</v>
          </cell>
          <cell r="D195" t="str">
            <v>370A</v>
          </cell>
          <cell r="E195" t="str">
            <v>SPACE EXPLORATION</v>
          </cell>
          <cell r="F195" t="str">
            <v>372A</v>
          </cell>
          <cell r="G195" t="str">
            <v>EXPLORATION DEVELOPMENT</v>
          </cell>
          <cell r="H195" t="str">
            <v>1.2.2.3</v>
          </cell>
          <cell r="I195" t="str">
            <v>2230</v>
          </cell>
        </row>
        <row r="196">
          <cell r="A196">
            <v>5482</v>
          </cell>
          <cell r="B196" t="str">
            <v>-</v>
          </cell>
          <cell r="C196" t="str">
            <v>EXPLORATION PLANNING</v>
          </cell>
          <cell r="D196" t="str">
            <v>370A</v>
          </cell>
          <cell r="E196" t="str">
            <v>SPACE EXPLORATION</v>
          </cell>
          <cell r="F196" t="str">
            <v>372A</v>
          </cell>
          <cell r="G196" t="str">
            <v>EXPLORATION DEVELOPMENT</v>
          </cell>
          <cell r="H196" t="str">
            <v>1.2.2.3</v>
          </cell>
          <cell r="I196" t="str">
            <v>2231</v>
          </cell>
        </row>
        <row r="197">
          <cell r="A197">
            <v>5501</v>
          </cell>
          <cell r="B197" t="str">
            <v>-</v>
          </cell>
          <cell r="C197" t="str">
            <v>LIFE SCIENCE SUPPORT ON ISS</v>
          </cell>
          <cell r="D197" t="str">
            <v>370A</v>
          </cell>
          <cell r="E197" t="str">
            <v>SPACE EXPLORATION</v>
          </cell>
          <cell r="F197" t="str">
            <v>373A</v>
          </cell>
          <cell r="G197" t="str">
            <v>ALSSM (Astronauts, Life Science &amp; Space Medicine)</v>
          </cell>
          <cell r="H197" t="str">
            <v>1.2.1.2</v>
          </cell>
          <cell r="I197" t="str">
            <v>2184</v>
          </cell>
        </row>
        <row r="198">
          <cell r="A198">
            <v>5502</v>
          </cell>
          <cell r="B198" t="str">
            <v>-</v>
          </cell>
          <cell r="C198" t="str">
            <v>MANAGEMENT OF EARTH OBSERVATION DIRECTORATE</v>
          </cell>
          <cell r="D198" t="str">
            <v>360A</v>
          </cell>
          <cell r="E198" t="str">
            <v>SPACE UTILIZATION</v>
          </cell>
          <cell r="F198" t="str">
            <v>358A</v>
          </cell>
          <cell r="G198" t="str">
            <v>SPACE UTILIZATION PROJECTS</v>
          </cell>
          <cell r="H198" t="str">
            <v>1.1.1.1</v>
          </cell>
          <cell r="I198" t="str">
            <v>2058</v>
          </cell>
        </row>
        <row r="199">
          <cell r="A199">
            <v>5503</v>
          </cell>
          <cell r="B199" t="str">
            <v>-</v>
          </cell>
          <cell r="C199" t="str">
            <v>MANAGEMENT OF SPACE UTILIZATION BRANCH</v>
          </cell>
          <cell r="D199" t="str">
            <v>360A</v>
          </cell>
          <cell r="E199" t="str">
            <v>SPACE UTILIZATION</v>
          </cell>
          <cell r="F199" t="str">
            <v>361A</v>
          </cell>
          <cell r="G199" t="str">
            <v>DG SPACE UTILIZATION</v>
          </cell>
          <cell r="H199" t="str">
            <v>1.1.1.1</v>
          </cell>
          <cell r="I199" t="str">
            <v>2116</v>
          </cell>
        </row>
        <row r="200">
          <cell r="A200">
            <v>5521</v>
          </cell>
          <cell r="B200" t="str">
            <v>D</v>
          </cell>
          <cell r="C200" t="str">
            <v>RADARSAT CONSTELLATION</v>
          </cell>
          <cell r="D200" t="str">
            <v>360A</v>
          </cell>
          <cell r="E200" t="str">
            <v>SPACE UTILIZATION</v>
          </cell>
          <cell r="F200" t="str">
            <v>358A</v>
          </cell>
          <cell r="G200" t="str">
            <v>SPACE UTILIZATION PROJECTS</v>
          </cell>
          <cell r="H200" t="str">
            <v>1.1.1.1</v>
          </cell>
          <cell r="I200" t="str">
            <v>2137</v>
          </cell>
        </row>
        <row r="201">
          <cell r="A201">
            <v>5522</v>
          </cell>
          <cell r="B201" t="str">
            <v>E1</v>
          </cell>
          <cell r="C201" t="str">
            <v>RADARSAT CONSTELLATION</v>
          </cell>
          <cell r="D201" t="str">
            <v>360A</v>
          </cell>
          <cell r="E201" t="str">
            <v>SPACE UTILIZATION</v>
          </cell>
          <cell r="F201" t="str">
            <v>358A</v>
          </cell>
          <cell r="G201" t="str">
            <v>SPACE UTILIZATION PROJECTS</v>
          </cell>
          <cell r="H201" t="str">
            <v>1.1.2.1</v>
          </cell>
          <cell r="I201" t="str">
            <v>2142</v>
          </cell>
        </row>
        <row r="202">
          <cell r="A202">
            <v>5542</v>
          </cell>
          <cell r="B202" t="str">
            <v>C</v>
          </cell>
          <cell r="C202" t="str">
            <v>CAMS (CANADIAN ASTRO-H METROLOGY SYSTEMS)</v>
          </cell>
          <cell r="D202" t="str">
            <v>370A</v>
          </cell>
          <cell r="E202" t="str">
            <v>SPACE EXPLORATION</v>
          </cell>
          <cell r="F202" t="str">
            <v>372A</v>
          </cell>
          <cell r="G202" t="str">
            <v>EXPLORATION DEVELOPMENT</v>
          </cell>
          <cell r="H202" t="str">
            <v>1.2.2.1</v>
          </cell>
          <cell r="I202" t="str">
            <v>2183</v>
          </cell>
        </row>
        <row r="203">
          <cell r="A203">
            <v>5543</v>
          </cell>
          <cell r="B203" t="str">
            <v>D</v>
          </cell>
          <cell r="C203" t="str">
            <v>CAMS (CANADIAN ASTRO-H METROLOGY SYSTEMS)</v>
          </cell>
          <cell r="D203" t="str">
            <v>370A</v>
          </cell>
          <cell r="E203" t="str">
            <v>SPACE EXPLORATION</v>
          </cell>
          <cell r="F203" t="str">
            <v>372A</v>
          </cell>
          <cell r="G203" t="str">
            <v>EXPLORATION DEVELOPMENT</v>
          </cell>
          <cell r="H203" t="str">
            <v>1.2.2.1</v>
          </cell>
          <cell r="I203" t="str">
            <v>2183</v>
          </cell>
        </row>
        <row r="204">
          <cell r="A204">
            <v>5544</v>
          </cell>
          <cell r="B204" t="str">
            <v>E</v>
          </cell>
          <cell r="C204" t="str">
            <v>CAMS (CANADIAN ASTRO-H METROLOGY SYSTEMS)</v>
          </cell>
          <cell r="D204" t="str">
            <v>370A</v>
          </cell>
          <cell r="E204" t="str">
            <v>SPACE EXPLORATION</v>
          </cell>
          <cell r="F204" t="str">
            <v>372A</v>
          </cell>
          <cell r="G204" t="str">
            <v>EXPLORATION DEVELOPMENT</v>
          </cell>
          <cell r="H204" t="str">
            <v>1.2.2.1</v>
          </cell>
          <cell r="I204" t="str">
            <v>2183</v>
          </cell>
        </row>
        <row r="205">
          <cell r="A205">
            <v>5547</v>
          </cell>
          <cell r="B205" t="str">
            <v>D</v>
          </cell>
          <cell r="C205" t="str">
            <v>CAMS (CANADIAN ASTRO-H METROLOGY SYSTEMS)</v>
          </cell>
          <cell r="D205" t="str">
            <v>900A</v>
          </cell>
          <cell r="E205" t="str">
            <v>RESERVES</v>
          </cell>
          <cell r="F205" t="str">
            <v>9191</v>
          </cell>
          <cell r="G205" t="str">
            <v>RISK RESERVE</v>
          </cell>
          <cell r="H205" t="str">
            <v>1.2.2.1</v>
          </cell>
          <cell r="I205" t="str">
            <v>2183</v>
          </cell>
        </row>
        <row r="206">
          <cell r="A206">
            <v>5548</v>
          </cell>
          <cell r="B206" t="str">
            <v>SCI-SUP</v>
          </cell>
          <cell r="C206" t="str">
            <v>CAMS (CANADIAN ASTRO-H METROLOGY SYSTEMS)</v>
          </cell>
          <cell r="D206" t="str">
            <v>370A</v>
          </cell>
          <cell r="E206" t="str">
            <v>SPACE EXPLORATION</v>
          </cell>
          <cell r="F206" t="str">
            <v>372A</v>
          </cell>
          <cell r="G206" t="str">
            <v>EXPLORATION DEVELOPMENT</v>
          </cell>
          <cell r="H206" t="str">
            <v>1.2.2.1</v>
          </cell>
          <cell r="I206" t="str">
            <v>2183</v>
          </cell>
        </row>
        <row r="207">
          <cell r="A207">
            <v>5550</v>
          </cell>
          <cell r="B207" t="str">
            <v>B</v>
          </cell>
          <cell r="C207" t="str">
            <v>OSIRIS-REX (ORIGINS SPECTRAL INTERPRETATION RESOURCE IDENTIFICATION SECURITY REGOLITH EXPLORER)</v>
          </cell>
          <cell r="D207" t="str">
            <v>370A</v>
          </cell>
          <cell r="E207" t="str">
            <v>SPACE EXPLORATION</v>
          </cell>
          <cell r="F207" t="str">
            <v>372A</v>
          </cell>
          <cell r="G207" t="str">
            <v>EXPLORATION DEVELOPMENT</v>
          </cell>
          <cell r="H207" t="str">
            <v>1.2.2.2</v>
          </cell>
          <cell r="I207" t="str">
            <v>2186</v>
          </cell>
        </row>
        <row r="208">
          <cell r="A208">
            <v>5551</v>
          </cell>
          <cell r="B208" t="str">
            <v>C</v>
          </cell>
          <cell r="C208" t="str">
            <v>OSIRIS-REX (ORIGINS SPECTRAL INTERPRETATION RESOURCE IDENTIFICATION SECURITY REGOLITH EXPLORER)</v>
          </cell>
          <cell r="D208" t="str">
            <v>370A</v>
          </cell>
          <cell r="E208" t="str">
            <v>SPACE EXPLORATION</v>
          </cell>
          <cell r="F208" t="str">
            <v>372A</v>
          </cell>
          <cell r="G208" t="str">
            <v>EXPLORATION DEVELOPMENT</v>
          </cell>
          <cell r="H208" t="str">
            <v>1.2.2.2</v>
          </cell>
          <cell r="I208" t="str">
            <v>2186</v>
          </cell>
        </row>
        <row r="209">
          <cell r="A209">
            <v>5552</v>
          </cell>
          <cell r="B209" t="str">
            <v>D</v>
          </cell>
          <cell r="C209" t="str">
            <v>OSIRIS-REX (ORIGINS SPECTRAL INTERPRETATION RESOURCE IDENTIFICATION SECURITY REGOLITH EXPLORER)</v>
          </cell>
          <cell r="D209" t="str">
            <v>370A</v>
          </cell>
          <cell r="E209" t="str">
            <v>SPACE EXPLORATION</v>
          </cell>
          <cell r="F209" t="str">
            <v>372A</v>
          </cell>
          <cell r="G209" t="str">
            <v>EXPLORATION DEVELOPMENT</v>
          </cell>
          <cell r="H209" t="str">
            <v>1.2.2.2</v>
          </cell>
          <cell r="I209" t="str">
            <v>2186</v>
          </cell>
        </row>
        <row r="210">
          <cell r="A210">
            <v>5553</v>
          </cell>
          <cell r="B210" t="str">
            <v>E</v>
          </cell>
          <cell r="C210" t="str">
            <v>OSIRIS-REX (ORIGINS SPECTRAL INTERPRETATION RESOURCE IDENTIFICATION SECURITY REGOLITH EXPLORER)</v>
          </cell>
          <cell r="D210" t="str">
            <v>370A</v>
          </cell>
          <cell r="E210" t="str">
            <v>SPACE EXPLORATION</v>
          </cell>
          <cell r="F210" t="str">
            <v>372A</v>
          </cell>
          <cell r="G210" t="str">
            <v>EXPLORATION DEVELOPMENT</v>
          </cell>
          <cell r="H210" t="str">
            <v>1.2.2.2</v>
          </cell>
          <cell r="I210" t="str">
            <v>2186</v>
          </cell>
        </row>
        <row r="211">
          <cell r="A211">
            <v>5554</v>
          </cell>
          <cell r="B211" t="str">
            <v>B</v>
          </cell>
          <cell r="C211" t="str">
            <v>OSIRIS-REX (ORIGINS SPECTRAL INTERPRETATION RESOURCE IDENTIFICATION SECURITY REGOLITH EXPLORER)</v>
          </cell>
          <cell r="D211" t="str">
            <v>900A</v>
          </cell>
          <cell r="E211" t="str">
            <v>RESERVES</v>
          </cell>
          <cell r="F211" t="str">
            <v>9191</v>
          </cell>
          <cell r="G211" t="str">
            <v>RISK RESERVE</v>
          </cell>
          <cell r="H211" t="str">
            <v>1.2.2.2</v>
          </cell>
          <cell r="I211" t="str">
            <v>2186</v>
          </cell>
        </row>
        <row r="212">
          <cell r="A212">
            <v>5555</v>
          </cell>
          <cell r="B212" t="str">
            <v>C</v>
          </cell>
          <cell r="C212" t="str">
            <v>OSIRIS-REX (ORIGINS SPECTRAL INTERPRETATION RESOURCE IDENTIFICATION SECURITY REGOLITH EXPLORER)</v>
          </cell>
          <cell r="D212" t="str">
            <v>900A</v>
          </cell>
          <cell r="E212" t="str">
            <v>RESERVES</v>
          </cell>
          <cell r="F212" t="str">
            <v>9191</v>
          </cell>
          <cell r="G212" t="str">
            <v>RISK RESERVE</v>
          </cell>
          <cell r="H212" t="str">
            <v>1.2.2.2</v>
          </cell>
          <cell r="I212" t="str">
            <v>2186</v>
          </cell>
        </row>
        <row r="213">
          <cell r="A213">
            <v>5556</v>
          </cell>
          <cell r="B213" t="str">
            <v>D</v>
          </cell>
          <cell r="C213" t="str">
            <v>OSIRIS-REX (ORIGINS SPECTRAL INTERPRETATION RESOURCE IDENTIFICATION SECURITY REGOLITH EXPLORER)</v>
          </cell>
          <cell r="D213" t="str">
            <v>900A</v>
          </cell>
          <cell r="E213" t="str">
            <v>RESERVES</v>
          </cell>
          <cell r="F213" t="str">
            <v>9191</v>
          </cell>
          <cell r="G213" t="str">
            <v>RISK RESERVE</v>
          </cell>
          <cell r="H213" t="str">
            <v>1.2.2.2</v>
          </cell>
          <cell r="I213" t="str">
            <v>2186</v>
          </cell>
        </row>
        <row r="214">
          <cell r="A214">
            <v>5557</v>
          </cell>
          <cell r="B214" t="str">
            <v>SCI-SUP</v>
          </cell>
          <cell r="C214" t="str">
            <v>OSIRIS-REX (ORIGINS SPECTRAL INTERPRETATION RESOURCE IDENTIFICATION SECURITY REGOLITH EXPLORER)</v>
          </cell>
          <cell r="D214" t="str">
            <v>370A</v>
          </cell>
          <cell r="E214" t="str">
            <v>SPACE EXPLORATION</v>
          </cell>
          <cell r="F214" t="str">
            <v>372A</v>
          </cell>
          <cell r="G214" t="str">
            <v>EXPLORATION DEVELOPMENT</v>
          </cell>
          <cell r="H214" t="str">
            <v>1.2.2.2</v>
          </cell>
          <cell r="I214" t="str">
            <v>2186</v>
          </cell>
        </row>
        <row r="215">
          <cell r="A215">
            <v>5621</v>
          </cell>
          <cell r="B215" t="str">
            <v>-</v>
          </cell>
          <cell r="C215" t="str">
            <v>PLANNING AND FINANCIAL RESOURCES</v>
          </cell>
          <cell r="D215" t="str">
            <v>210A</v>
          </cell>
          <cell r="E215" t="str">
            <v>FINANCES</v>
          </cell>
          <cell r="F215" t="str">
            <v>2180</v>
          </cell>
          <cell r="G215" t="str">
            <v>PLANNING AND FINANCIAL RESOURCES</v>
          </cell>
          <cell r="H215" t="str">
            <v>1.4.2.2</v>
          </cell>
          <cell r="I215" t="str">
            <v>2026</v>
          </cell>
        </row>
        <row r="216">
          <cell r="A216">
            <v>5641</v>
          </cell>
          <cell r="B216" t="str">
            <v>-</v>
          </cell>
          <cell r="C216" t="str">
            <v>ACCOUNTING OPERATIONS AND FINANCIAL POLICIES</v>
          </cell>
          <cell r="D216" t="str">
            <v>210A</v>
          </cell>
          <cell r="E216" t="str">
            <v>FINANCES</v>
          </cell>
          <cell r="F216" t="str">
            <v>2190</v>
          </cell>
          <cell r="G216" t="str">
            <v>ACCOUNTING OPERATIONS &amp; FINANCIAL POLICIES</v>
          </cell>
          <cell r="H216" t="str">
            <v>1.4.2.2</v>
          </cell>
          <cell r="I216" t="str">
            <v>2026</v>
          </cell>
        </row>
        <row r="217">
          <cell r="A217">
            <v>5661</v>
          </cell>
          <cell r="B217" t="str">
            <v>ACT</v>
          </cell>
          <cell r="C217" t="str">
            <v>PROGRAM MANAGEMENT TECHNOLOGY DEVELOPMENT MANAGEMENT</v>
          </cell>
          <cell r="D217" t="str">
            <v>380A</v>
          </cell>
          <cell r="E217" t="str">
            <v>SPACE SCIENCE &amp; TECHNOLOGY</v>
          </cell>
          <cell r="F217" t="str">
            <v>383A</v>
          </cell>
          <cell r="G217" t="str">
            <v>TECHNOLOGY DEVELOPMENT MANAGEMENT</v>
          </cell>
          <cell r="H217" t="str">
            <v>1.3.2.2</v>
          </cell>
          <cell r="I217" t="str">
            <v>2079</v>
          </cell>
        </row>
        <row r="218">
          <cell r="A218">
            <v>5721</v>
          </cell>
          <cell r="B218" t="str">
            <v>E-DH</v>
          </cell>
          <cell r="C218" t="str">
            <v>RADARSAT - 1</v>
          </cell>
          <cell r="D218" t="str">
            <v>360A</v>
          </cell>
          <cell r="E218" t="str">
            <v>SPACE UTILIZATION</v>
          </cell>
          <cell r="F218" t="str">
            <v>359A</v>
          </cell>
          <cell r="G218" t="str">
            <v>SATELLITE OPERATIONS, INFRASTRUCTURE &amp; APPLICATIONS</v>
          </cell>
          <cell r="H218" t="str">
            <v>1.1.2.2</v>
          </cell>
          <cell r="I218" t="str">
            <v>2226</v>
          </cell>
        </row>
        <row r="219">
          <cell r="A219">
            <v>5722</v>
          </cell>
          <cell r="B219" t="str">
            <v>E-DH</v>
          </cell>
          <cell r="C219" t="str">
            <v>RADARSAT - 2</v>
          </cell>
          <cell r="D219" t="str">
            <v>360A</v>
          </cell>
          <cell r="E219" t="str">
            <v>SPACE UTILIZATION</v>
          </cell>
          <cell r="F219" t="str">
            <v>359A</v>
          </cell>
          <cell r="G219" t="str">
            <v>SATELLITE OPERATIONS, INFRASTRUCTURE &amp; APPLICATIONS</v>
          </cell>
          <cell r="H219" t="str">
            <v>1.1.2.2</v>
          </cell>
          <cell r="I219" t="str">
            <v>2226</v>
          </cell>
        </row>
        <row r="220">
          <cell r="A220">
            <v>5761</v>
          </cell>
          <cell r="B220" t="str">
            <v>A</v>
          </cell>
          <cell r="C220" t="str">
            <v>NORTHERN GROUND STATION (NGS)</v>
          </cell>
          <cell r="D220" t="str">
            <v>360A</v>
          </cell>
          <cell r="E220" t="str">
            <v>SPACE UTILIZATION</v>
          </cell>
          <cell r="F220" t="str">
            <v>359A</v>
          </cell>
          <cell r="G220" t="str">
            <v>SATELLITE OPERATIONS, INFRASTRUCTURE &amp; APPLICATIONS</v>
          </cell>
          <cell r="H220" t="str">
            <v>1.1.2.1</v>
          </cell>
          <cell r="I220" t="str">
            <v>2138</v>
          </cell>
        </row>
        <row r="221">
          <cell r="A221">
            <v>5764</v>
          </cell>
          <cell r="B221" t="str">
            <v>E</v>
          </cell>
          <cell r="C221" t="str">
            <v>NIRST</v>
          </cell>
          <cell r="D221" t="str">
            <v>360A</v>
          </cell>
          <cell r="E221" t="str">
            <v>SPACE UTILIZATION</v>
          </cell>
          <cell r="F221" t="str">
            <v>357A</v>
          </cell>
          <cell r="G221" t="str">
            <v>SPACE UTILIZATION DEVELOPMENT</v>
          </cell>
          <cell r="H221" t="str">
            <v>1.1.2.2</v>
          </cell>
          <cell r="I221" t="str">
            <v>2226</v>
          </cell>
        </row>
        <row r="222">
          <cell r="A222">
            <v>5881</v>
          </cell>
          <cell r="B222" t="str">
            <v>-</v>
          </cell>
          <cell r="C222" t="str">
            <v>LIFE SCIENCE SUPPORT ON ISS</v>
          </cell>
          <cell r="D222" t="str">
            <v>370A</v>
          </cell>
          <cell r="E222" t="str">
            <v>SPACE EXPLORATION</v>
          </cell>
          <cell r="F222" t="str">
            <v>440A</v>
          </cell>
          <cell r="G222" t="str">
            <v>EXPLORATION OPERATIONS &amp; INFRASTRUCTURE</v>
          </cell>
          <cell r="H222" t="str">
            <v>1.2.1.2</v>
          </cell>
          <cell r="I222" t="str">
            <v>2184</v>
          </cell>
        </row>
        <row r="223">
          <cell r="A223">
            <v>5885</v>
          </cell>
          <cell r="B223" t="str">
            <v>ACT</v>
          </cell>
          <cell r="C223" t="str">
            <v>EXPLORATION CORE</v>
          </cell>
          <cell r="D223" t="str">
            <v>370A</v>
          </cell>
          <cell r="E223" t="str">
            <v>SPACE EXPLORATION</v>
          </cell>
          <cell r="F223" t="str">
            <v>372A</v>
          </cell>
          <cell r="G223" t="str">
            <v>EXPLORATION DEVELOPMENT</v>
          </cell>
          <cell r="H223" t="str">
            <v>1.2.2.3</v>
          </cell>
          <cell r="I223" t="str">
            <v>2052</v>
          </cell>
        </row>
        <row r="224">
          <cell r="A224">
            <v>5905</v>
          </cell>
          <cell r="B224" t="str">
            <v>D</v>
          </cell>
          <cell r="C224" t="str">
            <v>CAMS (CANADIAN ASTRO-H METROLOGY SYSTEMS)</v>
          </cell>
          <cell r="D224" t="str">
            <v>370A</v>
          </cell>
          <cell r="E224" t="str">
            <v>SPACE EXPLORATION</v>
          </cell>
          <cell r="F224" t="str">
            <v>372A</v>
          </cell>
          <cell r="G224" t="str">
            <v>EXPLORATION DEVELOPMENT</v>
          </cell>
          <cell r="H224" t="str">
            <v>1.2.2.1</v>
          </cell>
          <cell r="I224" t="str">
            <v>2183</v>
          </cell>
        </row>
        <row r="225">
          <cell r="A225">
            <v>5921</v>
          </cell>
          <cell r="B225" t="str">
            <v>E</v>
          </cell>
          <cell r="C225" t="str">
            <v>NEOSSAT</v>
          </cell>
          <cell r="D225" t="str">
            <v>380A</v>
          </cell>
          <cell r="E225" t="str">
            <v>SPACE SCIENCE &amp; TECHNOLOGY</v>
          </cell>
          <cell r="F225" t="str">
            <v>384A</v>
          </cell>
          <cell r="G225" t="str">
            <v>ENGINEERING DEVELOPMENT</v>
          </cell>
          <cell r="H225" t="str">
            <v>1.1.2.1</v>
          </cell>
          <cell r="I225" t="str">
            <v>2138</v>
          </cell>
        </row>
        <row r="226">
          <cell r="A226">
            <v>5923</v>
          </cell>
          <cell r="B226" t="str">
            <v>B</v>
          </cell>
          <cell r="C226" t="str">
            <v>OSIRIS-REX (ORIGINS SPECTRAL INTERPRETATION RESOURCE IDENTIFICATION SECURITY REGOLITH EXPLORER)</v>
          </cell>
          <cell r="D226" t="str">
            <v>380A</v>
          </cell>
          <cell r="E226" t="str">
            <v>SPACE SCIENCE &amp; TECHNOLOGY</v>
          </cell>
          <cell r="F226" t="str">
            <v>384A</v>
          </cell>
          <cell r="G226" t="str">
            <v>ENGINEERING DEVELOPMENT</v>
          </cell>
          <cell r="H226" t="str">
            <v>1.2.2.2</v>
          </cell>
          <cell r="I226" t="str">
            <v>2186</v>
          </cell>
        </row>
        <row r="227">
          <cell r="A227">
            <v>5924</v>
          </cell>
          <cell r="B227" t="str">
            <v>E</v>
          </cell>
          <cell r="C227" t="str">
            <v>RADARSAT - 1</v>
          </cell>
          <cell r="D227" t="str">
            <v>380A</v>
          </cell>
          <cell r="E227" t="str">
            <v>SPACE SCIENCE &amp; TECHNOLOGY</v>
          </cell>
          <cell r="F227" t="str">
            <v>384A</v>
          </cell>
          <cell r="G227" t="str">
            <v>ENGINEERING DEVELOPMENT</v>
          </cell>
          <cell r="H227" t="str">
            <v>1.1.2.1</v>
          </cell>
          <cell r="I227" t="str">
            <v>2139</v>
          </cell>
        </row>
        <row r="228">
          <cell r="A228">
            <v>5928</v>
          </cell>
          <cell r="B228" t="str">
            <v>A</v>
          </cell>
          <cell r="C228" t="str">
            <v>CAMS (CANADIAN ASTRO-H METROLOGY SYSTEMS)</v>
          </cell>
          <cell r="D228" t="str">
            <v>380A</v>
          </cell>
          <cell r="E228" t="str">
            <v>SPACE SCIENCE &amp; TECHNOLOGY</v>
          </cell>
          <cell r="F228" t="str">
            <v>384A</v>
          </cell>
          <cell r="G228" t="str">
            <v>ENGINEERING DEVELOPMENT</v>
          </cell>
          <cell r="H228" t="str">
            <v>1.2.2.1</v>
          </cell>
          <cell r="I228" t="str">
            <v>2183</v>
          </cell>
        </row>
        <row r="229">
          <cell r="A229">
            <v>5930</v>
          </cell>
          <cell r="B229" t="str">
            <v>C</v>
          </cell>
          <cell r="C229" t="str">
            <v>CAMS (CANADIAN ASTRO-H METROLOGY SYSTEMS)</v>
          </cell>
          <cell r="D229" t="str">
            <v>380A</v>
          </cell>
          <cell r="E229" t="str">
            <v>SPACE SCIENCE &amp; TECHNOLOGY</v>
          </cell>
          <cell r="F229" t="str">
            <v>384A</v>
          </cell>
          <cell r="G229" t="str">
            <v>ENGINEERING DEVELOPMENT</v>
          </cell>
          <cell r="H229" t="str">
            <v>1.2.2.1</v>
          </cell>
          <cell r="I229" t="str">
            <v>2183</v>
          </cell>
        </row>
        <row r="230">
          <cell r="A230">
            <v>5933</v>
          </cell>
          <cell r="B230" t="str">
            <v>-</v>
          </cell>
          <cell r="C230" t="str">
            <v>RIA (RESEARCH INFRASTRUCTURE ACTIVITIES)</v>
          </cell>
          <cell r="D230" t="str">
            <v>380A</v>
          </cell>
          <cell r="E230" t="str">
            <v>SPACE SCIENCE &amp; TECHNOLOGY</v>
          </cell>
          <cell r="F230" t="str">
            <v>384A</v>
          </cell>
          <cell r="G230" t="str">
            <v>ENGINEERING DEVELOPMENT</v>
          </cell>
          <cell r="H230" t="str">
            <v>1.3.1.1</v>
          </cell>
          <cell r="I230" t="str">
            <v>2224</v>
          </cell>
        </row>
        <row r="231">
          <cell r="A231">
            <v>5934</v>
          </cell>
          <cell r="B231" t="str">
            <v>-</v>
          </cell>
          <cell r="C231" t="str">
            <v>FAST (FLIGHT FOR ADVANCEMENT OF SCIENCE &amp; TECHNOLOGIES)</v>
          </cell>
          <cell r="D231" t="str">
            <v>380A</v>
          </cell>
          <cell r="E231" t="str">
            <v>SPACE SCIENCE &amp; TECHNOLOGY</v>
          </cell>
          <cell r="F231" t="str">
            <v>384A</v>
          </cell>
          <cell r="G231" t="str">
            <v>ENGINEERING DEVELOPMENT</v>
          </cell>
          <cell r="H231" t="str">
            <v>1.3.1.1</v>
          </cell>
          <cell r="I231" t="str">
            <v>2223</v>
          </cell>
        </row>
        <row r="232">
          <cell r="A232">
            <v>5944</v>
          </cell>
          <cell r="B232" t="str">
            <v>A</v>
          </cell>
          <cell r="C232" t="str">
            <v>NORTHERN GROUND STATION (NGS)</v>
          </cell>
          <cell r="D232" t="str">
            <v>380A</v>
          </cell>
          <cell r="E232" t="str">
            <v>SPACE SCIENCE &amp; TECHNOLOGY</v>
          </cell>
          <cell r="F232" t="str">
            <v>384A</v>
          </cell>
          <cell r="G232" t="str">
            <v>ENGINEERING DEVELOPMENT</v>
          </cell>
          <cell r="H232" t="str">
            <v>1.1.2.1</v>
          </cell>
          <cell r="I232" t="str">
            <v>2138</v>
          </cell>
        </row>
        <row r="233">
          <cell r="A233">
            <v>5981</v>
          </cell>
          <cell r="B233" t="str">
            <v>0</v>
          </cell>
          <cell r="C233" t="str">
            <v>CHEMICAL AND AEROSOL SOUNDING SATELLITE (CASS)</v>
          </cell>
          <cell r="D233" t="str">
            <v>380A</v>
          </cell>
          <cell r="E233" t="str">
            <v>SPACE SCIENCE &amp; TECHNOLOGY</v>
          </cell>
          <cell r="F233" t="str">
            <v>383A</v>
          </cell>
          <cell r="G233" t="str">
            <v>TECHNOLOGY DEVELOPMENT MANAGEMENT</v>
          </cell>
          <cell r="H233" t="str">
            <v>1.1.1.3</v>
          </cell>
          <cell r="I233" t="str">
            <v>2045</v>
          </cell>
        </row>
        <row r="234">
          <cell r="A234">
            <v>5984</v>
          </cell>
          <cell r="B234" t="str">
            <v>-</v>
          </cell>
          <cell r="C234" t="str">
            <v>GENERIC SATELLITE OPERATIONS</v>
          </cell>
          <cell r="D234" t="str">
            <v>380A</v>
          </cell>
          <cell r="E234" t="str">
            <v>SPACE SCIENCE &amp; TECHNOLOGY</v>
          </cell>
          <cell r="F234" t="str">
            <v>384A</v>
          </cell>
          <cell r="G234" t="str">
            <v>ENGINEERING DEVELOPMENT</v>
          </cell>
          <cell r="H234" t="str">
            <v>1.1.2.1</v>
          </cell>
          <cell r="I234" t="str">
            <v>2138</v>
          </cell>
        </row>
        <row r="235">
          <cell r="A235">
            <v>6001</v>
          </cell>
          <cell r="B235" t="str">
            <v>B</v>
          </cell>
          <cell r="C235" t="str">
            <v>OSIRIS-REX (ORIGINS SPECTRAL INTERPRETATION RESOURCE IDENTIFICATION SECURITY REGOLITH EXPLORER)</v>
          </cell>
          <cell r="D235" t="str">
            <v>380A</v>
          </cell>
          <cell r="E235" t="str">
            <v>SPACE SCIENCE &amp; TECHNOLOGY</v>
          </cell>
          <cell r="F235" t="str">
            <v>354A</v>
          </cell>
          <cell r="G235" t="str">
            <v>SAFETY AND PROGRAM ASSURANCE</v>
          </cell>
          <cell r="H235" t="str">
            <v>1.2.2.2</v>
          </cell>
          <cell r="I235" t="str">
            <v>2186</v>
          </cell>
        </row>
        <row r="236">
          <cell r="A236">
            <v>6041</v>
          </cell>
          <cell r="B236" t="str">
            <v>D</v>
          </cell>
          <cell r="C236" t="str">
            <v>CAMS (CANADIAN ASTRO-H METROLOGY SYSTEMS)</v>
          </cell>
          <cell r="D236" t="str">
            <v>380A</v>
          </cell>
          <cell r="E236" t="str">
            <v>SPACE SCIENCE &amp; TECHNOLOGY</v>
          </cell>
          <cell r="F236" t="str">
            <v>384A</v>
          </cell>
          <cell r="G236" t="str">
            <v>ENGINEERING DEVELOPMENT</v>
          </cell>
          <cell r="H236" t="str">
            <v>1.2.2.1</v>
          </cell>
          <cell r="I236" t="str">
            <v>2183</v>
          </cell>
        </row>
        <row r="237">
          <cell r="A237">
            <v>6042</v>
          </cell>
          <cell r="B237" t="str">
            <v>D</v>
          </cell>
          <cell r="C237" t="str">
            <v>CAMS (CANADIAN ASTRO-H METROLOGY SYSTEMS)</v>
          </cell>
          <cell r="D237" t="str">
            <v>380A</v>
          </cell>
          <cell r="E237" t="str">
            <v>SPACE SCIENCE &amp; TECHNOLOGY</v>
          </cell>
          <cell r="F237" t="str">
            <v>354A</v>
          </cell>
          <cell r="G237" t="str">
            <v>SAFETY AND PROGRAM ASSURANCE</v>
          </cell>
          <cell r="H237" t="str">
            <v>1.2.2.1</v>
          </cell>
          <cell r="I237" t="str">
            <v>2183</v>
          </cell>
        </row>
        <row r="238">
          <cell r="A238">
            <v>6063</v>
          </cell>
          <cell r="B238" t="str">
            <v>E</v>
          </cell>
          <cell r="C238" t="str">
            <v>MICROFLOW - 1</v>
          </cell>
          <cell r="D238" t="str">
            <v>380A</v>
          </cell>
          <cell r="E238" t="str">
            <v>SPACE SCIENCE &amp; TECHNOLOGY</v>
          </cell>
          <cell r="F238" t="str">
            <v>354A</v>
          </cell>
          <cell r="G238" t="str">
            <v>SAFETY AND PROGRAM ASSURANCE</v>
          </cell>
          <cell r="H238" t="str">
            <v>1.2.1.2</v>
          </cell>
          <cell r="I238" t="str">
            <v>2184</v>
          </cell>
        </row>
        <row r="239">
          <cell r="A239">
            <v>6066</v>
          </cell>
          <cell r="B239" t="str">
            <v>E</v>
          </cell>
          <cell r="C239" t="str">
            <v>MICROFLOW - 1</v>
          </cell>
          <cell r="D239" t="str">
            <v>370A</v>
          </cell>
          <cell r="E239" t="str">
            <v>SPACE EXPLORATION</v>
          </cell>
          <cell r="F239" t="str">
            <v>372A</v>
          </cell>
          <cell r="G239" t="str">
            <v>EXPLORATION DEVELOPMENT</v>
          </cell>
          <cell r="H239" t="str">
            <v>1.2.1.2</v>
          </cell>
          <cell r="I239" t="str">
            <v>2184</v>
          </cell>
        </row>
        <row r="240">
          <cell r="A240">
            <v>6069</v>
          </cell>
          <cell r="B240" t="str">
            <v>E</v>
          </cell>
          <cell r="C240" t="str">
            <v>MICROFLOW - 1</v>
          </cell>
          <cell r="D240" t="str">
            <v>370A</v>
          </cell>
          <cell r="E240" t="str">
            <v>SPACE EXPLORATION</v>
          </cell>
          <cell r="F240" t="str">
            <v>373A</v>
          </cell>
          <cell r="G240" t="str">
            <v>ALSSM (Astronauts, Life Science &amp; Space Medicine)</v>
          </cell>
          <cell r="H240" t="str">
            <v>1.2.1.2</v>
          </cell>
          <cell r="I240" t="str">
            <v>2184</v>
          </cell>
        </row>
        <row r="241">
          <cell r="A241">
            <v>6073</v>
          </cell>
          <cell r="B241" t="str">
            <v>SCI-SUP</v>
          </cell>
          <cell r="C241" t="str">
            <v>MICROFLOW - 1</v>
          </cell>
          <cell r="D241" t="str">
            <v>370A</v>
          </cell>
          <cell r="E241" t="str">
            <v>SPACE EXPLORATION</v>
          </cell>
          <cell r="F241" t="str">
            <v>373A</v>
          </cell>
          <cell r="G241" t="str">
            <v>ALSSM (Astronauts, Life Science &amp; Space Medicine)</v>
          </cell>
          <cell r="H241" t="str">
            <v>1.2.1.2</v>
          </cell>
          <cell r="I241" t="str">
            <v>2184</v>
          </cell>
        </row>
        <row r="242">
          <cell r="A242">
            <v>6077</v>
          </cell>
          <cell r="B242" t="str">
            <v>E</v>
          </cell>
          <cell r="C242" t="str">
            <v>MICROFLOW - 1</v>
          </cell>
          <cell r="D242" t="str">
            <v>900A</v>
          </cell>
          <cell r="E242" t="str">
            <v>RESERVES</v>
          </cell>
          <cell r="F242" t="str">
            <v>9191</v>
          </cell>
          <cell r="G242" t="str">
            <v>RISK RESERVE</v>
          </cell>
          <cell r="H242" t="str">
            <v>1.2.1.2</v>
          </cell>
          <cell r="I242" t="str">
            <v>2184</v>
          </cell>
        </row>
        <row r="243">
          <cell r="A243">
            <v>6101</v>
          </cell>
          <cell r="B243" t="str">
            <v>E</v>
          </cell>
          <cell r="C243" t="str">
            <v>BCAT-C1</v>
          </cell>
          <cell r="D243" t="str">
            <v>370A</v>
          </cell>
          <cell r="E243" t="str">
            <v>SPACE EXPLORATION</v>
          </cell>
          <cell r="F243" t="str">
            <v>373A</v>
          </cell>
          <cell r="G243" t="str">
            <v>ALSSM (Astronauts, Life Science &amp; Space Medicine)</v>
          </cell>
          <cell r="H243" t="str">
            <v>1.2.1.2</v>
          </cell>
          <cell r="I243" t="str">
            <v>2162</v>
          </cell>
        </row>
        <row r="244">
          <cell r="A244">
            <v>6121</v>
          </cell>
          <cell r="B244" t="str">
            <v>A</v>
          </cell>
          <cell r="C244" t="str">
            <v>NORTHERN GROUND STATION (NGS)</v>
          </cell>
          <cell r="D244" t="str">
            <v>990</v>
          </cell>
          <cell r="E244" t="str">
            <v>EARMARKED FUNDS AT CORPORATE LEVEL</v>
          </cell>
          <cell r="F244" t="str">
            <v>9905</v>
          </cell>
          <cell r="G244" t="str">
            <v>EARMARKED FUNDS FOR SPACE UTILIZATION</v>
          </cell>
          <cell r="H244" t="str">
            <v>1.1.2.1</v>
          </cell>
          <cell r="I244" t="str">
            <v>2138</v>
          </cell>
        </row>
        <row r="245">
          <cell r="A245">
            <v>6122</v>
          </cell>
          <cell r="B245" t="str">
            <v>B</v>
          </cell>
          <cell r="C245" t="str">
            <v>NORTHERN GROUND STATION (NGS)</v>
          </cell>
          <cell r="D245" t="str">
            <v>990</v>
          </cell>
          <cell r="E245" t="str">
            <v>EARMARKED FUNDS AT CORPORATE LEVEL</v>
          </cell>
          <cell r="F245" t="str">
            <v>9905</v>
          </cell>
          <cell r="G245" t="str">
            <v>EARMARKED FUNDS FOR SPACE UTILIZATION</v>
          </cell>
          <cell r="H245" t="str">
            <v>1.1.2.1</v>
          </cell>
          <cell r="I245" t="str">
            <v>2138</v>
          </cell>
        </row>
        <row r="246">
          <cell r="A246">
            <v>6125</v>
          </cell>
          <cell r="B246" t="str">
            <v>E</v>
          </cell>
          <cell r="C246" t="str">
            <v>NORTHERN GROUND STATION (NGS)</v>
          </cell>
          <cell r="D246" t="str">
            <v>990</v>
          </cell>
          <cell r="E246" t="str">
            <v>EARMARKED FUNDS AT CORPORATE LEVEL</v>
          </cell>
          <cell r="F246" t="str">
            <v>9905</v>
          </cell>
          <cell r="G246" t="str">
            <v>EARMARKED FUNDS FOR SPACE UTILIZATION</v>
          </cell>
          <cell r="H246" t="str">
            <v>1.1.2.1</v>
          </cell>
          <cell r="I246" t="str">
            <v>2138</v>
          </cell>
        </row>
        <row r="247">
          <cell r="A247">
            <v>6126</v>
          </cell>
          <cell r="B247" t="str">
            <v>A</v>
          </cell>
          <cell r="C247" t="str">
            <v>CHEMICAL AND AEROSOL SOUNDING SATELLITE (CASS)</v>
          </cell>
          <cell r="D247" t="str">
            <v>990</v>
          </cell>
          <cell r="E247" t="str">
            <v>EARMARKED FUNDS AT CORPORATE LEVEL</v>
          </cell>
          <cell r="F247" t="str">
            <v>9905</v>
          </cell>
          <cell r="G247" t="str">
            <v>EARMARKED FUNDS FOR SPACE UTILIZATION</v>
          </cell>
          <cell r="H247" t="str">
            <v>1.1.1.3</v>
          </cell>
          <cell r="I247" t="str">
            <v>2045</v>
          </cell>
        </row>
        <row r="248">
          <cell r="A248">
            <v>6127</v>
          </cell>
          <cell r="B248" t="str">
            <v>B</v>
          </cell>
          <cell r="C248" t="str">
            <v>CHEMICAL AND AEROSOL SOUNDING SATELLITE (CASS)</v>
          </cell>
          <cell r="D248" t="str">
            <v>990</v>
          </cell>
          <cell r="E248" t="str">
            <v>EARMARKED FUNDS AT CORPORATE LEVEL</v>
          </cell>
          <cell r="F248" t="str">
            <v>9905</v>
          </cell>
          <cell r="G248" t="str">
            <v>EARMARKED FUNDS FOR SPACE UTILIZATION</v>
          </cell>
          <cell r="H248" t="str">
            <v>1.1.1.3</v>
          </cell>
          <cell r="I248" t="str">
            <v>2045</v>
          </cell>
        </row>
        <row r="249">
          <cell r="A249">
            <v>6128</v>
          </cell>
          <cell r="B249" t="str">
            <v>C</v>
          </cell>
          <cell r="C249" t="str">
            <v>CHEMICAL AND AEROSOL SOUNDING SATELLITE (CASS)</v>
          </cell>
          <cell r="D249" t="str">
            <v>990</v>
          </cell>
          <cell r="E249" t="str">
            <v>EARMARKED FUNDS AT CORPORATE LEVEL</v>
          </cell>
          <cell r="F249" t="str">
            <v>9905</v>
          </cell>
          <cell r="G249" t="str">
            <v>EARMARKED FUNDS FOR SPACE UTILIZATION</v>
          </cell>
          <cell r="H249" t="str">
            <v>1.1.1.3</v>
          </cell>
          <cell r="I249" t="str">
            <v>2045</v>
          </cell>
        </row>
        <row r="250">
          <cell r="A250">
            <v>6129</v>
          </cell>
          <cell r="B250" t="str">
            <v>D</v>
          </cell>
          <cell r="C250" t="str">
            <v>CHEMICAL AND AEROSOL SOUNDING SATELLITE (CASS)</v>
          </cell>
          <cell r="D250" t="str">
            <v>990</v>
          </cell>
          <cell r="E250" t="str">
            <v>EARMARKED FUNDS AT CORPORATE LEVEL</v>
          </cell>
          <cell r="F250" t="str">
            <v>9905</v>
          </cell>
          <cell r="G250" t="str">
            <v>EARMARKED FUNDS FOR SPACE UTILIZATION</v>
          </cell>
          <cell r="H250" t="str">
            <v>1.1.1.3</v>
          </cell>
          <cell r="I250" t="str">
            <v>2045</v>
          </cell>
        </row>
        <row r="251">
          <cell r="A251">
            <v>6130</v>
          </cell>
          <cell r="B251" t="str">
            <v>E</v>
          </cell>
          <cell r="C251" t="str">
            <v>CHEMICAL AND AEROSOL SOUNDING SATELLITE (CASS)</v>
          </cell>
          <cell r="D251" t="str">
            <v>990</v>
          </cell>
          <cell r="E251" t="str">
            <v>EARMARKED FUNDS AT CORPORATE LEVEL</v>
          </cell>
          <cell r="F251" t="str">
            <v>9905</v>
          </cell>
          <cell r="G251" t="str">
            <v>EARMARKED FUNDS FOR SPACE UTILIZATION</v>
          </cell>
          <cell r="H251" t="str">
            <v>1.1.1.3</v>
          </cell>
          <cell r="I251" t="str">
            <v>2045</v>
          </cell>
        </row>
        <row r="252">
          <cell r="A252">
            <v>6131</v>
          </cell>
          <cell r="B252" t="str">
            <v>D</v>
          </cell>
          <cell r="C252" t="str">
            <v>JWST (JAMES WEBB SPACE TELESCOPE)</v>
          </cell>
          <cell r="D252" t="str">
            <v>990</v>
          </cell>
          <cell r="E252" t="str">
            <v>EARMARKED FUNDS AT CORPORATE LEVEL</v>
          </cell>
          <cell r="F252" t="str">
            <v>9906</v>
          </cell>
          <cell r="G252" t="str">
            <v>EARMARKED FUNDS FOR SPACE EXPLORATION</v>
          </cell>
          <cell r="H252" t="str">
            <v>1.2.2.1</v>
          </cell>
          <cell r="I252" t="str">
            <v>2183</v>
          </cell>
        </row>
        <row r="253">
          <cell r="A253">
            <v>6141</v>
          </cell>
          <cell r="B253" t="str">
            <v>A</v>
          </cell>
          <cell r="C253" t="str">
            <v>SURFACE WATER &amp; OCEAN TOPOGRAPHY (SWOT)</v>
          </cell>
          <cell r="D253" t="str">
            <v>990</v>
          </cell>
          <cell r="E253" t="str">
            <v>EARMARKED FUNDS AT CORPORATE LEVEL</v>
          </cell>
          <cell r="F253" t="str">
            <v>9905</v>
          </cell>
          <cell r="G253" t="str">
            <v>EARMARKED FUNDS FOR SPACE UTILIZATION</v>
          </cell>
          <cell r="H253" t="str">
            <v>1.1.1.3</v>
          </cell>
          <cell r="I253" t="str">
            <v>2136</v>
          </cell>
        </row>
        <row r="254">
          <cell r="A254">
            <v>6142</v>
          </cell>
          <cell r="B254" t="str">
            <v>B</v>
          </cell>
          <cell r="C254" t="str">
            <v>SURFACE WATER &amp; OCEAN TOPOGRAPHY (SWOT)</v>
          </cell>
          <cell r="D254" t="str">
            <v>990</v>
          </cell>
          <cell r="E254" t="str">
            <v>EARMARKED FUNDS AT CORPORATE LEVEL</v>
          </cell>
          <cell r="F254" t="str">
            <v>9905</v>
          </cell>
          <cell r="G254" t="str">
            <v>EARMARKED FUNDS FOR SPACE UTILIZATION</v>
          </cell>
          <cell r="H254" t="str">
            <v>1.1.1.3</v>
          </cell>
          <cell r="I254" t="str">
            <v>2136</v>
          </cell>
        </row>
        <row r="255">
          <cell r="A255">
            <v>6143</v>
          </cell>
          <cell r="B255" t="str">
            <v>C</v>
          </cell>
          <cell r="C255" t="str">
            <v>SURFACE WATER &amp; OCEAN TOPOGRAPHY (SWOT)</v>
          </cell>
          <cell r="D255" t="str">
            <v>990</v>
          </cell>
          <cell r="E255" t="str">
            <v>EARMARKED FUNDS AT CORPORATE LEVEL</v>
          </cell>
          <cell r="F255" t="str">
            <v>9905</v>
          </cell>
          <cell r="G255" t="str">
            <v>EARMARKED FUNDS FOR SPACE UTILIZATION</v>
          </cell>
          <cell r="H255" t="str">
            <v>1.1.1.3</v>
          </cell>
          <cell r="I255" t="str">
            <v>2136</v>
          </cell>
        </row>
        <row r="256">
          <cell r="A256">
            <v>6144</v>
          </cell>
          <cell r="B256" t="str">
            <v>D</v>
          </cell>
          <cell r="C256" t="str">
            <v>SURFACE WATER &amp; OCEAN TOPOGRAPHY (SWOT)</v>
          </cell>
          <cell r="D256" t="str">
            <v>990</v>
          </cell>
          <cell r="E256" t="str">
            <v>EARMARKED FUNDS AT CORPORATE LEVEL</v>
          </cell>
          <cell r="F256" t="str">
            <v>9905</v>
          </cell>
          <cell r="G256" t="str">
            <v>EARMARKED FUNDS FOR SPACE UTILIZATION</v>
          </cell>
          <cell r="H256" t="str">
            <v>1.1.1.3</v>
          </cell>
          <cell r="I256" t="str">
            <v>2136</v>
          </cell>
        </row>
        <row r="257">
          <cell r="A257">
            <v>6151</v>
          </cell>
          <cell r="B257" t="str">
            <v>E2</v>
          </cell>
          <cell r="C257" t="str">
            <v>RADARSAT CONSTELLATION</v>
          </cell>
          <cell r="D257" t="str">
            <v>990</v>
          </cell>
          <cell r="E257" t="str">
            <v>EARMARKED FUNDS AT CORPORATE LEVEL</v>
          </cell>
          <cell r="F257" t="str">
            <v>9905</v>
          </cell>
          <cell r="G257" t="str">
            <v>EARMARKED FUNDS FOR SPACE UTILIZATION</v>
          </cell>
          <cell r="H257" t="str">
            <v>1.1.2.1</v>
          </cell>
          <cell r="I257" t="str">
            <v>2142</v>
          </cell>
        </row>
        <row r="258">
          <cell r="A258">
            <v>6161</v>
          </cell>
          <cell r="B258" t="str">
            <v>NO</v>
          </cell>
          <cell r="C258" t="str">
            <v>MANAGEMENT AUDIT &amp; EVALUATION</v>
          </cell>
          <cell r="D258" t="str">
            <v>110A</v>
          </cell>
          <cell r="E258" t="str">
            <v>PRESIDENT</v>
          </cell>
          <cell r="F258" t="str">
            <v>240A</v>
          </cell>
          <cell r="G258" t="str">
            <v>AUDIT AND EVALUATION</v>
          </cell>
          <cell r="H258" t="str">
            <v>1.4.1.1</v>
          </cell>
          <cell r="I258" t="str">
            <v>2232</v>
          </cell>
        </row>
        <row r="259">
          <cell r="A259">
            <v>6201</v>
          </cell>
          <cell r="B259" t="str">
            <v>E-DH</v>
          </cell>
          <cell r="C259" t="str">
            <v>NIRST</v>
          </cell>
          <cell r="D259" t="str">
            <v>360A</v>
          </cell>
          <cell r="E259" t="str">
            <v>SPACE UTILIZATION</v>
          </cell>
          <cell r="F259" t="str">
            <v>357A</v>
          </cell>
          <cell r="G259" t="str">
            <v>SPACE UTILIZATION DEVELOPMENT</v>
          </cell>
          <cell r="H259" t="str">
            <v>1.1.2.2</v>
          </cell>
          <cell r="I259" t="str">
            <v>2226</v>
          </cell>
        </row>
        <row r="260">
          <cell r="A260">
            <v>6221</v>
          </cell>
          <cell r="B260" t="str">
            <v>E-DH</v>
          </cell>
          <cell r="C260" t="str">
            <v>SWARM</v>
          </cell>
          <cell r="D260" t="str">
            <v>360A</v>
          </cell>
          <cell r="E260" t="str">
            <v>SPACE UTILIZATION</v>
          </cell>
          <cell r="F260" t="str">
            <v>357A</v>
          </cell>
          <cell r="G260" t="str">
            <v>SPACE UTILIZATION DEVELOPMENT</v>
          </cell>
          <cell r="H260" t="str">
            <v>1.1.2.2</v>
          </cell>
          <cell r="I260" t="str">
            <v>2233</v>
          </cell>
        </row>
        <row r="261">
          <cell r="A261">
            <v>6241</v>
          </cell>
          <cell r="B261" t="str">
            <v>C</v>
          </cell>
          <cell r="C261" t="str">
            <v>RADARSAT CONSTELLATION</v>
          </cell>
          <cell r="D261" t="str">
            <v>360A</v>
          </cell>
          <cell r="E261" t="str">
            <v>SPACE UTILIZATION</v>
          </cell>
          <cell r="F261" t="str">
            <v>358A</v>
          </cell>
          <cell r="G261" t="str">
            <v>SPACE UTILIZATION PROJECTS</v>
          </cell>
          <cell r="H261" t="str">
            <v>1.1.1.1</v>
          </cell>
          <cell r="I261" t="str">
            <v>2137</v>
          </cell>
        </row>
        <row r="262">
          <cell r="A262">
            <v>6287</v>
          </cell>
          <cell r="B262" t="str">
            <v>0</v>
          </cell>
          <cell r="C262" t="str">
            <v>SURFACE WATER &amp; OCEAN TOPOGRAPHY (SWOT)</v>
          </cell>
          <cell r="D262" t="str">
            <v>360A</v>
          </cell>
          <cell r="E262" t="str">
            <v>SPACE UTILIZATION</v>
          </cell>
          <cell r="F262" t="str">
            <v>357A</v>
          </cell>
          <cell r="G262" t="str">
            <v>SPACE UTILIZATION DEVELOPMENT</v>
          </cell>
          <cell r="H262" t="str">
            <v>1.1.1.3</v>
          </cell>
          <cell r="I262" t="str">
            <v>2045</v>
          </cell>
        </row>
        <row r="263">
          <cell r="A263">
            <v>6289</v>
          </cell>
          <cell r="B263" t="str">
            <v>0</v>
          </cell>
          <cell r="C263" t="str">
            <v>SURFACE WATER &amp; OCEAN TOPOGRAPHY (SWOT)</v>
          </cell>
          <cell r="D263" t="str">
            <v>360A</v>
          </cell>
          <cell r="E263" t="str">
            <v>SPACE UTILIZATION</v>
          </cell>
          <cell r="F263" t="str">
            <v>357A</v>
          </cell>
          <cell r="G263" t="str">
            <v>SPACE UTILIZATION DEVELOPMENT</v>
          </cell>
          <cell r="H263" t="str">
            <v>1.1.1.3</v>
          </cell>
          <cell r="I263" t="str">
            <v>2045</v>
          </cell>
        </row>
        <row r="264">
          <cell r="A264">
            <v>6301</v>
          </cell>
          <cell r="B264" t="str">
            <v>ACT</v>
          </cell>
          <cell r="C264" t="str">
            <v>ANIK F2 / GOG CC</v>
          </cell>
          <cell r="D264" t="str">
            <v>360A</v>
          </cell>
          <cell r="E264" t="str">
            <v>SPACE UTILIZATION</v>
          </cell>
          <cell r="F264" t="str">
            <v>357A</v>
          </cell>
          <cell r="G264" t="str">
            <v>SPACE UTILIZATION DEVELOPMENT</v>
          </cell>
          <cell r="H264" t="str">
            <v>1.1.3.2</v>
          </cell>
          <cell r="I264" t="str">
            <v>2037</v>
          </cell>
        </row>
        <row r="265">
          <cell r="A265">
            <v>6302</v>
          </cell>
          <cell r="B265" t="str">
            <v>PGM</v>
          </cell>
          <cell r="C265" t="str">
            <v>POLAR CLIMATE PREDICTABILITY FOR WCRP (WORLD CLIMATE RESEARCH PROGRAM)</v>
          </cell>
          <cell r="D265" t="str">
            <v>360A</v>
          </cell>
          <cell r="E265" t="str">
            <v>SPACE UTILIZATION</v>
          </cell>
          <cell r="F265" t="str">
            <v>357A</v>
          </cell>
          <cell r="G265" t="str">
            <v>SPACE UTILIZATION DEVELOPMENT</v>
          </cell>
          <cell r="H265" t="str">
            <v>1.1.3.3</v>
          </cell>
          <cell r="I265" t="str">
            <v>2234</v>
          </cell>
        </row>
        <row r="266">
          <cell r="A266">
            <v>6305</v>
          </cell>
          <cell r="B266" t="str">
            <v>-</v>
          </cell>
          <cell r="C266" t="str">
            <v>ISS UTILIZATION (INTERNATIONAL SPACE STATION)</v>
          </cell>
          <cell r="D266" t="str">
            <v>370A</v>
          </cell>
          <cell r="E266" t="str">
            <v>SPACE EXPLORATION</v>
          </cell>
          <cell r="F266" t="str">
            <v>373A</v>
          </cell>
          <cell r="G266" t="str">
            <v>ALSSM (Astronauts, Life Science &amp; Space Medicine)</v>
          </cell>
          <cell r="H266" t="str">
            <v>1.2.1.2</v>
          </cell>
          <cell r="I266" t="str">
            <v>2154</v>
          </cell>
        </row>
        <row r="267">
          <cell r="A267">
            <v>6307</v>
          </cell>
          <cell r="B267" t="str">
            <v>PGM</v>
          </cell>
          <cell r="C267" t="str">
            <v>ESA - PROGRAM MANAGEMENT</v>
          </cell>
          <cell r="D267" t="str">
            <v>370A</v>
          </cell>
          <cell r="E267" t="str">
            <v>SPACE EXPLORATION</v>
          </cell>
          <cell r="F267" t="str">
            <v>372A</v>
          </cell>
          <cell r="G267" t="str">
            <v>EXPLORATION DEVELOPMENT</v>
          </cell>
          <cell r="H267" t="str">
            <v>1.3.2.1</v>
          </cell>
          <cell r="I267" t="str">
            <v>2081</v>
          </cell>
        </row>
        <row r="268">
          <cell r="A268">
            <v>6310</v>
          </cell>
          <cell r="B268" t="str">
            <v>PGM</v>
          </cell>
          <cell r="C268" t="str">
            <v>ESA - PROGRAM MANAGEMENT</v>
          </cell>
          <cell r="D268" t="str">
            <v>370A</v>
          </cell>
          <cell r="E268" t="str">
            <v>SPACE EXPLORATION</v>
          </cell>
          <cell r="F268" t="str">
            <v>373A</v>
          </cell>
          <cell r="G268" t="str">
            <v>ALSSM (Astronauts, Life Science &amp; Space Medicine)</v>
          </cell>
          <cell r="H268" t="str">
            <v>1.3.2.1</v>
          </cell>
          <cell r="I268" t="str">
            <v>2081</v>
          </cell>
        </row>
        <row r="269">
          <cell r="A269">
            <v>6316</v>
          </cell>
          <cell r="B269" t="str">
            <v>-</v>
          </cell>
          <cell r="C269" t="str">
            <v>SUPPORT TO DEVELOPMENT OF LIFE SCIENCE MISSIONS</v>
          </cell>
          <cell r="D269" t="str">
            <v>370A</v>
          </cell>
          <cell r="E269" t="str">
            <v>SPACE EXPLORATION</v>
          </cell>
          <cell r="F269" t="str">
            <v>372A</v>
          </cell>
          <cell r="G269" t="str">
            <v>EXPLORATION DEVELOPMENT</v>
          </cell>
          <cell r="H269" t="str">
            <v>1.2.1.2</v>
          </cell>
          <cell r="I269" t="str">
            <v>2184</v>
          </cell>
        </row>
        <row r="270">
          <cell r="A270">
            <v>6341</v>
          </cell>
          <cell r="B270" t="str">
            <v>E</v>
          </cell>
          <cell r="C270" t="str">
            <v>NIRST</v>
          </cell>
          <cell r="D270" t="str">
            <v>380A</v>
          </cell>
          <cell r="E270" t="str">
            <v>SPACE SCIENCE &amp; TECHNOLOGY</v>
          </cell>
          <cell r="F270" t="str">
            <v>384A</v>
          </cell>
          <cell r="G270" t="str">
            <v>ENGINEERING DEVELOPMENT</v>
          </cell>
          <cell r="H270" t="str">
            <v>1.1.2.2</v>
          </cell>
          <cell r="I270" t="str">
            <v>2226</v>
          </cell>
        </row>
        <row r="271">
          <cell r="A271">
            <v>6343</v>
          </cell>
          <cell r="B271" t="str">
            <v>0</v>
          </cell>
          <cell r="C271" t="str">
            <v>CHEMICAL AND AEROSOL SOUNDING SATELLITE (CASS)</v>
          </cell>
          <cell r="D271" t="str">
            <v>380A</v>
          </cell>
          <cell r="E271" t="str">
            <v>SPACE SCIENCE &amp; TECHNOLOGY</v>
          </cell>
          <cell r="F271" t="str">
            <v>384A</v>
          </cell>
          <cell r="G271" t="str">
            <v>ENGINEERING DEVELOPMENT</v>
          </cell>
          <cell r="H271" t="str">
            <v>1.1.1.3</v>
          </cell>
          <cell r="I271" t="str">
            <v>2045</v>
          </cell>
        </row>
        <row r="272">
          <cell r="A272">
            <v>6344</v>
          </cell>
          <cell r="B272" t="str">
            <v>PGM</v>
          </cell>
          <cell r="C272" t="str">
            <v>CASCADE</v>
          </cell>
          <cell r="D272" t="str">
            <v>380A</v>
          </cell>
          <cell r="E272" t="str">
            <v>SPACE SCIENCE &amp; TECHNOLOGY</v>
          </cell>
          <cell r="F272" t="str">
            <v>384A</v>
          </cell>
          <cell r="G272" t="str">
            <v>ENGINEERING DEVELOPMENT</v>
          </cell>
          <cell r="H272" t="str">
            <v>1.1.1.2</v>
          </cell>
          <cell r="I272" t="str">
            <v>2040</v>
          </cell>
        </row>
        <row r="273">
          <cell r="A273">
            <v>6345</v>
          </cell>
          <cell r="B273" t="str">
            <v>E</v>
          </cell>
          <cell r="C273" t="str">
            <v>APXS - ALPHA PARTICLE X-RAY SPECTROMETER</v>
          </cell>
          <cell r="D273" t="str">
            <v>380A</v>
          </cell>
          <cell r="E273" t="str">
            <v>SPACE SCIENCE &amp; TECHNOLOGY</v>
          </cell>
          <cell r="F273" t="str">
            <v>384A</v>
          </cell>
          <cell r="G273" t="str">
            <v>ENGINEERING DEVELOPMENT</v>
          </cell>
          <cell r="H273" t="str">
            <v>1.2.2.2</v>
          </cell>
          <cell r="I273" t="str">
            <v>2186</v>
          </cell>
        </row>
        <row r="274">
          <cell r="A274">
            <v>6347</v>
          </cell>
          <cell r="B274" t="str">
            <v>C</v>
          </cell>
          <cell r="C274" t="str">
            <v>OSIRIS-REX (ORIGINS SPECTRAL INTERPRETATION RESOURCE IDENTIFICATION SECURITY REGOLITH EXPLORER)</v>
          </cell>
          <cell r="D274" t="str">
            <v>380A</v>
          </cell>
          <cell r="E274" t="str">
            <v>SPACE SCIENCE &amp; TECHNOLOGY</v>
          </cell>
          <cell r="F274" t="str">
            <v>384A</v>
          </cell>
          <cell r="G274" t="str">
            <v>ENGINEERING DEVELOPMENT</v>
          </cell>
          <cell r="H274" t="str">
            <v>1.2.2.2</v>
          </cell>
          <cell r="I274" t="str">
            <v>2186</v>
          </cell>
        </row>
        <row r="275">
          <cell r="A275">
            <v>6351</v>
          </cell>
          <cell r="B275" t="str">
            <v>0</v>
          </cell>
          <cell r="C275" t="str">
            <v>CHEMICAL AND AEROSOL SOUNDING SATELLITE (CASS)</v>
          </cell>
          <cell r="D275" t="str">
            <v>360A</v>
          </cell>
          <cell r="E275" t="str">
            <v>SPACE UTILIZATION</v>
          </cell>
          <cell r="F275" t="str">
            <v>357A</v>
          </cell>
          <cell r="G275" t="str">
            <v>SPACE UTILIZATION DEVELOPMENT</v>
          </cell>
          <cell r="H275" t="str">
            <v>1.1.1.3</v>
          </cell>
          <cell r="I275" t="str">
            <v>2045</v>
          </cell>
        </row>
        <row r="276">
          <cell r="A276">
            <v>6352</v>
          </cell>
          <cell r="B276" t="str">
            <v>PGM</v>
          </cell>
          <cell r="C276" t="str">
            <v>ESA - GMES SC</v>
          </cell>
          <cell r="D276" t="str">
            <v>380A</v>
          </cell>
          <cell r="E276" t="str">
            <v>SPACE SCIENCE &amp; TECHNOLOGY</v>
          </cell>
          <cell r="F276" t="str">
            <v>383A</v>
          </cell>
          <cell r="G276" t="str">
            <v>TECHNOLOGY DEVELOPMENT MANAGEMENT</v>
          </cell>
          <cell r="H276" t="str">
            <v>1.3.2.1</v>
          </cell>
          <cell r="I276" t="str">
            <v>2146</v>
          </cell>
        </row>
        <row r="277">
          <cell r="A277">
            <v>6363</v>
          </cell>
          <cell r="B277" t="str">
            <v>PGM</v>
          </cell>
          <cell r="C277" t="str">
            <v>CASCADE</v>
          </cell>
          <cell r="D277" t="str">
            <v>360A</v>
          </cell>
          <cell r="E277" t="str">
            <v>SPACE UTILIZATION</v>
          </cell>
          <cell r="F277" t="str">
            <v>358A</v>
          </cell>
          <cell r="G277" t="str">
            <v>SPACE UTILIZATION PROJECTS</v>
          </cell>
          <cell r="H277" t="str">
            <v>1.1.1.2</v>
          </cell>
          <cell r="I277" t="str">
            <v>2040</v>
          </cell>
        </row>
        <row r="278">
          <cell r="A278">
            <v>6381</v>
          </cell>
          <cell r="B278" t="str">
            <v>D</v>
          </cell>
          <cell r="C278" t="str">
            <v>BCAT-C1</v>
          </cell>
          <cell r="D278" t="str">
            <v>370A</v>
          </cell>
          <cell r="E278" t="str">
            <v>SPACE EXPLORATION</v>
          </cell>
          <cell r="F278" t="str">
            <v>373A</v>
          </cell>
          <cell r="G278" t="str">
            <v>ALSSM (Astronauts, Life Science &amp; Space Medicine)</v>
          </cell>
          <cell r="H278" t="str">
            <v>1.2.1.2</v>
          </cell>
          <cell r="I278" t="str">
            <v>2162</v>
          </cell>
        </row>
        <row r="279">
          <cell r="A279">
            <v>6384</v>
          </cell>
          <cell r="B279" t="str">
            <v>E</v>
          </cell>
          <cell r="C279" t="str">
            <v>BCAT-C1</v>
          </cell>
          <cell r="D279" t="str">
            <v>370A</v>
          </cell>
          <cell r="E279" t="str">
            <v>SPACE EXPLORATION</v>
          </cell>
          <cell r="F279" t="str">
            <v>440A</v>
          </cell>
          <cell r="G279" t="str">
            <v>EXPLORATION OPERATIONS &amp; INFRASTRUCTURE</v>
          </cell>
          <cell r="H279" t="str">
            <v>1.2.1.2</v>
          </cell>
          <cell r="I279" t="str">
            <v>2162</v>
          </cell>
        </row>
        <row r="280">
          <cell r="A280">
            <v>6385</v>
          </cell>
          <cell r="B280" t="str">
            <v>SCI-SUP</v>
          </cell>
          <cell r="C280" t="str">
            <v>BCAT-C1</v>
          </cell>
          <cell r="D280" t="str">
            <v>370A</v>
          </cell>
          <cell r="E280" t="str">
            <v>SPACE EXPLORATION</v>
          </cell>
          <cell r="F280" t="str">
            <v>373A</v>
          </cell>
          <cell r="G280" t="str">
            <v>ALSSM (Astronauts, Life Science &amp; Space Medicine)</v>
          </cell>
          <cell r="H280" t="str">
            <v>1.2.1.2</v>
          </cell>
          <cell r="I280" t="str">
            <v>2162</v>
          </cell>
        </row>
        <row r="281">
          <cell r="A281">
            <v>6421</v>
          </cell>
          <cell r="B281" t="str">
            <v>C</v>
          </cell>
          <cell r="C281" t="str">
            <v>OSIRIS-REX (ORIGINS SPECTRAL INTERPRETATION RESOURCE IDENTIFICATION SECURITY REGOLITH EXPLORER)</v>
          </cell>
          <cell r="D281" t="str">
            <v>380A</v>
          </cell>
          <cell r="E281" t="str">
            <v>SPACE SCIENCE &amp; TECHNOLOGY</v>
          </cell>
          <cell r="F281" t="str">
            <v>354A</v>
          </cell>
          <cell r="G281" t="str">
            <v>SAFETY AND PROGRAM ASSURANCE</v>
          </cell>
          <cell r="H281" t="str">
            <v>1.2.2.2</v>
          </cell>
          <cell r="I281" t="str">
            <v>2186</v>
          </cell>
        </row>
        <row r="282">
          <cell r="A282">
            <v>6422</v>
          </cell>
          <cell r="B282" t="str">
            <v>-</v>
          </cell>
          <cell r="C282" t="str">
            <v>SUPPORT TO DEVELOPMENT OF LIFE SCIENCE MISSIONS</v>
          </cell>
          <cell r="D282" t="str">
            <v>380A</v>
          </cell>
          <cell r="E282" t="str">
            <v>SPACE SCIENCE &amp; TECHNOLOGY</v>
          </cell>
          <cell r="F282" t="str">
            <v>354A</v>
          </cell>
          <cell r="G282" t="str">
            <v>SAFETY AND PROGRAM ASSURANCE</v>
          </cell>
          <cell r="H282" t="str">
            <v>1.2.1.2</v>
          </cell>
          <cell r="I282" t="str">
            <v>2184</v>
          </cell>
        </row>
        <row r="283">
          <cell r="A283">
            <v>6423</v>
          </cell>
          <cell r="B283" t="str">
            <v>PGM</v>
          </cell>
          <cell r="C283" t="str">
            <v>CASCADE</v>
          </cell>
          <cell r="D283" t="str">
            <v>380A</v>
          </cell>
          <cell r="E283" t="str">
            <v>SPACE SCIENCE &amp; TECHNOLOGY</v>
          </cell>
          <cell r="F283" t="str">
            <v>354A</v>
          </cell>
          <cell r="G283" t="str">
            <v>SAFETY AND PROGRAM ASSURANCE</v>
          </cell>
          <cell r="H283" t="str">
            <v>1.1.1.2</v>
          </cell>
          <cell r="I283" t="str">
            <v>2040</v>
          </cell>
        </row>
        <row r="284">
          <cell r="A284">
            <v>6442</v>
          </cell>
          <cell r="B284" t="str">
            <v>-</v>
          </cell>
          <cell r="C284" t="str">
            <v>STRATOS - BALLONS STRATOSPHÉRIQUES</v>
          </cell>
          <cell r="D284" t="str">
            <v>380A</v>
          </cell>
          <cell r="E284" t="str">
            <v>SPACE SCIENCE &amp; TECHNOLOGY</v>
          </cell>
          <cell r="F284" t="str">
            <v>384A</v>
          </cell>
          <cell r="G284" t="str">
            <v>ENGINEERING DEVELOPMENT</v>
          </cell>
          <cell r="H284" t="str">
            <v>1.3.1.1</v>
          </cell>
          <cell r="I284" t="str">
            <v>2224</v>
          </cell>
        </row>
        <row r="285">
          <cell r="A285">
            <v>6443</v>
          </cell>
          <cell r="B285" t="str">
            <v>-</v>
          </cell>
          <cell r="C285" t="str">
            <v>STRATOS - BALLONS STRATOSPHÉRIQUES</v>
          </cell>
          <cell r="D285" t="str">
            <v>380A</v>
          </cell>
          <cell r="E285" t="str">
            <v>SPACE SCIENCE &amp; TECHNOLOGY</v>
          </cell>
          <cell r="F285" t="str">
            <v>354A</v>
          </cell>
          <cell r="G285" t="str">
            <v>SAFETY AND PROGRAM ASSURANCE</v>
          </cell>
          <cell r="H285" t="str">
            <v>1.3.1.1</v>
          </cell>
          <cell r="I285" t="str">
            <v>2224</v>
          </cell>
        </row>
        <row r="286">
          <cell r="A286">
            <v>6501</v>
          </cell>
          <cell r="B286" t="str">
            <v>-</v>
          </cell>
          <cell r="C286" t="str">
            <v>AIS (AUTOMATED IDENTIFICATION SYSTEM) DATA APPLICATIONS</v>
          </cell>
          <cell r="D286" t="str">
            <v>360A</v>
          </cell>
          <cell r="E286" t="str">
            <v>SPACE UTILIZATION</v>
          </cell>
          <cell r="F286" t="str">
            <v>359A</v>
          </cell>
          <cell r="G286" t="str">
            <v>SATELLITE OPERATIONS, INFRASTRUCTURE &amp; APPLICATIONS</v>
          </cell>
          <cell r="H286" t="str">
            <v>1.1.3.2</v>
          </cell>
          <cell r="I286" t="str">
            <v>2037</v>
          </cell>
        </row>
        <row r="287">
          <cell r="A287">
            <v>6502</v>
          </cell>
          <cell r="B287" t="str">
            <v>SCI-SUP</v>
          </cell>
          <cell r="C287" t="str">
            <v>WINDII (WIND IMAGING INTERFEROMETER)</v>
          </cell>
          <cell r="D287" t="str">
            <v>360A</v>
          </cell>
          <cell r="E287" t="str">
            <v>SPACE UTILIZATION</v>
          </cell>
          <cell r="F287" t="str">
            <v>357A</v>
          </cell>
          <cell r="G287" t="str">
            <v>SPACE UTILIZATION DEVELOPMENT</v>
          </cell>
          <cell r="H287" t="str">
            <v>1.1.1.3</v>
          </cell>
          <cell r="I287" t="str">
            <v>2188</v>
          </cell>
        </row>
        <row r="288">
          <cell r="A288">
            <v>6503</v>
          </cell>
          <cell r="B288" t="str">
            <v>-</v>
          </cell>
          <cell r="C288" t="str">
            <v>PAYLOAD DEVELOPMENT</v>
          </cell>
          <cell r="D288" t="str">
            <v>360A</v>
          </cell>
          <cell r="E288" t="str">
            <v>SPACE UTILIZATION</v>
          </cell>
          <cell r="F288" t="str">
            <v>357A</v>
          </cell>
          <cell r="G288" t="str">
            <v>SPACE UTILIZATION DEVELOPMENT</v>
          </cell>
          <cell r="H288" t="str">
            <v>1.1.3.2</v>
          </cell>
          <cell r="I288" t="str">
            <v>2225</v>
          </cell>
        </row>
        <row r="289">
          <cell r="A289">
            <v>6504</v>
          </cell>
          <cell r="B289" t="str">
            <v>A</v>
          </cell>
          <cell r="C289" t="str">
            <v>SUPER SPECTRAL</v>
          </cell>
          <cell r="D289" t="str">
            <v>990</v>
          </cell>
          <cell r="E289" t="str">
            <v>EARMARKED FUNDS AT CORPORATE LEVEL</v>
          </cell>
          <cell r="F289" t="str">
            <v>9905</v>
          </cell>
          <cell r="G289" t="str">
            <v>EARMARKED FUNDS FOR SPACE UTILIZATION</v>
          </cell>
          <cell r="H289" t="str">
            <v>1.1.1.1</v>
          </cell>
          <cell r="I289" t="str">
            <v>2058</v>
          </cell>
        </row>
        <row r="290">
          <cell r="A290">
            <v>6505</v>
          </cell>
          <cell r="B290" t="str">
            <v>B</v>
          </cell>
          <cell r="C290" t="str">
            <v>SUPER SPECTRAL</v>
          </cell>
          <cell r="D290" t="str">
            <v>990</v>
          </cell>
          <cell r="E290" t="str">
            <v>EARMARKED FUNDS AT CORPORATE LEVEL</v>
          </cell>
          <cell r="F290" t="str">
            <v>9905</v>
          </cell>
          <cell r="G290" t="str">
            <v>EARMARKED FUNDS FOR SPACE UTILIZATION</v>
          </cell>
          <cell r="H290" t="str">
            <v>1.1.1.1</v>
          </cell>
          <cell r="I290" t="str">
            <v>2137</v>
          </cell>
        </row>
        <row r="291">
          <cell r="A291">
            <v>6509</v>
          </cell>
          <cell r="B291" t="str">
            <v>A</v>
          </cell>
          <cell r="C291" t="str">
            <v>TICFIRE (THIN ICE CLOUDS IN A FAR INFRA RED EXPERIMENT) MISSION</v>
          </cell>
          <cell r="D291" t="str">
            <v>990</v>
          </cell>
          <cell r="E291" t="str">
            <v>EARMARKED FUNDS AT CORPORATE LEVEL</v>
          </cell>
          <cell r="F291" t="str">
            <v>9905</v>
          </cell>
          <cell r="G291" t="str">
            <v>EARMARKED FUNDS FOR SPACE UTILIZATION</v>
          </cell>
          <cell r="H291" t="str">
            <v>1.1.1.3</v>
          </cell>
          <cell r="I291" t="str">
            <v>2045</v>
          </cell>
        </row>
        <row r="292">
          <cell r="A292">
            <v>6510</v>
          </cell>
          <cell r="B292" t="str">
            <v>B</v>
          </cell>
          <cell r="C292" t="str">
            <v>TICFIRE (THIN ICE CLOUDS IN A FAR INFRA RED EXPERIMENT) MISSION</v>
          </cell>
          <cell r="D292" t="str">
            <v>990</v>
          </cell>
          <cell r="E292" t="str">
            <v>EARMARKED FUNDS AT CORPORATE LEVEL</v>
          </cell>
          <cell r="F292" t="str">
            <v>9905</v>
          </cell>
          <cell r="G292" t="str">
            <v>EARMARKED FUNDS FOR SPACE UTILIZATION</v>
          </cell>
          <cell r="H292" t="str">
            <v>1.1.1.3</v>
          </cell>
          <cell r="I292" t="str">
            <v>2136</v>
          </cell>
        </row>
        <row r="293">
          <cell r="A293">
            <v>6519</v>
          </cell>
          <cell r="B293" t="str">
            <v>-</v>
          </cell>
          <cell r="C293" t="str">
            <v>ENGINEERING PROFESSIONNAL DEVELOPMENT</v>
          </cell>
          <cell r="D293" t="str">
            <v>380A</v>
          </cell>
          <cell r="E293" t="str">
            <v>SPACE SCIENCE &amp; TECHNOLOGY</v>
          </cell>
          <cell r="F293" t="str">
            <v>384A</v>
          </cell>
          <cell r="G293" t="str">
            <v>ENGINEERING DEVELOPMENT</v>
          </cell>
          <cell r="H293" t="str">
            <v>1.3.1.1</v>
          </cell>
          <cell r="I293" t="str">
            <v>2228</v>
          </cell>
        </row>
        <row r="294">
          <cell r="A294">
            <v>6520</v>
          </cell>
          <cell r="B294" t="str">
            <v>-</v>
          </cell>
          <cell r="C294" t="str">
            <v>CSOC (COMMON SPACE STATION OPERATION COSTS)</v>
          </cell>
          <cell r="D294" t="str">
            <v>990</v>
          </cell>
          <cell r="E294" t="str">
            <v>EARMARKED FUNDS AT CORPORATE LEVEL</v>
          </cell>
          <cell r="F294" t="str">
            <v>9906</v>
          </cell>
          <cell r="G294" t="str">
            <v>EARMARKED FUNDS FOR SPACE EXPLORATION</v>
          </cell>
          <cell r="H294" t="str">
            <v>1.2.1.1</v>
          </cell>
          <cell r="I294" t="str">
            <v>2187</v>
          </cell>
        </row>
        <row r="295">
          <cell r="A295">
            <v>6521</v>
          </cell>
          <cell r="B295" t="str">
            <v>A</v>
          </cell>
          <cell r="C295" t="str">
            <v>MSS CAMERA REPLACEMENT</v>
          </cell>
          <cell r="D295" t="str">
            <v>370A</v>
          </cell>
          <cell r="E295" t="str">
            <v>SPACE EXPLORATION</v>
          </cell>
          <cell r="F295" t="str">
            <v>372A</v>
          </cell>
          <cell r="G295" t="str">
            <v>EXPLORATION DEVELOPMENT</v>
          </cell>
          <cell r="H295" t="str">
            <v>1.2.1.1</v>
          </cell>
          <cell r="I295" t="str">
            <v>2187</v>
          </cell>
        </row>
        <row r="296">
          <cell r="A296">
            <v>6522</v>
          </cell>
          <cell r="B296" t="str">
            <v>ACT</v>
          </cell>
          <cell r="C296" t="str">
            <v>FOREIGN DATA AND SERVICE AQUISITION</v>
          </cell>
          <cell r="D296" t="str">
            <v>360A</v>
          </cell>
          <cell r="E296" t="str">
            <v>SPACE UTILIZATION</v>
          </cell>
          <cell r="F296" t="str">
            <v>359A</v>
          </cell>
          <cell r="G296" t="str">
            <v>SATELLITE OPERATIONS, INFRASTRUCTURE &amp; APPLICATIONS</v>
          </cell>
          <cell r="H296" t="str">
            <v>1.1.2.2</v>
          </cell>
          <cell r="I296" t="str">
            <v>2226</v>
          </cell>
        </row>
        <row r="297">
          <cell r="A297">
            <v>6541</v>
          </cell>
          <cell r="B297" t="str">
            <v>A</v>
          </cell>
          <cell r="C297" t="str">
            <v>MSS CAMERA REPLACEMENT</v>
          </cell>
          <cell r="D297" t="str">
            <v>370A</v>
          </cell>
          <cell r="E297" t="str">
            <v>SPACE EXPLORATION</v>
          </cell>
          <cell r="F297" t="str">
            <v>440A</v>
          </cell>
          <cell r="G297" t="str">
            <v>EXPLORATION OPERATIONS &amp; INFRASTRUCTURE</v>
          </cell>
          <cell r="H297" t="str">
            <v>1.2.1.1</v>
          </cell>
          <cell r="I297" t="str">
            <v>2187</v>
          </cell>
        </row>
        <row r="298">
          <cell r="A298">
            <v>6542</v>
          </cell>
          <cell r="B298" t="str">
            <v>-</v>
          </cell>
          <cell r="C298" t="str">
            <v>CSOC (COMMON SPACE STATION OPERATION COSTS)</v>
          </cell>
          <cell r="D298" t="str">
            <v>370A</v>
          </cell>
          <cell r="E298" t="str">
            <v>SPACE EXPLORATION</v>
          </cell>
          <cell r="F298" t="str">
            <v>372A</v>
          </cell>
          <cell r="G298" t="str">
            <v>EXPLORATION DEVELOPMENT</v>
          </cell>
          <cell r="H298" t="str">
            <v>1.2.1.1</v>
          </cell>
          <cell r="I298" t="str">
            <v>2187</v>
          </cell>
        </row>
        <row r="299">
          <cell r="A299">
            <v>6544</v>
          </cell>
          <cell r="B299" t="str">
            <v>-</v>
          </cell>
          <cell r="C299" t="str">
            <v>OPERATIONAL SPACE MEDICINE</v>
          </cell>
          <cell r="D299" t="str">
            <v>370A</v>
          </cell>
          <cell r="E299" t="str">
            <v>SPACE EXPLORATION</v>
          </cell>
          <cell r="F299" t="str">
            <v>373A</v>
          </cell>
          <cell r="G299" t="str">
            <v>ALSSM (Astronauts, Life Science &amp; Space Medicine)</v>
          </cell>
          <cell r="H299" t="str">
            <v>1.2.3.2</v>
          </cell>
          <cell r="I299" t="str">
            <v>2156</v>
          </cell>
        </row>
        <row r="300">
          <cell r="A300">
            <v>6545</v>
          </cell>
          <cell r="B300" t="str">
            <v>ACT</v>
          </cell>
          <cell r="C300" t="str">
            <v>LIFE SCIENCES</v>
          </cell>
          <cell r="D300" t="str">
            <v>370A</v>
          </cell>
          <cell r="E300" t="str">
            <v>SPACE EXPLORATION</v>
          </cell>
          <cell r="F300" t="str">
            <v>373A</v>
          </cell>
          <cell r="G300" t="str">
            <v>ALSSM (Astronauts, Life Science &amp; Space Medicine)</v>
          </cell>
          <cell r="H300" t="str">
            <v>1.2.3.3</v>
          </cell>
          <cell r="I300" t="str">
            <v>2050</v>
          </cell>
        </row>
        <row r="301">
          <cell r="A301">
            <v>6561</v>
          </cell>
          <cell r="B301" t="str">
            <v>A</v>
          </cell>
          <cell r="C301" t="str">
            <v>MSS CAMERA REPLACEMENT</v>
          </cell>
          <cell r="D301" t="str">
            <v>370A</v>
          </cell>
          <cell r="E301" t="str">
            <v>SPACE EXPLORATION</v>
          </cell>
          <cell r="F301" t="str">
            <v>372A</v>
          </cell>
          <cell r="G301" t="str">
            <v>EXPLORATION DEVELOPMENT</v>
          </cell>
          <cell r="H301" t="str">
            <v>1.2.1.1</v>
          </cell>
          <cell r="I301" t="str">
            <v>2187</v>
          </cell>
        </row>
        <row r="302">
          <cell r="A302">
            <v>6562</v>
          </cell>
          <cell r="B302" t="str">
            <v>-</v>
          </cell>
          <cell r="C302" t="str">
            <v>CSOC (COMMON SPACE STATION OPERATION COSTS)</v>
          </cell>
          <cell r="D302" t="str">
            <v>370A</v>
          </cell>
          <cell r="E302" t="str">
            <v>SPACE EXPLORATION</v>
          </cell>
          <cell r="F302" t="str">
            <v>372A</v>
          </cell>
          <cell r="G302" t="str">
            <v>EXPLORATION DEVELOPMENT</v>
          </cell>
          <cell r="H302" t="str">
            <v>1.2.1.1</v>
          </cell>
          <cell r="I302" t="str">
            <v>2187</v>
          </cell>
        </row>
        <row r="303">
          <cell r="A303">
            <v>6563</v>
          </cell>
          <cell r="B303" t="str">
            <v>-</v>
          </cell>
          <cell r="C303" t="str">
            <v>LIFE SCIENCE SUPPORT ON ISS</v>
          </cell>
          <cell r="D303" t="str">
            <v>370A</v>
          </cell>
          <cell r="E303" t="str">
            <v>SPACE EXPLORATION</v>
          </cell>
          <cell r="F303" t="str">
            <v>372A</v>
          </cell>
          <cell r="G303" t="str">
            <v>EXPLORATION DEVELOPMENT</v>
          </cell>
          <cell r="H303" t="str">
            <v>1.2.1.2</v>
          </cell>
          <cell r="I303" t="str">
            <v>2184</v>
          </cell>
        </row>
        <row r="304">
          <cell r="A304">
            <v>6564</v>
          </cell>
          <cell r="B304" t="str">
            <v>B</v>
          </cell>
          <cell r="C304" t="str">
            <v>OSIRIS-REX (ORIGINS SPECTRAL INTERPRETATION RESOURCE IDENTIFICATION SECURITY REGOLITH EXPLORER)</v>
          </cell>
          <cell r="D304" t="str">
            <v>370A</v>
          </cell>
          <cell r="E304" t="str">
            <v>SPACE EXPLORATION</v>
          </cell>
          <cell r="F304" t="str">
            <v>372A</v>
          </cell>
          <cell r="G304" t="str">
            <v>EXPLORATION DEVELOPMENT</v>
          </cell>
          <cell r="H304" t="str">
            <v>1.2.2.2</v>
          </cell>
          <cell r="I304" t="str">
            <v>2186</v>
          </cell>
        </row>
        <row r="305">
          <cell r="A305">
            <v>6565</v>
          </cell>
          <cell r="B305" t="str">
            <v>C</v>
          </cell>
          <cell r="C305" t="str">
            <v>OSIRIS-REX (ORIGINS SPECTRAL INTERPRETATION RESOURCE IDENTIFICATION SECURITY REGOLITH EXPLORER)</v>
          </cell>
          <cell r="D305" t="str">
            <v>370A</v>
          </cell>
          <cell r="E305" t="str">
            <v>SPACE EXPLORATION</v>
          </cell>
          <cell r="F305" t="str">
            <v>372A</v>
          </cell>
          <cell r="G305" t="str">
            <v>EXPLORATION DEVELOPMENT</v>
          </cell>
          <cell r="H305" t="str">
            <v>1.2.2.2</v>
          </cell>
          <cell r="I305" t="str">
            <v>2186</v>
          </cell>
        </row>
        <row r="306">
          <cell r="A306">
            <v>6566</v>
          </cell>
          <cell r="B306" t="str">
            <v>D</v>
          </cell>
          <cell r="C306" t="str">
            <v>OSIRIS-REX (ORIGINS SPECTRAL INTERPRETATION RESOURCE IDENTIFICATION SECURITY REGOLITH EXPLORER)</v>
          </cell>
          <cell r="D306" t="str">
            <v>370A</v>
          </cell>
          <cell r="E306" t="str">
            <v>SPACE EXPLORATION</v>
          </cell>
          <cell r="F306" t="str">
            <v>372A</v>
          </cell>
          <cell r="G306" t="str">
            <v>EXPLORATION DEVELOPMENT</v>
          </cell>
          <cell r="H306" t="str">
            <v>1.2.2.2</v>
          </cell>
          <cell r="I306" t="str">
            <v>2186</v>
          </cell>
        </row>
        <row r="307">
          <cell r="A307">
            <v>6581</v>
          </cell>
          <cell r="B307" t="str">
            <v>ACT</v>
          </cell>
          <cell r="C307" t="str">
            <v>SATELLITE OPERATIONS, GROUND INFRASTRUCTURES &amp; APPLICATIONS</v>
          </cell>
          <cell r="D307" t="str">
            <v>360A</v>
          </cell>
          <cell r="E307" t="str">
            <v>SPACE UTILIZATION</v>
          </cell>
          <cell r="F307" t="str">
            <v>359A</v>
          </cell>
          <cell r="G307" t="str">
            <v>SATELLITE OPERATIONS, INFRASTRUCTURE &amp; APPLICATIONS</v>
          </cell>
          <cell r="H307" t="str">
            <v>1.1.2.1</v>
          </cell>
          <cell r="I307" t="str">
            <v>2138</v>
          </cell>
        </row>
        <row r="308">
          <cell r="A308">
            <v>6582</v>
          </cell>
          <cell r="B308" t="str">
            <v>ACT</v>
          </cell>
          <cell r="C308" t="str">
            <v>MANAGEMENT OF SPACE UTILIZATION PROJECTS</v>
          </cell>
          <cell r="D308" t="str">
            <v>360A</v>
          </cell>
          <cell r="E308" t="str">
            <v>SPACE UTILIZATION</v>
          </cell>
          <cell r="F308" t="str">
            <v>358A</v>
          </cell>
          <cell r="G308" t="str">
            <v>SPACE UTILIZATION PROJECTS</v>
          </cell>
          <cell r="H308" t="str">
            <v>1.1.1.1</v>
          </cell>
          <cell r="I308" t="str">
            <v>2058</v>
          </cell>
        </row>
        <row r="309">
          <cell r="A309">
            <v>6583</v>
          </cell>
          <cell r="B309" t="str">
            <v>ACT</v>
          </cell>
          <cell r="C309" t="str">
            <v>MANAGEMENT OF SPACE UTILIZATION DEVELOPMENT</v>
          </cell>
          <cell r="D309" t="str">
            <v>360A</v>
          </cell>
          <cell r="E309" t="str">
            <v>SPACE UTILIZATION</v>
          </cell>
          <cell r="F309" t="str">
            <v>357A</v>
          </cell>
          <cell r="G309" t="str">
            <v>SPACE UTILIZATION DEVELOPMENT</v>
          </cell>
          <cell r="H309" t="str">
            <v>1.1.1.2</v>
          </cell>
          <cell r="I309" t="str">
            <v>2040</v>
          </cell>
        </row>
        <row r="310">
          <cell r="A310">
            <v>6601</v>
          </cell>
          <cell r="B310" t="str">
            <v>A</v>
          </cell>
          <cell r="C310" t="str">
            <v>SURFACE WATER &amp; OCEAN TOPOGRAPHY (SWOT)</v>
          </cell>
          <cell r="D310" t="str">
            <v>360A</v>
          </cell>
          <cell r="E310" t="str">
            <v>SPACE UTILIZATION</v>
          </cell>
          <cell r="F310" t="str">
            <v>357A</v>
          </cell>
          <cell r="G310" t="str">
            <v>SPACE UTILIZATION DEVELOPMENT</v>
          </cell>
          <cell r="H310" t="str">
            <v>1.1.1.3</v>
          </cell>
          <cell r="I310" t="str">
            <v>2136</v>
          </cell>
        </row>
        <row r="311">
          <cell r="A311">
            <v>6602</v>
          </cell>
          <cell r="B311" t="str">
            <v>B</v>
          </cell>
          <cell r="C311" t="str">
            <v>SURFACE WATER &amp; OCEAN TOPOGRAPHY (SWOT)</v>
          </cell>
          <cell r="D311" t="str">
            <v>360A</v>
          </cell>
          <cell r="E311" t="str">
            <v>SPACE UTILIZATION</v>
          </cell>
          <cell r="F311" t="str">
            <v>357A</v>
          </cell>
          <cell r="G311" t="str">
            <v>SPACE UTILIZATION DEVELOPMENT</v>
          </cell>
          <cell r="H311" t="str">
            <v>1.1.1.3</v>
          </cell>
          <cell r="I311" t="str">
            <v>2136</v>
          </cell>
        </row>
        <row r="312">
          <cell r="A312">
            <v>6603</v>
          </cell>
          <cell r="B312" t="str">
            <v>C</v>
          </cell>
          <cell r="C312" t="str">
            <v>SURFACE WATER &amp; OCEAN TOPOGRAPHY (SWOT)</v>
          </cell>
          <cell r="D312" t="str">
            <v>360A</v>
          </cell>
          <cell r="E312" t="str">
            <v>SPACE UTILIZATION</v>
          </cell>
          <cell r="F312" t="str">
            <v>357A</v>
          </cell>
          <cell r="G312" t="str">
            <v>SPACE UTILIZATION DEVELOPMENT</v>
          </cell>
          <cell r="H312" t="str">
            <v>1.1.1.3</v>
          </cell>
          <cell r="I312" t="str">
            <v>2136</v>
          </cell>
        </row>
        <row r="313">
          <cell r="A313">
            <v>6604</v>
          </cell>
          <cell r="B313" t="str">
            <v>D</v>
          </cell>
          <cell r="C313" t="str">
            <v>SURFACE WATER &amp; OCEAN TOPOGRAPHY (SWOT)</v>
          </cell>
          <cell r="D313" t="str">
            <v>360A</v>
          </cell>
          <cell r="E313" t="str">
            <v>SPACE UTILIZATION</v>
          </cell>
          <cell r="F313" t="str">
            <v>357A</v>
          </cell>
          <cell r="G313" t="str">
            <v>SPACE UTILIZATION DEVELOPMENT</v>
          </cell>
          <cell r="H313" t="str">
            <v>1.1.1.3</v>
          </cell>
          <cell r="I313" t="str">
            <v>2136</v>
          </cell>
        </row>
        <row r="314">
          <cell r="A314">
            <v>6605</v>
          </cell>
          <cell r="B314" t="str">
            <v>E</v>
          </cell>
          <cell r="C314" t="str">
            <v>SURFACE WATER &amp; OCEAN TOPOGRAPHY (SWOT)</v>
          </cell>
          <cell r="D314" t="str">
            <v>360A</v>
          </cell>
          <cell r="E314" t="str">
            <v>SPACE UTILIZATION</v>
          </cell>
          <cell r="F314" t="str">
            <v>359A</v>
          </cell>
          <cell r="G314" t="str">
            <v>SATELLITE OPERATIONS, INFRASTRUCTURE &amp; APPLICATIONS</v>
          </cell>
          <cell r="H314" t="str">
            <v>1.1.1.3</v>
          </cell>
          <cell r="I314" t="str">
            <v>2136</v>
          </cell>
        </row>
        <row r="315">
          <cell r="A315">
            <v>6606</v>
          </cell>
          <cell r="B315" t="str">
            <v>SCI-SUP</v>
          </cell>
          <cell r="C315" t="str">
            <v>SURFACE WATER &amp; OCEAN TOPOGRAPHY (SWOT)</v>
          </cell>
          <cell r="D315" t="str">
            <v>360A</v>
          </cell>
          <cell r="E315" t="str">
            <v>SPACE UTILIZATION</v>
          </cell>
          <cell r="F315" t="str">
            <v>357A</v>
          </cell>
          <cell r="G315" t="str">
            <v>SPACE UTILIZATION DEVELOPMENT</v>
          </cell>
          <cell r="H315" t="str">
            <v>1.1.1.3</v>
          </cell>
          <cell r="I315" t="str">
            <v>2182</v>
          </cell>
        </row>
        <row r="316">
          <cell r="A316">
            <v>6607</v>
          </cell>
          <cell r="B316" t="str">
            <v>A</v>
          </cell>
          <cell r="C316" t="str">
            <v>SURFACE WATER &amp; OCEAN TOPOGRAPHY (SWOT)</v>
          </cell>
          <cell r="D316" t="str">
            <v>900A</v>
          </cell>
          <cell r="E316" t="str">
            <v>RESERVES</v>
          </cell>
          <cell r="F316" t="str">
            <v>9191</v>
          </cell>
          <cell r="G316" t="str">
            <v>RISK RESERVE</v>
          </cell>
          <cell r="H316" t="str">
            <v>1.1.1.3</v>
          </cell>
          <cell r="I316" t="str">
            <v>2136</v>
          </cell>
        </row>
        <row r="317">
          <cell r="A317">
            <v>6608</v>
          </cell>
          <cell r="B317" t="str">
            <v>B</v>
          </cell>
          <cell r="C317" t="str">
            <v>SURFACE WATER &amp; OCEAN TOPOGRAPHY (SWOT)</v>
          </cell>
          <cell r="D317" t="str">
            <v>900A</v>
          </cell>
          <cell r="E317" t="str">
            <v>RESERVES</v>
          </cell>
          <cell r="F317" t="str">
            <v>9191</v>
          </cell>
          <cell r="G317" t="str">
            <v>RISK RESERVE</v>
          </cell>
          <cell r="H317" t="str">
            <v>1.1.1.3</v>
          </cell>
          <cell r="I317" t="str">
            <v>2136</v>
          </cell>
        </row>
        <row r="318">
          <cell r="A318">
            <v>6609</v>
          </cell>
          <cell r="B318" t="str">
            <v>C</v>
          </cell>
          <cell r="C318" t="str">
            <v>SURFACE WATER &amp; OCEAN TOPOGRAPHY (SWOT)</v>
          </cell>
          <cell r="D318" t="str">
            <v>900A</v>
          </cell>
          <cell r="E318" t="str">
            <v>RESERVES</v>
          </cell>
          <cell r="F318" t="str">
            <v>9191</v>
          </cell>
          <cell r="G318" t="str">
            <v>RISK RESERVE</v>
          </cell>
          <cell r="H318" t="str">
            <v>1.1.1.3</v>
          </cell>
          <cell r="I318" t="str">
            <v>2136</v>
          </cell>
        </row>
        <row r="319">
          <cell r="A319">
            <v>6610</v>
          </cell>
          <cell r="B319" t="str">
            <v>D</v>
          </cell>
          <cell r="C319" t="str">
            <v>SURFACE WATER &amp; OCEAN TOPOGRAPHY (SWOT)</v>
          </cell>
          <cell r="D319" t="str">
            <v>900A</v>
          </cell>
          <cell r="E319" t="str">
            <v>RESERVES</v>
          </cell>
          <cell r="F319" t="str">
            <v>9191</v>
          </cell>
          <cell r="G319" t="str">
            <v>RISK RESERVE</v>
          </cell>
          <cell r="H319" t="str">
            <v>1.1.1.3</v>
          </cell>
          <cell r="I319" t="str">
            <v>2136</v>
          </cell>
        </row>
        <row r="320">
          <cell r="A320">
            <v>6621</v>
          </cell>
          <cell r="B320" t="str">
            <v>E</v>
          </cell>
          <cell r="C320" t="str">
            <v>MICROFLOW - 1</v>
          </cell>
          <cell r="D320" t="str">
            <v>370A</v>
          </cell>
          <cell r="E320" t="str">
            <v>SPACE EXPLORATION</v>
          </cell>
          <cell r="F320" t="str">
            <v>440A</v>
          </cell>
          <cell r="G320" t="str">
            <v>EXPLORATION OPERATIONS &amp; INFRASTRUCTURE</v>
          </cell>
          <cell r="H320" t="str">
            <v>1.2.1.2</v>
          </cell>
          <cell r="I320" t="str">
            <v>2184</v>
          </cell>
        </row>
        <row r="321">
          <cell r="A321">
            <v>6622</v>
          </cell>
          <cell r="B321" t="str">
            <v>PGM</v>
          </cell>
          <cell r="C321" t="str">
            <v>SPACE TECHNOLOGY DEVELOPEMENT PROGRAM (STDP)</v>
          </cell>
          <cell r="D321" t="str">
            <v>370A</v>
          </cell>
          <cell r="E321" t="str">
            <v>SPACE EXPLORATION</v>
          </cell>
          <cell r="F321" t="str">
            <v>372A</v>
          </cell>
          <cell r="G321" t="str">
            <v>EXPLORATION DEVELOPMENT</v>
          </cell>
          <cell r="H321" t="str">
            <v>1.3.2.2</v>
          </cell>
          <cell r="I321" t="str">
            <v>2079</v>
          </cell>
        </row>
        <row r="322">
          <cell r="A322">
            <v>6623</v>
          </cell>
          <cell r="B322" t="str">
            <v>PGM</v>
          </cell>
          <cell r="C322" t="str">
            <v>SPACE TECHNOLOGY DEVELOPEMENT PROGRAM (STDP)</v>
          </cell>
          <cell r="D322" t="str">
            <v>370A</v>
          </cell>
          <cell r="E322" t="str">
            <v>SPACE EXPLORATION</v>
          </cell>
          <cell r="F322" t="str">
            <v>373A</v>
          </cell>
          <cell r="G322" t="str">
            <v>ALSSM (Astronauts, Life Science &amp; Space Medicine)</v>
          </cell>
          <cell r="H322" t="str">
            <v>1.3.2.2</v>
          </cell>
          <cell r="I322" t="str">
            <v>2079</v>
          </cell>
        </row>
        <row r="323">
          <cell r="A323">
            <v>6624</v>
          </cell>
          <cell r="B323" t="str">
            <v>-</v>
          </cell>
          <cell r="C323" t="str">
            <v>C2 - (CANADIAN ISS EXPEDITION )</v>
          </cell>
          <cell r="D323" t="str">
            <v>370A</v>
          </cell>
          <cell r="E323" t="str">
            <v>SPACE EXPLORATION</v>
          </cell>
          <cell r="F323" t="str">
            <v>440A</v>
          </cell>
          <cell r="G323" t="str">
            <v>EXPLORATION OPERATIONS &amp; INFRASTRUCTURE</v>
          </cell>
          <cell r="H323" t="str">
            <v>1.2.3.1</v>
          </cell>
          <cell r="I323" t="str">
            <v>2056</v>
          </cell>
        </row>
        <row r="324">
          <cell r="A324">
            <v>6625</v>
          </cell>
          <cell r="B324" t="str">
            <v>A</v>
          </cell>
          <cell r="C324" t="str">
            <v>MSS CAMERA REPLACEMENT</v>
          </cell>
          <cell r="D324" t="str">
            <v>380A</v>
          </cell>
          <cell r="E324" t="str">
            <v>SPACE SCIENCE &amp; TECHNOLOGY</v>
          </cell>
          <cell r="F324" t="str">
            <v>354A</v>
          </cell>
          <cell r="G324" t="str">
            <v>SAFETY AND PROGRAM ASSURANCE</v>
          </cell>
          <cell r="H324" t="str">
            <v>1.2.1.1</v>
          </cell>
          <cell r="I324" t="str">
            <v>2187</v>
          </cell>
        </row>
        <row r="325">
          <cell r="A325">
            <v>6626</v>
          </cell>
          <cell r="B325" t="str">
            <v>A</v>
          </cell>
          <cell r="C325" t="str">
            <v>MSS CAMERA REPLACEMENT</v>
          </cell>
          <cell r="D325" t="str">
            <v>380A</v>
          </cell>
          <cell r="E325" t="str">
            <v>SPACE SCIENCE &amp; TECHNOLOGY</v>
          </cell>
          <cell r="F325" t="str">
            <v>384A</v>
          </cell>
          <cell r="G325" t="str">
            <v>ENGINEERING DEVELOPMENT</v>
          </cell>
          <cell r="H325" t="str">
            <v>1.2.1.1</v>
          </cell>
          <cell r="I325" t="str">
            <v>2187</v>
          </cell>
        </row>
        <row r="326">
          <cell r="A326">
            <v>6627</v>
          </cell>
          <cell r="B326" t="str">
            <v>A</v>
          </cell>
          <cell r="C326" t="str">
            <v>SURFACE WATER &amp; OCEAN TOPOGRAPHY (SWOT)</v>
          </cell>
          <cell r="D326" t="str">
            <v>380A</v>
          </cell>
          <cell r="E326" t="str">
            <v>SPACE SCIENCE &amp; TECHNOLOGY</v>
          </cell>
          <cell r="F326" t="str">
            <v>354A</v>
          </cell>
          <cell r="G326" t="str">
            <v>SAFETY AND PROGRAM ASSURANCE</v>
          </cell>
          <cell r="H326" t="str">
            <v>1.1.1.3</v>
          </cell>
          <cell r="I326" t="str">
            <v>2136</v>
          </cell>
        </row>
        <row r="327">
          <cell r="A327">
            <v>6628</v>
          </cell>
          <cell r="B327" t="str">
            <v>-</v>
          </cell>
          <cell r="C327" t="str">
            <v>PAYLOAD DEVELOPMENT</v>
          </cell>
          <cell r="D327" t="str">
            <v>380A</v>
          </cell>
          <cell r="E327" t="str">
            <v>SPACE SCIENCE &amp; TECHNOLOGY</v>
          </cell>
          <cell r="F327" t="str">
            <v>384A</v>
          </cell>
          <cell r="G327" t="str">
            <v>ENGINEERING DEVELOPMENT</v>
          </cell>
          <cell r="H327" t="str">
            <v>1.1.3.2</v>
          </cell>
          <cell r="I327" t="str">
            <v>2225</v>
          </cell>
        </row>
        <row r="328">
          <cell r="A328">
            <v>6629</v>
          </cell>
          <cell r="B328" t="str">
            <v>ACT</v>
          </cell>
          <cell r="C328" t="str">
            <v>MISSIONS CONCEPTS &amp; STUDIES</v>
          </cell>
          <cell r="D328" t="str">
            <v>380A</v>
          </cell>
          <cell r="E328" t="str">
            <v>SPACE SCIENCE &amp; TECHNOLOGY</v>
          </cell>
          <cell r="F328" t="str">
            <v>384A</v>
          </cell>
          <cell r="G328" t="str">
            <v>ENGINEERING DEVELOPMENT</v>
          </cell>
          <cell r="H328" t="str">
            <v>1.1.1.1</v>
          </cell>
          <cell r="I328" t="str">
            <v>2100</v>
          </cell>
        </row>
        <row r="329">
          <cell r="A329">
            <v>6631</v>
          </cell>
          <cell r="B329" t="str">
            <v>A</v>
          </cell>
          <cell r="C329" t="str">
            <v>MICROSAT PROGRAM DEVELOPMENT</v>
          </cell>
          <cell r="D329" t="str">
            <v>380A</v>
          </cell>
          <cell r="E329" t="str">
            <v>SPACE SCIENCE &amp; TECHNOLOGY</v>
          </cell>
          <cell r="F329" t="str">
            <v>384A</v>
          </cell>
          <cell r="G329" t="str">
            <v>ENGINEERING DEVELOPMENT</v>
          </cell>
          <cell r="H329" t="str">
            <v>1.1.1.2</v>
          </cell>
          <cell r="I329" t="str">
            <v>2076</v>
          </cell>
        </row>
        <row r="330">
          <cell r="A330">
            <v>6632</v>
          </cell>
          <cell r="B330" t="str">
            <v>E</v>
          </cell>
          <cell r="C330" t="str">
            <v>MSS OPERATIONS</v>
          </cell>
          <cell r="D330" t="str">
            <v>380A</v>
          </cell>
          <cell r="E330" t="str">
            <v>SPACE SCIENCE &amp; TECHNOLOGY</v>
          </cell>
          <cell r="F330" t="str">
            <v>384A</v>
          </cell>
          <cell r="G330" t="str">
            <v>ENGINEERING DEVELOPMENT</v>
          </cell>
          <cell r="H330" t="str">
            <v>1.2.1.1</v>
          </cell>
          <cell r="I330" t="str">
            <v>2187</v>
          </cell>
        </row>
        <row r="331">
          <cell r="A331">
            <v>6643</v>
          </cell>
          <cell r="B331" t="str">
            <v>-</v>
          </cell>
          <cell r="C331" t="str">
            <v>SPACE UTILIZATION STRATEGIC PLANNING</v>
          </cell>
          <cell r="D331" t="str">
            <v>360A</v>
          </cell>
          <cell r="E331" t="str">
            <v>SPACE UTILIZATION</v>
          </cell>
          <cell r="F331" t="str">
            <v>357A</v>
          </cell>
          <cell r="G331" t="str">
            <v>SPACE UTILIZATION DEVELOPMENT</v>
          </cell>
          <cell r="H331" t="str">
            <v>1.1.1.1</v>
          </cell>
          <cell r="I331" t="str">
            <v>2116</v>
          </cell>
        </row>
        <row r="332">
          <cell r="A332">
            <v>6644</v>
          </cell>
          <cell r="B332" t="str">
            <v>-</v>
          </cell>
          <cell r="C332" t="str">
            <v>SPACE UTILIZATION STRATEGIC PLANNING</v>
          </cell>
          <cell r="D332" t="str">
            <v>360A</v>
          </cell>
          <cell r="E332" t="str">
            <v>SPACE UTILIZATION</v>
          </cell>
          <cell r="F332" t="str">
            <v>361A</v>
          </cell>
          <cell r="G332" t="str">
            <v>DG SPACE UTILIZATION</v>
          </cell>
          <cell r="H332" t="str">
            <v>1.1.1.1</v>
          </cell>
          <cell r="I332" t="str">
            <v>2116</v>
          </cell>
        </row>
        <row r="333">
          <cell r="A333">
            <v>6645</v>
          </cell>
          <cell r="B333" t="str">
            <v>-</v>
          </cell>
          <cell r="C333" t="str">
            <v>SPACE UTILIZATION STRATEGIC PLANNING</v>
          </cell>
          <cell r="D333" t="str">
            <v>360A</v>
          </cell>
          <cell r="E333" t="str">
            <v>SPACE UTILIZATION</v>
          </cell>
          <cell r="F333" t="str">
            <v>359A</v>
          </cell>
          <cell r="G333" t="str">
            <v>SATELLITE OPERATIONS, INFRASTRUCTURE &amp; APPLICATIONS</v>
          </cell>
          <cell r="H333" t="str">
            <v>1.1.1.1</v>
          </cell>
          <cell r="I333" t="str">
            <v>2116</v>
          </cell>
        </row>
        <row r="334">
          <cell r="A334">
            <v>6646</v>
          </cell>
          <cell r="B334" t="str">
            <v>A</v>
          </cell>
          <cell r="C334" t="str">
            <v>MICROSAT PROGRAM DEVELOPMENT</v>
          </cell>
          <cell r="D334" t="str">
            <v>360A</v>
          </cell>
          <cell r="E334" t="str">
            <v>SPACE UTILIZATION</v>
          </cell>
          <cell r="F334" t="str">
            <v>358A</v>
          </cell>
          <cell r="G334" t="str">
            <v>SPACE UTILIZATION PROJECTS</v>
          </cell>
          <cell r="H334" t="str">
            <v>1.1.1.2</v>
          </cell>
          <cell r="I334" t="str">
            <v>2076</v>
          </cell>
        </row>
        <row r="335">
          <cell r="A335">
            <v>6647</v>
          </cell>
          <cell r="B335" t="str">
            <v>A</v>
          </cell>
          <cell r="C335" t="str">
            <v>MICROSAT PROGRAM DEVELOPMENT</v>
          </cell>
          <cell r="D335" t="str">
            <v>360A</v>
          </cell>
          <cell r="E335" t="str">
            <v>SPACE UTILIZATION</v>
          </cell>
          <cell r="F335" t="str">
            <v>357A</v>
          </cell>
          <cell r="G335" t="str">
            <v>SPACE UTILIZATION DEVELOPMENT</v>
          </cell>
          <cell r="H335" t="str">
            <v>1.1.1.2</v>
          </cell>
          <cell r="I335" t="str">
            <v>2076</v>
          </cell>
        </row>
        <row r="336">
          <cell r="A336">
            <v>6648</v>
          </cell>
          <cell r="B336" t="str">
            <v>-</v>
          </cell>
          <cell r="C336" t="str">
            <v>ORBITAL DEBRIS PROGRAM DEVELOPMENT</v>
          </cell>
          <cell r="D336" t="str">
            <v>360A</v>
          </cell>
          <cell r="E336" t="str">
            <v>SPACE UTILIZATION</v>
          </cell>
          <cell r="F336" t="str">
            <v>358A</v>
          </cell>
          <cell r="G336" t="str">
            <v>SPACE UTILIZATION PROJECTS</v>
          </cell>
          <cell r="H336" t="str">
            <v>1.1.1.1</v>
          </cell>
          <cell r="I336" t="str">
            <v>2100</v>
          </cell>
        </row>
        <row r="337">
          <cell r="A337">
            <v>6649</v>
          </cell>
          <cell r="B337" t="str">
            <v>-</v>
          </cell>
          <cell r="C337" t="str">
            <v>ORBITAL DEBRIS PROGRAM DEVELOPMENT</v>
          </cell>
          <cell r="D337" t="str">
            <v>360A</v>
          </cell>
          <cell r="E337" t="str">
            <v>SPACE UTILIZATION</v>
          </cell>
          <cell r="F337" t="str">
            <v>357A</v>
          </cell>
          <cell r="G337" t="str">
            <v>SPACE UTILIZATION DEVELOPMENT</v>
          </cell>
          <cell r="H337" t="str">
            <v>1.1.1.1</v>
          </cell>
          <cell r="I337" t="str">
            <v>2100</v>
          </cell>
        </row>
        <row r="338">
          <cell r="A338">
            <v>6650</v>
          </cell>
          <cell r="B338" t="str">
            <v>-</v>
          </cell>
          <cell r="C338" t="str">
            <v>STRATOS - BALLONS STRATOSPHÉRIQUES</v>
          </cell>
          <cell r="D338" t="str">
            <v>360A</v>
          </cell>
          <cell r="E338" t="str">
            <v>SPACE UTILIZATION</v>
          </cell>
          <cell r="F338" t="str">
            <v>357A</v>
          </cell>
          <cell r="G338" t="str">
            <v>SPACE UTILIZATION DEVELOPMENT</v>
          </cell>
          <cell r="H338" t="str">
            <v>1.3.1.1</v>
          </cell>
          <cell r="I338">
            <v>2032</v>
          </cell>
        </row>
        <row r="339">
          <cell r="A339">
            <v>6651</v>
          </cell>
          <cell r="B339" t="str">
            <v>PGM</v>
          </cell>
          <cell r="C339" t="str">
            <v>SPACE TECHNOLOGY DEVELOPEMENT PROGRAM (STDP)</v>
          </cell>
          <cell r="D339" t="str">
            <v>360A</v>
          </cell>
          <cell r="E339" t="str">
            <v>SPACE UTILIZATION</v>
          </cell>
          <cell r="F339" t="str">
            <v>357A</v>
          </cell>
          <cell r="G339" t="str">
            <v>SPACE UTILIZATION DEVELOPMENT</v>
          </cell>
          <cell r="H339" t="str">
            <v>1.3.2.2</v>
          </cell>
          <cell r="I339">
            <v>2027</v>
          </cell>
        </row>
        <row r="340">
          <cell r="A340">
            <v>6653</v>
          </cell>
          <cell r="B340" t="str">
            <v>A</v>
          </cell>
          <cell r="C340" t="str">
            <v>SURFACE WATER &amp; OCEAN TOPOGRAPHY (SWOT)</v>
          </cell>
          <cell r="D340" t="str">
            <v>360A</v>
          </cell>
          <cell r="E340" t="str">
            <v>SPACE UTILIZATION</v>
          </cell>
          <cell r="F340" t="str">
            <v>358A</v>
          </cell>
          <cell r="G340" t="str">
            <v>SPACE UTILIZATION PROJECTS</v>
          </cell>
          <cell r="H340" t="str">
            <v>1.1.1.3</v>
          </cell>
          <cell r="I340">
            <v>2027</v>
          </cell>
        </row>
        <row r="341">
          <cell r="A341">
            <v>6654</v>
          </cell>
          <cell r="B341" t="str">
            <v>0</v>
          </cell>
          <cell r="C341" t="str">
            <v>CHEMICAL AND AEROSOL SOUNDING SATELLITE (CASS)</v>
          </cell>
          <cell r="D341" t="str">
            <v>360A</v>
          </cell>
          <cell r="E341" t="str">
            <v>SPACE UTILIZATION</v>
          </cell>
          <cell r="F341" t="str">
            <v>358A</v>
          </cell>
          <cell r="G341" t="str">
            <v>SPACE UTILIZATION PROJECTS</v>
          </cell>
          <cell r="H341" t="str">
            <v>1.1.1.3</v>
          </cell>
          <cell r="I341">
            <v>2027</v>
          </cell>
        </row>
        <row r="342">
          <cell r="A342">
            <v>6655</v>
          </cell>
          <cell r="B342" t="str">
            <v>-</v>
          </cell>
          <cell r="C342" t="str">
            <v>GENERIC SATELLITE OPERATIONS</v>
          </cell>
          <cell r="D342" t="str">
            <v>360A</v>
          </cell>
          <cell r="E342" t="str">
            <v>SPACE UTILIZATION</v>
          </cell>
          <cell r="F342" t="str">
            <v>358A</v>
          </cell>
          <cell r="G342" t="str">
            <v>SPACE UTILIZATION PROJECTS</v>
          </cell>
          <cell r="H342" t="str">
            <v>1.1.2.1</v>
          </cell>
          <cell r="I342">
            <v>2027</v>
          </cell>
        </row>
        <row r="343">
          <cell r="A343">
            <v>6656</v>
          </cell>
          <cell r="B343" t="str">
            <v>ACT</v>
          </cell>
          <cell r="C343" t="str">
            <v>MISSIONS CONCEPTS &amp; STUDIES</v>
          </cell>
          <cell r="D343" t="str">
            <v>360A</v>
          </cell>
          <cell r="E343" t="str">
            <v>SPACE UTILIZATION</v>
          </cell>
          <cell r="F343" t="str">
            <v>357A</v>
          </cell>
          <cell r="G343" t="str">
            <v>SPACE UTILIZATION DEVELOPMENT</v>
          </cell>
          <cell r="H343" t="str">
            <v>1.1.1.1</v>
          </cell>
          <cell r="I343">
            <v>2026</v>
          </cell>
        </row>
        <row r="344">
          <cell r="A344">
            <v>6657</v>
          </cell>
          <cell r="B344" t="str">
            <v>ACT</v>
          </cell>
          <cell r="C344" t="str">
            <v>MISSIONS CONCEPTS &amp; STUDIES</v>
          </cell>
          <cell r="D344" t="str">
            <v>360A</v>
          </cell>
          <cell r="E344" t="str">
            <v>SPACE UTILIZATION</v>
          </cell>
          <cell r="F344" t="str">
            <v>358A</v>
          </cell>
          <cell r="G344" t="str">
            <v>SPACE UTILIZATION PROJECTS</v>
          </cell>
          <cell r="H344" t="str">
            <v>1.1.1.1</v>
          </cell>
          <cell r="I344">
            <v>2026</v>
          </cell>
        </row>
        <row r="345">
          <cell r="A345">
            <v>6658</v>
          </cell>
          <cell r="B345" t="str">
            <v>C</v>
          </cell>
          <cell r="C345" t="str">
            <v>OSIRIS-REX (ORIGINS SPECTRAL INTERPRETATION RESOURCE IDENTIFICATION SECURITY REGOLITH EXPLORER)</v>
          </cell>
          <cell r="D345" t="str">
            <v>360A</v>
          </cell>
          <cell r="E345" t="str">
            <v>SPACE UTILIZATION</v>
          </cell>
          <cell r="F345" t="str">
            <v>359A</v>
          </cell>
          <cell r="G345" t="str">
            <v>SATELLITE OPERATIONS, INFRASTRUCTURE &amp; APPLICATIONS</v>
          </cell>
          <cell r="H345" t="str">
            <v>1.2.2.2</v>
          </cell>
          <cell r="I345">
            <v>2091</v>
          </cell>
        </row>
        <row r="346">
          <cell r="A346">
            <v>6659</v>
          </cell>
          <cell r="B346" t="str">
            <v>ACT</v>
          </cell>
          <cell r="C346" t="str">
            <v>EXPLORATION CORE</v>
          </cell>
          <cell r="D346" t="str">
            <v>360A</v>
          </cell>
          <cell r="E346" t="str">
            <v>SPACE UTILIZATION</v>
          </cell>
          <cell r="F346" t="str">
            <v>358A</v>
          </cell>
          <cell r="G346" t="str">
            <v>SPACE UTILIZATION PROJECTS</v>
          </cell>
          <cell r="H346" t="str">
            <v>1.2.2.3</v>
          </cell>
          <cell r="I346">
            <v>2091</v>
          </cell>
        </row>
        <row r="347">
          <cell r="A347">
            <v>6661</v>
          </cell>
          <cell r="B347" t="str">
            <v>E</v>
          </cell>
          <cell r="C347" t="str">
            <v>NEOSSAT</v>
          </cell>
          <cell r="D347" t="str">
            <v>370A</v>
          </cell>
          <cell r="E347" t="str">
            <v>SPACE EXPLORATION</v>
          </cell>
          <cell r="F347" t="str">
            <v>440A</v>
          </cell>
          <cell r="G347" t="str">
            <v>EXPLORATION OPERATIONS &amp; INFRASTRUCTURE</v>
          </cell>
          <cell r="H347" t="str">
            <v>1.1.2.1</v>
          </cell>
          <cell r="I347">
            <v>2135</v>
          </cell>
        </row>
        <row r="348">
          <cell r="A348">
            <v>6664</v>
          </cell>
          <cell r="B348" t="str">
            <v>C</v>
          </cell>
          <cell r="C348" t="str">
            <v>CAMS (CANADIAN ASTRO-H METROLOGY SYSTEMS)</v>
          </cell>
          <cell r="D348" t="str">
            <v>380A</v>
          </cell>
          <cell r="E348" t="str">
            <v>SPACE SCIENCE &amp; TECHNOLOGY</v>
          </cell>
          <cell r="F348" t="str">
            <v>384A</v>
          </cell>
          <cell r="G348" t="str">
            <v>ENGINEERING DEVELOPMENT</v>
          </cell>
          <cell r="H348" t="str">
            <v>1.2.2.1</v>
          </cell>
          <cell r="I348">
            <v>2076</v>
          </cell>
        </row>
        <row r="349">
          <cell r="A349">
            <v>6681</v>
          </cell>
          <cell r="B349" t="str">
            <v>E-DH</v>
          </cell>
          <cell r="C349" t="str">
            <v>RADARSAT - 1</v>
          </cell>
          <cell r="D349" t="str">
            <v>360A</v>
          </cell>
          <cell r="E349" t="str">
            <v>SPACE UTILIZATION</v>
          </cell>
          <cell r="F349" t="str">
            <v>358A</v>
          </cell>
          <cell r="G349" t="str">
            <v>SPACE UTILIZATION PROJECTS</v>
          </cell>
          <cell r="H349" t="str">
            <v>1.1.2.2</v>
          </cell>
          <cell r="I349">
            <v>2183</v>
          </cell>
        </row>
        <row r="350">
          <cell r="A350">
            <v>6682</v>
          </cell>
          <cell r="B350" t="str">
            <v>-</v>
          </cell>
          <cell r="C350" t="str">
            <v>RADARSAT-2 ADVANCED MODE UTILIZATION</v>
          </cell>
          <cell r="D350" t="str">
            <v>360A</v>
          </cell>
          <cell r="E350" t="str">
            <v>SPACE UTILIZATION</v>
          </cell>
          <cell r="F350" t="str">
            <v>358A</v>
          </cell>
          <cell r="G350" t="str">
            <v>SPACE UTILIZATION PROJECTS</v>
          </cell>
          <cell r="H350" t="str">
            <v>1.1.3.1</v>
          </cell>
          <cell r="I350">
            <v>2027</v>
          </cell>
        </row>
        <row r="351">
          <cell r="A351">
            <v>6683</v>
          </cell>
          <cell r="B351" t="str">
            <v>ACT</v>
          </cell>
          <cell r="C351" t="str">
            <v>EXPLORATION CORE</v>
          </cell>
          <cell r="D351" t="str">
            <v>360A</v>
          </cell>
          <cell r="E351" t="str">
            <v>SPACE UTILIZATION</v>
          </cell>
          <cell r="F351" t="str">
            <v>357A</v>
          </cell>
          <cell r="G351" t="str">
            <v>SPACE UTILIZATION DEVELOPMENT</v>
          </cell>
          <cell r="H351" t="str">
            <v>1.2.2.3</v>
          </cell>
          <cell r="I351">
            <v>2027</v>
          </cell>
        </row>
        <row r="352">
          <cell r="A352">
            <v>6684</v>
          </cell>
          <cell r="B352" t="str">
            <v>E</v>
          </cell>
          <cell r="C352" t="str">
            <v>NEOSSAT</v>
          </cell>
          <cell r="D352" t="str">
            <v>360A</v>
          </cell>
          <cell r="E352" t="str">
            <v>SPACE UTILIZATION</v>
          </cell>
          <cell r="F352" t="str">
            <v>358A</v>
          </cell>
          <cell r="G352" t="str">
            <v>SPACE UTILIZATION PROJECTS</v>
          </cell>
          <cell r="H352" t="str">
            <v>1.1.2.1</v>
          </cell>
          <cell r="I352">
            <v>2137</v>
          </cell>
        </row>
        <row r="353">
          <cell r="A353">
            <v>6701</v>
          </cell>
          <cell r="B353" t="str">
            <v>C</v>
          </cell>
          <cell r="C353" t="str">
            <v>CAMS (CANADIAN ASTRO-H METROLOGY SYSTEMS)</v>
          </cell>
          <cell r="D353" t="str">
            <v>380A</v>
          </cell>
          <cell r="E353" t="str">
            <v>SPACE SCIENCE &amp; TECHNOLOGY</v>
          </cell>
          <cell r="F353" t="str">
            <v>354A</v>
          </cell>
          <cell r="G353" t="str">
            <v>SAFETY AND PROGRAM ASSURANCE</v>
          </cell>
          <cell r="H353" t="str">
            <v>1.2.2.1</v>
          </cell>
          <cell r="I353">
            <v>2091</v>
          </cell>
        </row>
        <row r="354">
          <cell r="A354">
            <v>6721</v>
          </cell>
          <cell r="B354" t="str">
            <v>A</v>
          </cell>
          <cell r="C354" t="str">
            <v>MSS CAMERA REPLACEMENT</v>
          </cell>
          <cell r="D354" t="str">
            <v>390A</v>
          </cell>
          <cell r="E354" t="str">
            <v>CORPORATE SERVICES</v>
          </cell>
          <cell r="F354" t="str">
            <v>220A</v>
          </cell>
          <cell r="G354" t="str">
            <v>INFORMATION MANAGEMENT &amp; INFORMATION DIRECTORATE</v>
          </cell>
          <cell r="H354" t="str">
            <v>1.2.1.1</v>
          </cell>
          <cell r="I354">
            <v>2091</v>
          </cell>
        </row>
        <row r="355">
          <cell r="A355">
            <v>6741</v>
          </cell>
          <cell r="B355" t="str">
            <v>D</v>
          </cell>
          <cell r="C355" t="str">
            <v>RADARSAT CONSTELLATION</v>
          </cell>
          <cell r="D355" t="str">
            <v>390A</v>
          </cell>
          <cell r="E355" t="str">
            <v>CORPORATE SERVICES</v>
          </cell>
          <cell r="F355" t="str">
            <v>220A</v>
          </cell>
          <cell r="G355" t="str">
            <v>INFORMATION MANAGEMENT &amp; INFORMATION DIRECTORATE</v>
          </cell>
          <cell r="H355" t="str">
            <v>1.1.1.1</v>
          </cell>
          <cell r="I355">
            <v>2091</v>
          </cell>
        </row>
        <row r="356">
          <cell r="A356">
            <v>8001</v>
          </cell>
          <cell r="B356" t="str">
            <v>-</v>
          </cell>
          <cell r="C356" t="str">
            <v>PHASE 0 FOR ASTRONOMY</v>
          </cell>
          <cell r="D356" t="str">
            <v>370A</v>
          </cell>
          <cell r="E356" t="str">
            <v>SPACE EXPLORATION</v>
          </cell>
          <cell r="F356" t="str">
            <v>372A</v>
          </cell>
          <cell r="G356" t="str">
            <v>EXPLORATION DEVELOPMENT</v>
          </cell>
          <cell r="H356" t="str">
            <v>1.2.2.3</v>
          </cell>
          <cell r="I356">
            <v>2137</v>
          </cell>
        </row>
        <row r="357">
          <cell r="A357">
            <v>8002</v>
          </cell>
          <cell r="B357" t="str">
            <v>-</v>
          </cell>
          <cell r="C357" t="str">
            <v>PHASE 0 PLANETARY EXPLORATION</v>
          </cell>
          <cell r="D357" t="str">
            <v>370A</v>
          </cell>
          <cell r="E357" t="str">
            <v>SPACE EXPLORATION</v>
          </cell>
          <cell r="F357" t="str">
            <v>372A</v>
          </cell>
          <cell r="G357" t="str">
            <v>EXPLORATION DEVELOPMENT</v>
          </cell>
          <cell r="H357" t="str">
            <v>1.2.2.3</v>
          </cell>
          <cell r="I357">
            <v>2091</v>
          </cell>
        </row>
        <row r="358">
          <cell r="A358">
            <v>8003</v>
          </cell>
          <cell r="B358" t="str">
            <v>B</v>
          </cell>
          <cell r="C358" t="str">
            <v>MSS CAMERA REPLACEMENT</v>
          </cell>
          <cell r="D358" t="str">
            <v>370A</v>
          </cell>
          <cell r="E358" t="str">
            <v>SPACE EXPLORATION</v>
          </cell>
          <cell r="F358" t="str">
            <v>372A</v>
          </cell>
          <cell r="G358" t="str">
            <v>EXPLORATION DEVELOPMENT</v>
          </cell>
          <cell r="H358" t="str">
            <v>1.2.1.1</v>
          </cell>
          <cell r="I358" t="str">
            <v>2187</v>
          </cell>
        </row>
        <row r="359">
          <cell r="A359">
            <v>8004</v>
          </cell>
          <cell r="B359" t="str">
            <v>C</v>
          </cell>
          <cell r="C359" t="str">
            <v>MSS CAMERA REPLACEMENT</v>
          </cell>
          <cell r="D359" t="str">
            <v>370A</v>
          </cell>
          <cell r="E359" t="str">
            <v>SPACE EXPLORATION</v>
          </cell>
          <cell r="F359" t="str">
            <v>372A</v>
          </cell>
          <cell r="G359" t="str">
            <v>EXPLORATION DEVELOPMENT</v>
          </cell>
          <cell r="H359" t="str">
            <v>1.2.1.1</v>
          </cell>
          <cell r="I359" t="str">
            <v>2187</v>
          </cell>
        </row>
        <row r="360">
          <cell r="A360">
            <v>8005</v>
          </cell>
          <cell r="B360" t="str">
            <v>D</v>
          </cell>
          <cell r="C360" t="str">
            <v>MSS CAMERA REPLACEMENT</v>
          </cell>
          <cell r="D360" t="str">
            <v>370A</v>
          </cell>
          <cell r="E360" t="str">
            <v>SPACE EXPLORATION</v>
          </cell>
          <cell r="F360" t="str">
            <v>372A</v>
          </cell>
          <cell r="G360" t="str">
            <v>EXPLORATION DEVELOPMENT</v>
          </cell>
          <cell r="H360" t="str">
            <v>1.2.1.1</v>
          </cell>
          <cell r="I360" t="str">
            <v>2187</v>
          </cell>
        </row>
        <row r="361">
          <cell r="A361">
            <v>8006</v>
          </cell>
          <cell r="B361" t="str">
            <v>Phase 2</v>
          </cell>
          <cell r="C361" t="str">
            <v>CSOC (COMMON SPACE STATION OPERATION COSTS)</v>
          </cell>
          <cell r="D361" t="str">
            <v>370A</v>
          </cell>
          <cell r="E361" t="str">
            <v>SPACE EXPLORATION</v>
          </cell>
          <cell r="F361" t="str">
            <v>372A</v>
          </cell>
          <cell r="G361" t="str">
            <v>EXPLORATION DEVELOPMENT</v>
          </cell>
          <cell r="H361" t="str">
            <v>1.2.2.3</v>
          </cell>
          <cell r="I361">
            <v>2052</v>
          </cell>
        </row>
        <row r="362">
          <cell r="A362">
            <v>9001</v>
          </cell>
          <cell r="B362" t="str">
            <v>B</v>
          </cell>
          <cell r="C362" t="str">
            <v>CAMS (CANADIAN ASTRO-H METROLOGY SYSTEMS)</v>
          </cell>
          <cell r="D362" t="str">
            <v>370A</v>
          </cell>
          <cell r="E362" t="str">
            <v>SPACE EXPLORATION</v>
          </cell>
          <cell r="F362" t="str">
            <v>372A</v>
          </cell>
          <cell r="G362" t="str">
            <v>EXPLORATION DEVELOPMENT</v>
          </cell>
          <cell r="H362" t="str">
            <v>1.2.2.1</v>
          </cell>
          <cell r="I362">
            <v>2091</v>
          </cell>
        </row>
        <row r="363">
          <cell r="A363">
            <v>9002</v>
          </cell>
          <cell r="B363" t="str">
            <v>A</v>
          </cell>
          <cell r="C363" t="str">
            <v>MATMOS (EXOMARS TGO)</v>
          </cell>
          <cell r="D363" t="str">
            <v>370A</v>
          </cell>
          <cell r="E363" t="str">
            <v>SPACE EXPLORATION</v>
          </cell>
          <cell r="F363" t="str">
            <v>372A</v>
          </cell>
          <cell r="G363" t="str">
            <v>EXPLORATION DEVELOPMENT</v>
          </cell>
          <cell r="H363" t="str">
            <v>1.2.2.2</v>
          </cell>
          <cell r="I363">
            <v>2091</v>
          </cell>
        </row>
        <row r="364">
          <cell r="A364">
            <v>9003</v>
          </cell>
          <cell r="B364" t="str">
            <v>SCI-SUP</v>
          </cell>
          <cell r="C364" t="str">
            <v>MATMOS (EXOMARS TGO)</v>
          </cell>
          <cell r="D364" t="str">
            <v>370A</v>
          </cell>
          <cell r="E364" t="str">
            <v>SPACE EXPLORATION</v>
          </cell>
          <cell r="F364" t="str">
            <v>372A</v>
          </cell>
          <cell r="G364" t="str">
            <v>EXPLORATION DEVELOPMENT</v>
          </cell>
          <cell r="H364" t="str">
            <v>1.2.2.2</v>
          </cell>
          <cell r="I364">
            <v>2022</v>
          </cell>
        </row>
        <row r="365">
          <cell r="A365">
            <v>9004</v>
          </cell>
          <cell r="B365" t="str">
            <v>C</v>
          </cell>
          <cell r="C365" t="str">
            <v>MICROFLOW - 1</v>
          </cell>
          <cell r="D365" t="str">
            <v>370A</v>
          </cell>
          <cell r="E365" t="str">
            <v>SPACE EXPLORATION</v>
          </cell>
          <cell r="F365" t="str">
            <v>373A</v>
          </cell>
          <cell r="G365" t="str">
            <v>ALSSM (Astronauts, Life Science &amp; Space Medicine)</v>
          </cell>
          <cell r="H365" t="str">
            <v>1.2.1.2</v>
          </cell>
          <cell r="I365">
            <v>2027</v>
          </cell>
        </row>
        <row r="366">
          <cell r="A366">
            <v>9005</v>
          </cell>
          <cell r="B366" t="str">
            <v>D</v>
          </cell>
          <cell r="C366" t="str">
            <v>MICROFLOW - 1</v>
          </cell>
          <cell r="D366" t="str">
            <v>370A</v>
          </cell>
          <cell r="E366" t="str">
            <v>SPACE EXPLORATION</v>
          </cell>
          <cell r="F366" t="str">
            <v>373A</v>
          </cell>
          <cell r="G366" t="str">
            <v>ALSSM (Astronauts, Life Science &amp; Space Medicine)</v>
          </cell>
          <cell r="H366" t="str">
            <v>1.2.1.2</v>
          </cell>
          <cell r="I366">
            <v>2092</v>
          </cell>
        </row>
        <row r="367">
          <cell r="A367">
            <v>9006</v>
          </cell>
          <cell r="B367" t="str">
            <v>A</v>
          </cell>
          <cell r="C367" t="str">
            <v>NAVIGATION &amp; INSPECTION TECH DEMO (NIVS)</v>
          </cell>
          <cell r="D367" t="str">
            <v>370A</v>
          </cell>
          <cell r="E367" t="str">
            <v>SPACE EXPLORATION</v>
          </cell>
          <cell r="F367" t="str">
            <v>372A</v>
          </cell>
          <cell r="G367" t="str">
            <v>EXPLORATION DEVELOPMENT</v>
          </cell>
          <cell r="H367" t="str">
            <v>1.2.2.3</v>
          </cell>
          <cell r="I367">
            <v>2091</v>
          </cell>
        </row>
        <row r="368">
          <cell r="A368">
            <v>9007</v>
          </cell>
          <cell r="B368" t="str">
            <v>A</v>
          </cell>
          <cell r="C368" t="str">
            <v>OSIRIS-REX (ORIGINS SPECTRAL INTERPRETATION RESOURCE IDENTIFICATION SECURITY REGOLITH EXPLORER)</v>
          </cell>
          <cell r="D368" t="str">
            <v>370A</v>
          </cell>
          <cell r="E368" t="str">
            <v>SPACE EXPLORATION</v>
          </cell>
          <cell r="F368" t="str">
            <v>372A</v>
          </cell>
          <cell r="G368" t="str">
            <v>EXPLORATION DEVELOPMENT</v>
          </cell>
          <cell r="H368" t="str">
            <v>1.2.2.2</v>
          </cell>
          <cell r="I368">
            <v>2091</v>
          </cell>
        </row>
        <row r="369">
          <cell r="A369">
            <v>9008</v>
          </cell>
          <cell r="B369" t="str">
            <v>D</v>
          </cell>
          <cell r="C369" t="str">
            <v>APXS - ALPHA PARTICLE X-RAY SPECTROMETER</v>
          </cell>
          <cell r="D369" t="str">
            <v>370A</v>
          </cell>
          <cell r="E369" t="str">
            <v>SPACE EXPLORATION</v>
          </cell>
          <cell r="F369" t="str">
            <v>372A</v>
          </cell>
          <cell r="G369" t="str">
            <v>EXPLORATION DEVELOPMENT</v>
          </cell>
          <cell r="H369" t="str">
            <v>1.2.2.2</v>
          </cell>
          <cell r="I369">
            <v>2091</v>
          </cell>
        </row>
        <row r="370">
          <cell r="A370">
            <v>9009</v>
          </cell>
          <cell r="B370" t="str">
            <v>-</v>
          </cell>
          <cell r="C370" t="str">
            <v>RECOVERABLES</v>
          </cell>
          <cell r="D370" t="str">
            <v>990</v>
          </cell>
          <cell r="E370" t="str">
            <v>EARMARKED FUNDS AT CORPORATE LEVEL</v>
          </cell>
          <cell r="F370" t="str">
            <v>9901</v>
          </cell>
          <cell r="G370" t="str">
            <v>EARMARKED FUNDS FOR PRESIDENT</v>
          </cell>
          <cell r="H370" t="str">
            <v>9.9.9.9</v>
          </cell>
          <cell r="I370">
            <v>2091</v>
          </cell>
        </row>
        <row r="371">
          <cell r="A371">
            <v>9010</v>
          </cell>
          <cell r="B371" t="str">
            <v>A</v>
          </cell>
          <cell r="C371" t="str">
            <v>PCW</v>
          </cell>
          <cell r="D371" t="str">
            <v>360A</v>
          </cell>
          <cell r="E371" t="str">
            <v>SPACE UTILIZATION</v>
          </cell>
          <cell r="F371" t="str">
            <v>357A</v>
          </cell>
          <cell r="G371" t="str">
            <v>SPACE UTILIZATION DEVELOPMENT</v>
          </cell>
          <cell r="H371" t="str">
            <v>1.1.1.2</v>
          </cell>
          <cell r="I371">
            <v>2091</v>
          </cell>
        </row>
        <row r="372">
          <cell r="A372">
            <v>9011</v>
          </cell>
          <cell r="B372" t="str">
            <v>-</v>
          </cell>
          <cell r="C372" t="str">
            <v>VBAND</v>
          </cell>
          <cell r="D372" t="str">
            <v>360A</v>
          </cell>
          <cell r="E372" t="str">
            <v>SPACE UTILIZATION</v>
          </cell>
          <cell r="F372" t="str">
            <v>357A</v>
          </cell>
          <cell r="G372" t="str">
            <v>SPACE UTILIZATION DEVELOPMENT</v>
          </cell>
          <cell r="H372" t="str">
            <v>1.1.1.1</v>
          </cell>
          <cell r="I372">
            <v>2091</v>
          </cell>
        </row>
        <row r="373">
          <cell r="A373">
            <v>9012</v>
          </cell>
          <cell r="B373" t="str">
            <v>D</v>
          </cell>
          <cell r="C373" t="str">
            <v>RSS-GEMS</v>
          </cell>
          <cell r="D373" t="str">
            <v>360A</v>
          </cell>
          <cell r="E373" t="str">
            <v>SPACE UTILIZATION</v>
          </cell>
          <cell r="F373" t="str">
            <v>357A</v>
          </cell>
          <cell r="G373" t="str">
            <v>SPACE UTILIZATION DEVELOPMENT</v>
          </cell>
          <cell r="H373" t="str">
            <v>1.2.2.3</v>
          </cell>
          <cell r="I373">
            <v>2091</v>
          </cell>
        </row>
        <row r="374">
          <cell r="A374">
            <v>9013</v>
          </cell>
          <cell r="B374" t="str">
            <v>C</v>
          </cell>
          <cell r="C374" t="str">
            <v>NEOSSAT</v>
          </cell>
          <cell r="D374" t="str">
            <v>360A</v>
          </cell>
          <cell r="E374" t="str">
            <v>SPACE UTILIZATION</v>
          </cell>
          <cell r="F374" t="str">
            <v>358A</v>
          </cell>
          <cell r="G374" t="str">
            <v>SPACE UTILIZATION PROJECTS</v>
          </cell>
          <cell r="H374" t="str">
            <v>1.2.2.2</v>
          </cell>
          <cell r="I374">
            <v>2091</v>
          </cell>
        </row>
        <row r="375">
          <cell r="A375">
            <v>9014</v>
          </cell>
          <cell r="B375" t="str">
            <v>-</v>
          </cell>
          <cell r="C375" t="str">
            <v>SYSTEME INTEGRE DE GESTION DES SERVICES (SIGS)</v>
          </cell>
          <cell r="D375" t="str">
            <v>390A</v>
          </cell>
          <cell r="E375" t="str">
            <v>CORPORATE SERVICES</v>
          </cell>
          <cell r="F375" t="str">
            <v>220A</v>
          </cell>
          <cell r="G375" t="str">
            <v>INFORMATION MANAGEMENT &amp; INFORMATION DIRECTORATE</v>
          </cell>
          <cell r="H375" t="str">
            <v>1.4.2.4</v>
          </cell>
          <cell r="I375">
            <v>2091</v>
          </cell>
        </row>
        <row r="376">
          <cell r="A376">
            <v>9015</v>
          </cell>
          <cell r="B376" t="str">
            <v>E</v>
          </cell>
          <cell r="C376" t="str">
            <v>THEMIS</v>
          </cell>
          <cell r="D376" t="str">
            <v>360A</v>
          </cell>
          <cell r="E376" t="str">
            <v>SPACE UTILIZATION</v>
          </cell>
          <cell r="F376" t="str">
            <v>357A</v>
          </cell>
          <cell r="G376" t="str">
            <v>SPACE UTILIZATION DEVELOPMENT</v>
          </cell>
          <cell r="H376" t="str">
            <v>1.1.2.2</v>
          </cell>
          <cell r="I376">
            <v>2081</v>
          </cell>
        </row>
        <row r="377">
          <cell r="A377">
            <v>9016</v>
          </cell>
          <cell r="B377" t="str">
            <v>C</v>
          </cell>
          <cell r="C377" t="str">
            <v>M3MSAT (FORMERLY AIS)</v>
          </cell>
          <cell r="D377" t="str">
            <v>360A</v>
          </cell>
          <cell r="E377" t="str">
            <v>SPACE UTILIZATION</v>
          </cell>
          <cell r="F377" t="str">
            <v>357A</v>
          </cell>
          <cell r="G377" t="str">
            <v>SPACE UTILIZATION DEVELOPMENT</v>
          </cell>
          <cell r="H377" t="str">
            <v>1.1.1.2</v>
          </cell>
          <cell r="I377">
            <v>2131</v>
          </cell>
        </row>
        <row r="378">
          <cell r="A378">
            <v>9017</v>
          </cell>
          <cell r="B378" t="str">
            <v>D</v>
          </cell>
          <cell r="C378" t="str">
            <v>BCAT-C1</v>
          </cell>
          <cell r="D378" t="str">
            <v>370A</v>
          </cell>
          <cell r="E378" t="str">
            <v>SPACE EXPLORATION</v>
          </cell>
          <cell r="F378" t="str">
            <v>373A</v>
          </cell>
          <cell r="G378" t="str">
            <v>ALSSM (Astronauts, Life Science &amp; Space Medicine)</v>
          </cell>
          <cell r="H378" t="str">
            <v>1.2.1.2</v>
          </cell>
          <cell r="I378">
            <v>2196</v>
          </cell>
        </row>
        <row r="379">
          <cell r="A379">
            <v>9018</v>
          </cell>
          <cell r="B379" t="str">
            <v>SCI-SUP</v>
          </cell>
          <cell r="C379" t="str">
            <v>BCAT-C1</v>
          </cell>
          <cell r="D379" t="str">
            <v>370A</v>
          </cell>
          <cell r="E379" t="str">
            <v>SPACE EXPLORATION</v>
          </cell>
          <cell r="F379" t="str">
            <v>373A</v>
          </cell>
          <cell r="G379" t="str">
            <v>ALSSM (Astronauts, Life Science &amp; Space Medicine)</v>
          </cell>
          <cell r="H379" t="str">
            <v>1.2.1.2</v>
          </cell>
          <cell r="I379">
            <v>2028</v>
          </cell>
        </row>
        <row r="380">
          <cell r="A380">
            <v>9019</v>
          </cell>
          <cell r="B380">
            <v>0</v>
          </cell>
          <cell r="C380" t="str">
            <v>NORTHERN GROUND STATION (NGS)</v>
          </cell>
          <cell r="D380" t="str">
            <v>360A</v>
          </cell>
          <cell r="E380" t="str">
            <v>SPACE UTILIZATION</v>
          </cell>
          <cell r="F380" t="str">
            <v>359A</v>
          </cell>
          <cell r="G380" t="str">
            <v>SATELLITE OPERATIONS, INFRASTRUCTURE &amp; APPLICATIONS</v>
          </cell>
          <cell r="H380" t="str">
            <v>1.1.2.1</v>
          </cell>
          <cell r="I380">
            <v>2133</v>
          </cell>
        </row>
        <row r="381">
          <cell r="I381">
            <v>2189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92"/>
      <sheetName val="93"/>
      <sheetName val="94"/>
      <sheetName val="95"/>
      <sheetName val="96"/>
      <sheetName val="97"/>
      <sheetName val="98"/>
      <sheetName val="99 "/>
      <sheetName val="100"/>
      <sheetName val="PDBC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1b"/>
      <sheetName val="122"/>
      <sheetName val="123A"/>
      <sheetName val="123B"/>
      <sheetName val="123C"/>
      <sheetName val="123D"/>
      <sheetName val="124"/>
      <sheetName val="125"/>
      <sheetName val="126"/>
      <sheetName val="127"/>
      <sheetName val="128"/>
      <sheetName val="129"/>
      <sheetName val="Ex. trf. O&amp;M à sal."/>
      <sheetName val="130"/>
      <sheetName val="Ex._Trf. Sal. à Cap.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Ex. trf. Cap. à sal."/>
      <sheetName val="Ex. trf. sal. à O&amp;M"/>
      <sheetName val="140"/>
      <sheetName val="141"/>
      <sheetName val="142"/>
      <sheetName val="LISTS"/>
      <sheetName val="Sheet6"/>
      <sheetName val="LIST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2">
          <cell r="C2" t="str">
            <v>0101</v>
          </cell>
        </row>
        <row r="3">
          <cell r="C3" t="str">
            <v>0102</v>
          </cell>
        </row>
        <row r="4">
          <cell r="C4" t="str">
            <v>0105</v>
          </cell>
        </row>
        <row r="5">
          <cell r="C5" t="str">
            <v>0106</v>
          </cell>
        </row>
        <row r="6">
          <cell r="C6" t="str">
            <v>0107</v>
          </cell>
        </row>
        <row r="7">
          <cell r="C7" t="str">
            <v>0196</v>
          </cell>
        </row>
        <row r="8">
          <cell r="C8" t="str">
            <v>0198</v>
          </cell>
        </row>
        <row r="9">
          <cell r="C9" t="str">
            <v>0201</v>
          </cell>
        </row>
        <row r="10">
          <cell r="C10" t="str">
            <v>0202</v>
          </cell>
        </row>
        <row r="11">
          <cell r="C11" t="str">
            <v>0203</v>
          </cell>
        </row>
        <row r="12">
          <cell r="C12" t="str">
            <v>0204</v>
          </cell>
        </row>
        <row r="13">
          <cell r="C13" t="str">
            <v>0294</v>
          </cell>
        </row>
        <row r="14">
          <cell r="C14" t="str">
            <v>0295</v>
          </cell>
        </row>
        <row r="15">
          <cell r="C15" t="str">
            <v>0296</v>
          </cell>
        </row>
        <row r="16">
          <cell r="C16" t="str">
            <v>0297</v>
          </cell>
        </row>
        <row r="17">
          <cell r="C17" t="str">
            <v>0298</v>
          </cell>
        </row>
        <row r="18">
          <cell r="C18" t="str">
            <v>0299</v>
          </cell>
        </row>
        <row r="19">
          <cell r="C19" t="str">
            <v>0301</v>
          </cell>
        </row>
        <row r="20">
          <cell r="C20" t="str">
            <v>0302</v>
          </cell>
        </row>
        <row r="21">
          <cell r="C21" t="str">
            <v>0305</v>
          </cell>
        </row>
        <row r="22">
          <cell r="C22" t="str">
            <v>0394</v>
          </cell>
        </row>
        <row r="23">
          <cell r="C23" t="str">
            <v>0395</v>
          </cell>
        </row>
        <row r="24">
          <cell r="C24" t="str">
            <v>0396</v>
          </cell>
        </row>
        <row r="25">
          <cell r="C25" t="str">
            <v>0397</v>
          </cell>
        </row>
        <row r="26">
          <cell r="C26" t="str">
            <v>0398</v>
          </cell>
        </row>
        <row r="27">
          <cell r="C27" t="str">
            <v>0399</v>
          </cell>
        </row>
        <row r="28">
          <cell r="C28" t="str">
            <v>0401</v>
          </cell>
        </row>
        <row r="29">
          <cell r="C29" t="str">
            <v>0427</v>
          </cell>
        </row>
        <row r="30">
          <cell r="C30" t="str">
            <v>0463</v>
          </cell>
        </row>
        <row r="31">
          <cell r="C31" t="str">
            <v>0496-G</v>
          </cell>
        </row>
        <row r="32">
          <cell r="C32" t="str">
            <v>0496-C</v>
          </cell>
        </row>
        <row r="33">
          <cell r="C33" t="str">
            <v>0497-G</v>
          </cell>
        </row>
        <row r="34">
          <cell r="C34" t="str">
            <v>0497-C</v>
          </cell>
        </row>
        <row r="35">
          <cell r="C35" t="str">
            <v>0498 -G</v>
          </cell>
        </row>
        <row r="36">
          <cell r="C36" t="str">
            <v>0498 -C</v>
          </cell>
        </row>
        <row r="37">
          <cell r="C37" t="str">
            <v>0499</v>
          </cell>
        </row>
        <row r="38">
          <cell r="C38" t="str">
            <v>0599</v>
          </cell>
        </row>
        <row r="39">
          <cell r="C39" t="str">
            <v>0598</v>
          </cell>
        </row>
        <row r="40">
          <cell r="C40" t="str">
            <v>0702</v>
          </cell>
        </row>
        <row r="41">
          <cell r="C41" t="str">
            <v>0720</v>
          </cell>
        </row>
        <row r="42">
          <cell r="C42" t="str">
            <v>B128</v>
          </cell>
        </row>
      </sheetData>
      <sheetData sheetId="64"/>
      <sheetData sheetId="6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S_TSFs"/>
      <sheetName val="Sheet2"/>
    </sheetNames>
    <sheetDataSet>
      <sheetData sheetId="0" refreshError="1"/>
      <sheetData sheetId="1">
        <row r="1">
          <cell r="A1" t="str">
            <v>1K</v>
          </cell>
          <cell r="B1" t="str">
            <v>SAL</v>
          </cell>
          <cell r="C1" t="str">
            <v>0101</v>
          </cell>
          <cell r="D1" t="str">
            <v>President's Office</v>
          </cell>
          <cell r="E1" t="str">
            <v>A</v>
          </cell>
        </row>
        <row r="2">
          <cell r="A2" t="str">
            <v>2K</v>
          </cell>
          <cell r="B2" t="str">
            <v>O&amp;M</v>
          </cell>
          <cell r="C2" t="str">
            <v>0102</v>
          </cell>
          <cell r="D2" t="str">
            <v>Vice-President</v>
          </cell>
          <cell r="E2" t="str">
            <v>A1</v>
          </cell>
        </row>
        <row r="3">
          <cell r="A3" t="str">
            <v>3K</v>
          </cell>
          <cell r="B3" t="str">
            <v>CAP</v>
          </cell>
          <cell r="C3" t="str">
            <v>0201</v>
          </cell>
          <cell r="D3" t="str">
            <v>Sp. Utilization</v>
          </cell>
          <cell r="E3" t="str">
            <v>A2</v>
          </cell>
        </row>
        <row r="4">
          <cell r="B4" t="str">
            <v>Grants</v>
          </cell>
          <cell r="C4" t="str">
            <v>0203</v>
          </cell>
          <cell r="D4" t="str">
            <v>Sp. Exploration</v>
          </cell>
          <cell r="E4" t="str">
            <v>B</v>
          </cell>
        </row>
        <row r="5">
          <cell r="B5" t="str">
            <v>Cont.</v>
          </cell>
          <cell r="C5" t="str">
            <v>0298</v>
          </cell>
          <cell r="D5" t="str">
            <v>Sp. Sci. &amp; Tech.</v>
          </cell>
          <cell r="E5" t="str">
            <v>B1</v>
          </cell>
        </row>
        <row r="6">
          <cell r="B6" t="str">
            <v>Conv.</v>
          </cell>
          <cell r="C6" t="str">
            <v>0301</v>
          </cell>
          <cell r="D6" t="str">
            <v>Corporate Services</v>
          </cell>
          <cell r="E6" t="str">
            <v>C</v>
          </cell>
        </row>
        <row r="7">
          <cell r="C7" t="str">
            <v>0398</v>
          </cell>
          <cell r="D7" t="str">
            <v>Finance</v>
          </cell>
          <cell r="E7" t="str">
            <v>D</v>
          </cell>
        </row>
        <row r="8">
          <cell r="C8" t="str">
            <v>0401</v>
          </cell>
          <cell r="D8" t="str">
            <v>Human Resources</v>
          </cell>
          <cell r="E8" t="str">
            <v>D1</v>
          </cell>
        </row>
        <row r="9">
          <cell r="C9" t="str">
            <v>0425</v>
          </cell>
          <cell r="D9" t="str">
            <v>Risk Reserve</v>
          </cell>
          <cell r="E9" t="str">
            <v>D2</v>
          </cell>
        </row>
        <row r="10">
          <cell r="C10" t="str">
            <v>0426</v>
          </cell>
          <cell r="D10" t="str">
            <v>Contingency Reserve</v>
          </cell>
          <cell r="E10" t="str">
            <v>D3</v>
          </cell>
        </row>
        <row r="11">
          <cell r="C11" t="str">
            <v>0427</v>
          </cell>
          <cell r="D11" t="str">
            <v>Earmarked Funds</v>
          </cell>
          <cell r="E11" t="str">
            <v>E</v>
          </cell>
        </row>
        <row r="12">
          <cell r="C12" t="str">
            <v>0462</v>
          </cell>
          <cell r="D12" t="str">
            <v>OGD</v>
          </cell>
          <cell r="E12" t="str">
            <v>E1</v>
          </cell>
        </row>
        <row r="13">
          <cell r="C13" t="str">
            <v>0463</v>
          </cell>
          <cell r="D13" t="str">
            <v>Fiscal Framework</v>
          </cell>
          <cell r="E13" t="str">
            <v>E2</v>
          </cell>
        </row>
        <row r="14">
          <cell r="C14" t="str">
            <v>0498</v>
          </cell>
          <cell r="E14" t="str">
            <v>Sci-Sup</v>
          </cell>
        </row>
        <row r="15">
          <cell r="C15" t="str">
            <v>0542</v>
          </cell>
          <cell r="E15" t="str">
            <v>-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1-PRES"/>
      <sheetName val="CORPORATE SECRETARIAT"/>
      <sheetName val="15-MGT ACCOUNTABILITY FRAMEWORK"/>
      <sheetName val="20-VICE-PRESIDENT STP"/>
      <sheetName val="21-PROGRAMS"/>
      <sheetName val="22- TECHNO"/>
      <sheetName val="23-SCIENCE"/>
      <sheetName val="24-CAO"/>
      <sheetName val="25-OPS"/>
      <sheetName val="31-ADMIN"/>
      <sheetName val="32-HUMAN"/>
      <sheetName val="33-LEGAL"/>
      <sheetName val="41-LIAISON"/>
      <sheetName val="42-CORP.MAN"/>
      <sheetName val="43-AUDIT"/>
      <sheetName val="44-COMM"/>
      <sheetName val="45-STRATEGIC"/>
      <sheetName val="46-EXTREL"/>
      <sheetName val="CORPFUNDS"/>
      <sheetName val="PRE'S RESERVE"/>
      <sheetName val="INTERNAL RESERVE"/>
      <sheetName val="CONTING RES"/>
      <sheetName val="COLL AGREE SALARY"/>
      <sheetName val="FROZEN-RISK"/>
      <sheetName val="UNALLOCATED"/>
      <sheetName val="TB FROZEN"/>
      <sheetName val="CONVERSION"/>
      <sheetName val="CONC-GLOBAL (spare)"/>
      <sheetName val="SUMVOTE_ANC_mars"/>
      <sheetName val="SUMVOTE_ANC."/>
      <sheetName val="SUMVOTE_NOUV._old"/>
      <sheetName val="SUMVOTE (CASHONLY)_ANC._mars"/>
      <sheetName val="SUMVOTE (CASHONLY)_NOUV_mars"/>
      <sheetName val="SUMVOTE_NOUV."/>
      <sheetName val="SUMVOTE (CASHONLY)_ANC."/>
      <sheetName val="SUMVOTE (CASHONLY)_NOUV."/>
      <sheetName val="CONC-GLOBAL"/>
      <sheetName val="Commitment Budget VS Payment"/>
      <sheetName val="ga-100_Mars_2005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TA_2017-06-02"/>
      <sheetName val="PIVOT"/>
      <sheetName val="SUMMARY (LVL2)Blank"/>
      <sheetName val="SUMMARY (LVL3)Blank"/>
      <sheetName val="SUMMARY (LVL4)Blank"/>
      <sheetName val="SUMMARY (LVLCC)Blank"/>
      <sheetName val="SUMMARY (LVL2)670A"/>
      <sheetName val="Rpt-Indeterminate Positions"/>
      <sheetName val="Rpt-Term Positions"/>
      <sheetName val="Rpt-Casual Positions"/>
      <sheetName val="PIVOT(PLN)"/>
      <sheetName val="PIVOT (GLOBAL_COSTS)"/>
      <sheetName val="SCÉNARIOS"/>
      <sheetName val="LISTS"/>
      <sheetName val="GR"/>
      <sheetName val="Lists_Scénari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">
          <cell r="A12" t="str">
            <v>AS-1</v>
          </cell>
        </row>
        <row r="13">
          <cell r="A13" t="str">
            <v>AS-2</v>
          </cell>
        </row>
        <row r="14">
          <cell r="A14" t="str">
            <v>AS-3</v>
          </cell>
        </row>
        <row r="15">
          <cell r="A15" t="str">
            <v>AS-4</v>
          </cell>
        </row>
        <row r="16">
          <cell r="A16" t="str">
            <v>AS-5</v>
          </cell>
        </row>
        <row r="17">
          <cell r="A17" t="str">
            <v>AS-6</v>
          </cell>
        </row>
        <row r="18">
          <cell r="A18" t="str">
            <v>AS-7</v>
          </cell>
        </row>
        <row r="19">
          <cell r="A19" t="str">
            <v>AS-8</v>
          </cell>
        </row>
        <row r="20">
          <cell r="A20" t="str">
            <v>AU-1</v>
          </cell>
        </row>
        <row r="21">
          <cell r="A21" t="str">
            <v>AU-2</v>
          </cell>
        </row>
        <row r="22">
          <cell r="A22" t="str">
            <v>AU-3</v>
          </cell>
        </row>
        <row r="23">
          <cell r="A23" t="str">
            <v>AU-4</v>
          </cell>
        </row>
        <row r="24">
          <cell r="A24" t="str">
            <v>AU-5</v>
          </cell>
        </row>
        <row r="25">
          <cell r="A25" t="str">
            <v>AU-6</v>
          </cell>
        </row>
        <row r="26">
          <cell r="A26" t="str">
            <v>BI-1</v>
          </cell>
        </row>
        <row r="27">
          <cell r="A27" t="str">
            <v>BI-2</v>
          </cell>
        </row>
        <row r="28">
          <cell r="A28" t="str">
            <v>BI-3</v>
          </cell>
        </row>
        <row r="29">
          <cell r="A29" t="str">
            <v>BI-4</v>
          </cell>
        </row>
        <row r="30">
          <cell r="A30" t="str">
            <v>BI-5</v>
          </cell>
        </row>
        <row r="31">
          <cell r="A31" t="str">
            <v>CO-0</v>
          </cell>
        </row>
        <row r="32">
          <cell r="A32" t="str">
            <v>CO-1</v>
          </cell>
        </row>
        <row r="33">
          <cell r="A33" t="str">
            <v>CO-2</v>
          </cell>
        </row>
        <row r="34">
          <cell r="A34" t="str">
            <v>CO-3</v>
          </cell>
        </row>
        <row r="35">
          <cell r="A35" t="str">
            <v>CO-4</v>
          </cell>
        </row>
        <row r="36">
          <cell r="A36" t="str">
            <v>CR-1</v>
          </cell>
        </row>
        <row r="37">
          <cell r="A37" t="str">
            <v>CR-2</v>
          </cell>
        </row>
        <row r="38">
          <cell r="A38" t="str">
            <v>CR-3</v>
          </cell>
        </row>
        <row r="39">
          <cell r="A39" t="str">
            <v>CR-4</v>
          </cell>
        </row>
        <row r="40">
          <cell r="A40" t="str">
            <v>CR-5</v>
          </cell>
        </row>
        <row r="41">
          <cell r="A41" t="str">
            <v>CR-6</v>
          </cell>
        </row>
        <row r="42">
          <cell r="A42" t="str">
            <v>CR-7</v>
          </cell>
        </row>
        <row r="43">
          <cell r="A43" t="str">
            <v>CS-1</v>
          </cell>
        </row>
        <row r="44">
          <cell r="A44" t="str">
            <v>CS-2</v>
          </cell>
        </row>
        <row r="45">
          <cell r="A45" t="str">
            <v>CS-3</v>
          </cell>
        </row>
        <row r="46">
          <cell r="A46" t="str">
            <v>CS-4</v>
          </cell>
        </row>
        <row r="47">
          <cell r="A47" t="str">
            <v>CS-5</v>
          </cell>
        </row>
        <row r="48">
          <cell r="A48" t="str">
            <v>EC-1</v>
          </cell>
        </row>
        <row r="49">
          <cell r="A49" t="str">
            <v>EC-2</v>
          </cell>
        </row>
        <row r="50">
          <cell r="A50" t="str">
            <v>EC-3</v>
          </cell>
        </row>
        <row r="51">
          <cell r="A51" t="str">
            <v>EC-4</v>
          </cell>
        </row>
        <row r="52">
          <cell r="A52" t="str">
            <v>EC-5</v>
          </cell>
        </row>
        <row r="53">
          <cell r="A53" t="str">
            <v>EC-6</v>
          </cell>
        </row>
        <row r="54">
          <cell r="A54" t="str">
            <v>EC-7</v>
          </cell>
        </row>
        <row r="55">
          <cell r="A55" t="str">
            <v>EC-8</v>
          </cell>
        </row>
        <row r="56">
          <cell r="A56" t="str">
            <v>EDA-1</v>
          </cell>
        </row>
        <row r="57">
          <cell r="A57" t="str">
            <v>EDA-2</v>
          </cell>
        </row>
        <row r="58">
          <cell r="A58" t="str">
            <v>EDA-3</v>
          </cell>
        </row>
        <row r="59">
          <cell r="A59" t="str">
            <v>EDA-4</v>
          </cell>
        </row>
        <row r="60">
          <cell r="A60" t="str">
            <v>EDA-5</v>
          </cell>
        </row>
        <row r="61">
          <cell r="A61" t="str">
            <v>EG-1</v>
          </cell>
        </row>
        <row r="62">
          <cell r="A62" t="str">
            <v>EG-2</v>
          </cell>
        </row>
        <row r="63">
          <cell r="A63" t="str">
            <v>EG-3</v>
          </cell>
        </row>
        <row r="64">
          <cell r="A64" t="str">
            <v>EG-4</v>
          </cell>
        </row>
        <row r="65">
          <cell r="A65" t="str">
            <v>EG-5</v>
          </cell>
        </row>
        <row r="66">
          <cell r="A66" t="str">
            <v>EG-6</v>
          </cell>
        </row>
        <row r="67">
          <cell r="A67" t="str">
            <v>EG-7</v>
          </cell>
        </row>
        <row r="68">
          <cell r="A68" t="str">
            <v>EG-8</v>
          </cell>
        </row>
        <row r="69">
          <cell r="A69" t="str">
            <v>EL-1</v>
          </cell>
        </row>
        <row r="70">
          <cell r="A70" t="str">
            <v>EL-2</v>
          </cell>
        </row>
        <row r="71">
          <cell r="A71" t="str">
            <v>EL-3</v>
          </cell>
        </row>
        <row r="72">
          <cell r="A72" t="str">
            <v>EL-4</v>
          </cell>
        </row>
        <row r="73">
          <cell r="A73" t="str">
            <v>EL-5</v>
          </cell>
        </row>
        <row r="74">
          <cell r="A74" t="str">
            <v>EL-6</v>
          </cell>
        </row>
        <row r="75">
          <cell r="A75" t="str">
            <v>EL-7</v>
          </cell>
        </row>
        <row r="76">
          <cell r="A76" t="str">
            <v>EL-8</v>
          </cell>
        </row>
        <row r="77">
          <cell r="A77" t="str">
            <v>EL-9</v>
          </cell>
        </row>
        <row r="78">
          <cell r="A78" t="str">
            <v>ENE-2</v>
          </cell>
        </row>
        <row r="79">
          <cell r="A79" t="str">
            <v>ENE-3</v>
          </cell>
        </row>
        <row r="80">
          <cell r="A80" t="str">
            <v>ENE-4</v>
          </cell>
        </row>
        <row r="81">
          <cell r="A81" t="str">
            <v>ENE-5</v>
          </cell>
        </row>
        <row r="82">
          <cell r="A82" t="str">
            <v>ENE-6</v>
          </cell>
        </row>
        <row r="83">
          <cell r="A83" t="str">
            <v>ENS-1</v>
          </cell>
        </row>
        <row r="84">
          <cell r="A84" t="str">
            <v>ENS-2</v>
          </cell>
        </row>
        <row r="85">
          <cell r="A85" t="str">
            <v>ENS-3</v>
          </cell>
        </row>
        <row r="86">
          <cell r="A86" t="str">
            <v>ENS-4</v>
          </cell>
        </row>
        <row r="87">
          <cell r="A87" t="str">
            <v>ENS-5</v>
          </cell>
        </row>
        <row r="88">
          <cell r="A88" t="str">
            <v>ENS-6</v>
          </cell>
        </row>
        <row r="89">
          <cell r="A89" t="str">
            <v>EX-1</v>
          </cell>
        </row>
        <row r="90">
          <cell r="A90" t="str">
            <v>EX-2</v>
          </cell>
        </row>
        <row r="91">
          <cell r="A91" t="str">
            <v>EX-3</v>
          </cell>
        </row>
        <row r="92">
          <cell r="A92" t="str">
            <v>EX-4</v>
          </cell>
        </row>
        <row r="93">
          <cell r="A93" t="str">
            <v>EX-5</v>
          </cell>
        </row>
        <row r="94">
          <cell r="A94" t="str">
            <v>FI-1</v>
          </cell>
        </row>
        <row r="95">
          <cell r="A95" t="str">
            <v>FI-2</v>
          </cell>
        </row>
        <row r="96">
          <cell r="A96" t="str">
            <v>FI-3</v>
          </cell>
        </row>
        <row r="97">
          <cell r="A97" t="str">
            <v>FI-4</v>
          </cell>
        </row>
        <row r="98">
          <cell r="A98" t="str">
            <v>GL-COI-09</v>
          </cell>
        </row>
        <row r="99">
          <cell r="A99" t="str">
            <v>GL-COI-10</v>
          </cell>
        </row>
        <row r="100">
          <cell r="A100" t="str">
            <v>GL-COI-11</v>
          </cell>
        </row>
        <row r="101">
          <cell r="A101" t="str">
            <v>GL-COI-12</v>
          </cell>
        </row>
        <row r="102">
          <cell r="A102" t="str">
            <v>GL-COI-13</v>
          </cell>
        </row>
        <row r="103">
          <cell r="A103" t="str">
            <v>GL-COI-14</v>
          </cell>
        </row>
        <row r="104">
          <cell r="A104" t="str">
            <v>GL-MAM-05</v>
          </cell>
        </row>
        <row r="105">
          <cell r="A105" t="str">
            <v>GL-MAM-06</v>
          </cell>
        </row>
        <row r="106">
          <cell r="A106" t="str">
            <v>GL-MAM-07</v>
          </cell>
        </row>
        <row r="107">
          <cell r="A107" t="str">
            <v>GL-MAM-08</v>
          </cell>
        </row>
        <row r="108">
          <cell r="A108" t="str">
            <v>GL-MAM-09</v>
          </cell>
        </row>
        <row r="109">
          <cell r="A109" t="str">
            <v>GL-MAM-10</v>
          </cell>
        </row>
        <row r="110">
          <cell r="A110" t="str">
            <v>GL-MAM-11</v>
          </cell>
        </row>
        <row r="111">
          <cell r="A111" t="str">
            <v>GL-MAM-12</v>
          </cell>
        </row>
        <row r="112">
          <cell r="A112" t="str">
            <v>GL-MAM-13</v>
          </cell>
        </row>
        <row r="113">
          <cell r="A113" t="str">
            <v>GL-MAM-14</v>
          </cell>
        </row>
        <row r="114">
          <cell r="A114" t="str">
            <v>GL-MAN-01</v>
          </cell>
        </row>
        <row r="115">
          <cell r="A115" t="str">
            <v>GL-MAN-02</v>
          </cell>
        </row>
        <row r="116">
          <cell r="A116" t="str">
            <v>GL-MAN-03</v>
          </cell>
        </row>
        <row r="117">
          <cell r="A117" t="str">
            <v>GL-MAN-04</v>
          </cell>
        </row>
        <row r="118">
          <cell r="A118" t="str">
            <v>GL-MAN-05</v>
          </cell>
        </row>
        <row r="119">
          <cell r="A119" t="str">
            <v>GL-MAN-06</v>
          </cell>
        </row>
        <row r="120">
          <cell r="A120" t="str">
            <v>GL-MAN-07</v>
          </cell>
        </row>
        <row r="121">
          <cell r="A121" t="str">
            <v>GL-MAN-08</v>
          </cell>
        </row>
        <row r="122">
          <cell r="A122" t="str">
            <v>GL-MAN-09</v>
          </cell>
        </row>
        <row r="123">
          <cell r="A123" t="str">
            <v>GL-MAN-10</v>
          </cell>
        </row>
        <row r="124">
          <cell r="A124" t="str">
            <v>GL-MAN-11</v>
          </cell>
        </row>
        <row r="125">
          <cell r="A125" t="str">
            <v>GL-MAN-12</v>
          </cell>
        </row>
        <row r="126">
          <cell r="A126" t="str">
            <v>GL-MAN-13</v>
          </cell>
        </row>
        <row r="127">
          <cell r="A127" t="str">
            <v>GL-MAN-14</v>
          </cell>
        </row>
        <row r="128">
          <cell r="A128" t="str">
            <v>GS-4</v>
          </cell>
        </row>
        <row r="129">
          <cell r="A129" t="str">
            <v>GT-1</v>
          </cell>
        </row>
        <row r="130">
          <cell r="A130" t="str">
            <v>GT-2</v>
          </cell>
        </row>
        <row r="131">
          <cell r="A131" t="str">
            <v>GT-3</v>
          </cell>
        </row>
        <row r="132">
          <cell r="A132" t="str">
            <v>GT-4</v>
          </cell>
        </row>
        <row r="133">
          <cell r="A133" t="str">
            <v>GT-5</v>
          </cell>
        </row>
        <row r="134">
          <cell r="A134" t="str">
            <v>GT-6</v>
          </cell>
        </row>
        <row r="135">
          <cell r="A135" t="str">
            <v>GT-7</v>
          </cell>
        </row>
        <row r="136">
          <cell r="A136" t="str">
            <v>GT-8</v>
          </cell>
        </row>
        <row r="137">
          <cell r="A137" t="str">
            <v>IS-1</v>
          </cell>
        </row>
        <row r="138">
          <cell r="A138" t="str">
            <v>IS-2</v>
          </cell>
        </row>
        <row r="139">
          <cell r="A139" t="str">
            <v>IS-3</v>
          </cell>
        </row>
        <row r="140">
          <cell r="A140" t="str">
            <v>IS-4</v>
          </cell>
        </row>
        <row r="141">
          <cell r="A141" t="str">
            <v>IS-5</v>
          </cell>
        </row>
        <row r="142">
          <cell r="A142" t="str">
            <v>IS-6</v>
          </cell>
        </row>
        <row r="143">
          <cell r="A143" t="str">
            <v>LS-1</v>
          </cell>
        </row>
        <row r="144">
          <cell r="A144" t="str">
            <v>LS-2</v>
          </cell>
        </row>
        <row r="145">
          <cell r="A145" t="str">
            <v>LS-3</v>
          </cell>
        </row>
        <row r="146">
          <cell r="A146" t="str">
            <v>LS-4</v>
          </cell>
        </row>
        <row r="147">
          <cell r="A147" t="str">
            <v>LS-5</v>
          </cell>
        </row>
        <row r="148">
          <cell r="A148" t="str">
            <v>MDA-1</v>
          </cell>
        </row>
        <row r="149">
          <cell r="A149" t="str">
            <v>MDA-2</v>
          </cell>
        </row>
        <row r="150">
          <cell r="A150" t="str">
            <v>MDA-3</v>
          </cell>
        </row>
        <row r="151">
          <cell r="A151" t="str">
            <v>MDA-4</v>
          </cell>
        </row>
        <row r="152">
          <cell r="A152" t="str">
            <v>OCA-1</v>
          </cell>
        </row>
        <row r="153">
          <cell r="A153" t="str">
            <v>OCA-2</v>
          </cell>
        </row>
        <row r="154">
          <cell r="A154" t="str">
            <v>OCA-3</v>
          </cell>
        </row>
        <row r="155">
          <cell r="A155" t="str">
            <v>PC-1</v>
          </cell>
        </row>
        <row r="156">
          <cell r="A156" t="str">
            <v>PC-2</v>
          </cell>
        </row>
        <row r="157">
          <cell r="A157" t="str">
            <v>PC-3</v>
          </cell>
        </row>
        <row r="158">
          <cell r="A158" t="str">
            <v>PC-4</v>
          </cell>
        </row>
        <row r="159">
          <cell r="A159" t="str">
            <v>PC-5</v>
          </cell>
        </row>
        <row r="160">
          <cell r="A160" t="str">
            <v>PE-1</v>
          </cell>
        </row>
        <row r="161">
          <cell r="A161" t="str">
            <v>PE-2</v>
          </cell>
        </row>
        <row r="162">
          <cell r="A162" t="str">
            <v>PE-3</v>
          </cell>
        </row>
        <row r="163">
          <cell r="A163" t="str">
            <v>PE-4</v>
          </cell>
        </row>
        <row r="164">
          <cell r="A164" t="str">
            <v>PE-5</v>
          </cell>
        </row>
        <row r="165">
          <cell r="A165" t="str">
            <v>PG-1</v>
          </cell>
        </row>
        <row r="166">
          <cell r="A166" t="str">
            <v>PG-2</v>
          </cell>
        </row>
        <row r="167">
          <cell r="A167" t="str">
            <v>PG-3</v>
          </cell>
        </row>
        <row r="168">
          <cell r="A168" t="str">
            <v>PG-4</v>
          </cell>
        </row>
        <row r="169">
          <cell r="A169" t="str">
            <v>PG-5</v>
          </cell>
        </row>
        <row r="170">
          <cell r="A170" t="str">
            <v>PG-6</v>
          </cell>
        </row>
        <row r="171">
          <cell r="A171" t="str">
            <v>PM-1</v>
          </cell>
        </row>
        <row r="172">
          <cell r="A172" t="str">
            <v>PM-2</v>
          </cell>
        </row>
        <row r="173">
          <cell r="A173" t="str">
            <v>PM-3</v>
          </cell>
        </row>
        <row r="174">
          <cell r="A174" t="str">
            <v>PM-4</v>
          </cell>
        </row>
        <row r="175">
          <cell r="A175" t="str">
            <v>PM-5</v>
          </cell>
        </row>
        <row r="176">
          <cell r="A176" t="str">
            <v>PM-6</v>
          </cell>
        </row>
        <row r="177">
          <cell r="A177" t="str">
            <v>SEA-1</v>
          </cell>
        </row>
        <row r="178">
          <cell r="A178" t="str">
            <v>SEA-2</v>
          </cell>
        </row>
        <row r="179">
          <cell r="A179" t="str">
            <v>SEB-1</v>
          </cell>
        </row>
        <row r="180">
          <cell r="A180" t="str">
            <v>SEB-2</v>
          </cell>
        </row>
        <row r="181">
          <cell r="A181" t="str">
            <v>SEB-3</v>
          </cell>
        </row>
        <row r="182">
          <cell r="A182" t="str">
            <v>SEB-4</v>
          </cell>
        </row>
        <row r="183">
          <cell r="A183" t="str">
            <v>SEB-5</v>
          </cell>
        </row>
        <row r="184">
          <cell r="A184" t="str">
            <v>STY-1</v>
          </cell>
        </row>
        <row r="185">
          <cell r="A185" t="str">
            <v>STY-2</v>
          </cell>
        </row>
        <row r="186">
          <cell r="A186" t="str">
            <v>STY-3</v>
          </cell>
        </row>
        <row r="187">
          <cell r="A187" t="str">
            <v>STY-4</v>
          </cell>
        </row>
        <row r="188">
          <cell r="A188" t="str">
            <v>SUB-0</v>
          </cell>
        </row>
        <row r="189">
          <cell r="A189" t="str">
            <v>SUC-0</v>
          </cell>
        </row>
        <row r="190">
          <cell r="A190" t="str">
            <v>SUD-0</v>
          </cell>
        </row>
        <row r="191">
          <cell r="A191" t="str">
            <v>SUE-0</v>
          </cell>
        </row>
        <row r="192">
          <cell r="A192" t="str">
            <v>SUF-0</v>
          </cell>
        </row>
        <row r="193">
          <cell r="A193" t="str">
            <v>SUG-0</v>
          </cell>
        </row>
        <row r="194">
          <cell r="A194" t="str">
            <v>SUH-0</v>
          </cell>
        </row>
        <row r="195">
          <cell r="A195" t="str">
            <v>SUK-0</v>
          </cell>
        </row>
      </sheetData>
      <sheetData sheetId="16">
        <row r="12">
          <cell r="B12" t="str">
            <v>AS-1</v>
          </cell>
        </row>
      </sheetData>
      <sheetData sheetId="1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Assessment Summary"/>
      <sheetName val="Lists"/>
      <sheetName val="Risk Area 1"/>
      <sheetName val="Risk Area 2"/>
      <sheetName val="Risk Area 3"/>
      <sheetName val="Risk Area 4"/>
      <sheetName val="Risk Area 5"/>
      <sheetName val="Risk Area 6"/>
      <sheetName val="Risk Area 7"/>
      <sheetName val="Risk Area 8"/>
      <sheetName val="Risk Area 9"/>
      <sheetName val="Risk Area 10"/>
      <sheetName val="Risk Area 11"/>
      <sheetName val="Risk Area 12"/>
      <sheetName val="Risk Area 13"/>
      <sheetName val="Risk Area 14"/>
      <sheetName val="Risk Area 15"/>
      <sheetName val="Risk Area 16"/>
      <sheetName val="Risk Area 17"/>
      <sheetName val="Risk Area 18"/>
      <sheetName val="Risk Area 19"/>
    </sheetNames>
    <sheetDataSet>
      <sheetData sheetId="0"/>
      <sheetData sheetId="1"/>
      <sheetData sheetId="2">
        <row r="3">
          <cell r="C3">
            <v>5</v>
          </cell>
        </row>
        <row r="4">
          <cell r="C4">
            <v>3</v>
          </cell>
        </row>
        <row r="5">
          <cell r="C5">
            <v>0</v>
          </cell>
        </row>
        <row r="6">
          <cell r="C6" t="str">
            <v>n/e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s vs Funding"/>
      <sheetName val="Funding"/>
      <sheetName val="Costs"/>
      <sheetName val="Authority (under construction)"/>
      <sheetName val="Baselines (under construction)"/>
      <sheetName val="R-TB_833461_Mars 2007"/>
      <sheetName val="R-Funding_History"/>
      <sheetName val="R-RCM_TB-835957_Décembre_2010"/>
      <sheetName val="R-RCM_2011-01-27"/>
      <sheetName val="ECONOMIC_PARAMETERS"/>
      <sheetName val="LISTS"/>
      <sheetName val="Funding (old)"/>
      <sheetName val="Funding (2)"/>
      <sheetName val="Funding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 t="str">
            <v>A</v>
          </cell>
          <cell r="B2" t="str">
            <v>SALARIES</v>
          </cell>
          <cell r="C2" t="str">
            <v>AIS</v>
          </cell>
          <cell r="D2" t="str">
            <v>PMO</v>
          </cell>
        </row>
        <row r="3">
          <cell r="B3" t="str">
            <v>EBP</v>
          </cell>
          <cell r="C3" t="str">
            <v>APPLICATION DVPT</v>
          </cell>
          <cell r="D3" t="str">
            <v>OPS</v>
          </cell>
        </row>
        <row r="4">
          <cell r="B4" t="str">
            <v>O&amp;M</v>
          </cell>
          <cell r="C4" t="str">
            <v>CONTRACT</v>
          </cell>
          <cell r="D4" t="str">
            <v>CORPORATE</v>
          </cell>
        </row>
        <row r="5">
          <cell r="B5" t="str">
            <v>CAPITAL</v>
          </cell>
          <cell r="C5" t="str">
            <v>LONG LEAD ITEMS</v>
          </cell>
          <cell r="D5" t="str">
            <v>RISKS RESERVE</v>
          </cell>
        </row>
        <row r="6">
          <cell r="C6" t="str">
            <v>RISK ALLOCATION</v>
          </cell>
          <cell r="D6" t="str">
            <v>MANAGEMENT RESERVE</v>
          </cell>
        </row>
        <row r="7">
          <cell r="C7" t="str">
            <v>SALARY &amp; O/T</v>
          </cell>
        </row>
        <row r="8">
          <cell r="C8" t="str">
            <v>TRANSPORT &amp; LIVING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C - G&amp;C "/>
      <sheetName val="Plan d'appro"/>
      <sheetName val="Feuille de calcul"/>
      <sheetName val="Sheet1"/>
    </sheetNames>
    <sheetDataSet>
      <sheetData sheetId="0"/>
      <sheetData sheetId="1">
        <row r="1">
          <cell r="BB1" t="str">
            <v>Select an item</v>
          </cell>
        </row>
        <row r="2">
          <cell r="BB2" t="str">
            <v>Approval granted by IIRB</v>
          </cell>
        </row>
        <row r="3">
          <cell r="BB3" t="str">
            <v>Within SE Authority</v>
          </cell>
        </row>
        <row r="4">
          <cell r="BB4" t="str">
            <v>Upcoming IIRB Meeting</v>
          </cell>
        </row>
        <row r="5">
          <cell r="BB5" t="str">
            <v>Planned for next FY IIRB</v>
          </cell>
        </row>
        <row r="6">
          <cell r="BB6" t="str">
            <v>TBD</v>
          </cell>
        </row>
      </sheetData>
      <sheetData sheetId="2"/>
      <sheetData sheetId="3">
        <row r="2">
          <cell r="A2" t="str">
            <v xml:space="preserve"> Science Investigations Enabled &amp; Supported </v>
          </cell>
          <cell r="B2" t="str">
            <v xml:space="preserve">supported investigations under development  </v>
          </cell>
        </row>
        <row r="3">
          <cell r="A3" t="str">
            <v xml:space="preserve"> Science Instruments under development or operated in space</v>
          </cell>
          <cell r="B3" t="str">
            <v xml:space="preserve">supported investigations in operations  </v>
          </cell>
        </row>
        <row r="4">
          <cell r="A4" t="str">
            <v xml:space="preserve">Spacecraft or Subsystems under development or operated in space </v>
          </cell>
          <cell r="B4" t="str">
            <v>instruments under development</v>
          </cell>
        </row>
        <row r="5">
          <cell r="A5" t="str">
            <v>Healthy &amp; Trained Astronauts</v>
          </cell>
          <cell r="B5" t="str">
            <v>instruments delivering data on a regular basis</v>
          </cell>
        </row>
        <row r="6">
          <cell r="A6" t="str">
            <v xml:space="preserve">Human Space Missions &amp; Support Outreach Products </v>
          </cell>
          <cell r="B6" t="str">
            <v>spacecraft or subsystems under development</v>
          </cell>
        </row>
        <row r="7">
          <cell r="A7" t="str">
            <v>MSS Activities</v>
          </cell>
          <cell r="B7" t="str">
            <v>spacecraft or subsystems in operation</v>
          </cell>
        </row>
        <row r="8">
          <cell r="A8" t="str">
            <v>Planning Products Preparation (concept studies, phase 0, roadmaps/plans)</v>
          </cell>
          <cell r="B8" t="str">
            <v>Health Assessment Performed
Technical Training Performed</v>
          </cell>
        </row>
        <row r="9">
          <cell r="B9" t="str">
            <v xml:space="preserve">Number of Canadian astronauts assigned to space missions </v>
          </cell>
        </row>
        <row r="10">
          <cell r="B10" t="str">
            <v xml:space="preserve">Number of eligible astronauts participating in their long-term health monitoring. </v>
          </cell>
        </row>
        <row r="11">
          <cell r="B11" t="str">
            <v xml:space="preserve">communication Plans </v>
          </cell>
        </row>
        <row r="12">
          <cell r="B12" t="str">
            <v>public interviews</v>
          </cell>
        </row>
        <row r="13">
          <cell r="B13" t="str">
            <v>Press articles</v>
          </cell>
        </row>
        <row r="14">
          <cell r="B14" t="str">
            <v xml:space="preserve">Astronauts outreach activities </v>
          </cell>
        </row>
        <row r="15">
          <cell r="B15" t="str">
            <v>MSS ops meet ISS program needs</v>
          </cell>
        </row>
        <row r="16">
          <cell r="B16" t="str">
            <v xml:space="preserve"> trainng hours</v>
          </cell>
        </row>
        <row r="17">
          <cell r="B17" t="str">
            <v xml:space="preserve">Missions, science or technology roadmaps </v>
          </cell>
        </row>
        <row r="18">
          <cell r="B18" t="str">
            <v>SE  Pre-Phase 0 inititatives  ongoing &amp; completed</v>
          </cell>
        </row>
        <row r="19">
          <cell r="B19" t="str">
            <v>BLE0   Pre-Phase 0 inititatives ongoing &amp; completed</v>
          </cell>
        </row>
        <row r="20">
          <cell r="B20" t="str">
            <v>SE Phase 0  inititatives ongoing &amp; completed</v>
          </cell>
        </row>
        <row r="21">
          <cell r="B21" t="str">
            <v xml:space="preserve"> BLE0   Phase 0 inititatives ongoing completed</v>
          </cell>
        </row>
        <row r="22">
          <cell r="B22" t="str">
            <v xml:space="preserve">Consultations national &amp; international 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"/>
      <sheetName val="Funding Table"/>
      <sheetName val="Bio-A Contract $ Flow, 5.7M$"/>
      <sheetName val="Summary"/>
      <sheetName val="PhE"/>
      <sheetName val="HON SOW-&gt;WBS Mapping &amp; Prices"/>
      <sheetName val="PhE Worksheet"/>
      <sheetName val="Sci Sup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1351</v>
          </cell>
        </row>
        <row r="2">
          <cell r="B2">
            <v>728</v>
          </cell>
        </row>
        <row r="5">
          <cell r="B5">
            <v>347</v>
          </cell>
        </row>
        <row r="7">
          <cell r="B7">
            <v>135</v>
          </cell>
        </row>
        <row r="12">
          <cell r="B12">
            <v>38</v>
          </cell>
        </row>
        <row r="13">
          <cell r="B13">
            <v>52</v>
          </cell>
        </row>
      </sheetData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final"/>
      <sheetName val="Funding"/>
      <sheetName val="COsting Scenario"/>
      <sheetName val="L&amp;SE Contract Plan Tb Sub"/>
      <sheetName val="Tableau Sommaire"/>
      <sheetName val="IPS Salaire inclus"/>
      <sheetName val="ARLU 15-16 CSOC"/>
      <sheetName val="CSOC Corrigé"/>
      <sheetName val="CSOC 2b est jan 2015"/>
      <sheetName val="CSOC 30 oct 2014"/>
      <sheetName val="CSOC 31 dec 2014"/>
      <sheetName val="Health Life Science ARLu 15-16"/>
      <sheetName val="B4 History"/>
      <sheetName val="SE FMR 30 sept 2014"/>
      <sheetName val="CSOC FMR 30 sept"/>
      <sheetName val="ISS Actuals to FY 13-14"/>
      <sheetName val="CSOC 2024 distribution"/>
      <sheetName val="Sheet1"/>
    </sheetNames>
    <sheetDataSet>
      <sheetData sheetId="0">
        <row r="4">
          <cell r="Q4">
            <v>0.03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5">
          <cell r="M35">
            <v>10913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1-PRES"/>
      <sheetName val="CORPORATE SECRETARIAT"/>
      <sheetName val="15-MGT ACCOUNTABILITY FRAMEWORK"/>
      <sheetName val="20-VICE-PRESIDENT STP"/>
      <sheetName val="21-PROGRAMS"/>
      <sheetName val="22- TECHNO"/>
      <sheetName val="23-SCIENCE"/>
      <sheetName val="24-CAO"/>
      <sheetName val="25-OPS"/>
      <sheetName val="31-ADMIN"/>
      <sheetName val="32-HUMAN"/>
      <sheetName val="33-LEGAL"/>
      <sheetName val="41-LIAISON"/>
      <sheetName val="42-CORP.MAN"/>
      <sheetName val="43-AUDIT"/>
      <sheetName val="44-COMM"/>
      <sheetName val="45-STRATEGIC"/>
      <sheetName val="46-EXTREL"/>
      <sheetName val="CORPFUNDS"/>
      <sheetName val="PRE'S RESERVE"/>
      <sheetName val="INTERNAL RESERVE"/>
      <sheetName val="CONTING RES"/>
      <sheetName val="COLL AGREE SALARY"/>
      <sheetName val="FROZEN-RISK"/>
      <sheetName val="UNALLOCATED"/>
      <sheetName val="CONC-GLOBAL (spare)"/>
      <sheetName val="SUMVOTE_ANC_mars"/>
      <sheetName val="TB FROZEN"/>
      <sheetName val="CONVERSION"/>
      <sheetName val="SUMVOTE_ANC."/>
      <sheetName val="SUMVOTE_NOUV._old"/>
      <sheetName val="SUMVOTE (CASHONLY)_ANC._mars"/>
      <sheetName val="SUMVOTE (CASHONLY)_NOUV_mars"/>
      <sheetName val="SUMVOTE_NOUV."/>
      <sheetName val="SUMVOTE (CASHONLY)_ANC."/>
      <sheetName val="SUMVOTE (CASHONLY)_NOUV."/>
      <sheetName val="Commitment Budget VS Payment"/>
      <sheetName val="CONC-GLO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ision Requested"/>
      <sheetName val="Plan for Options Analysis"/>
      <sheetName val="RAM, Contracts &amp; G&amp;C"/>
      <sheetName val="Costing Table"/>
      <sheetName val="Funding Strategy"/>
    </sheetNames>
    <sheetDataSet>
      <sheetData sheetId="0" refreshError="1"/>
      <sheetData sheetId="1">
        <row r="15">
          <cell r="F15">
            <v>0.2</v>
          </cell>
        </row>
      </sheetData>
      <sheetData sheetId="2">
        <row r="2">
          <cell r="F2" t="str">
            <v>Level</v>
          </cell>
          <cell r="G2" t="str">
            <v>Salary</v>
          </cell>
        </row>
        <row r="3">
          <cell r="F3" t="str">
            <v>EDS-3</v>
          </cell>
          <cell r="G3">
            <v>91372</v>
          </cell>
        </row>
        <row r="4">
          <cell r="F4" t="str">
            <v>EN-3</v>
          </cell>
          <cell r="G4">
            <v>100679</v>
          </cell>
        </row>
        <row r="5">
          <cell r="F5" t="str">
            <v>EN-4</v>
          </cell>
          <cell r="G5">
            <v>112986</v>
          </cell>
        </row>
        <row r="6">
          <cell r="F6" t="str">
            <v>EN-5</v>
          </cell>
          <cell r="G6">
            <v>129609</v>
          </cell>
        </row>
        <row r="7">
          <cell r="F7" t="str">
            <v>EN-6</v>
          </cell>
          <cell r="G7">
            <v>143490</v>
          </cell>
        </row>
        <row r="8">
          <cell r="F8" t="str">
            <v>GT-4</v>
          </cell>
          <cell r="G8">
            <v>71924</v>
          </cell>
        </row>
      </sheetData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d T&amp;C Ceilings"/>
      <sheetName val="ProfServ_Efficiencies"/>
      <sheetName val="Matches"/>
    </sheetNames>
    <sheetDataSet>
      <sheetData sheetId="0"/>
      <sheetData sheetId="1"/>
      <sheetData sheetId="2">
        <row r="2">
          <cell r="A2" t="str">
            <v>101</v>
          </cell>
        </row>
        <row r="3">
          <cell r="A3" t="str">
            <v>123</v>
          </cell>
        </row>
        <row r="4">
          <cell r="A4" t="str">
            <v>124</v>
          </cell>
        </row>
        <row r="5">
          <cell r="A5" t="str">
            <v>125</v>
          </cell>
        </row>
        <row r="6">
          <cell r="A6" t="str">
            <v>126</v>
          </cell>
        </row>
        <row r="7">
          <cell r="A7" t="str">
            <v>134</v>
          </cell>
        </row>
        <row r="8">
          <cell r="A8" t="str">
            <v>768</v>
          </cell>
        </row>
        <row r="9">
          <cell r="A9" t="str">
            <v>1197</v>
          </cell>
        </row>
        <row r="10">
          <cell r="A10" t="str">
            <v>1382</v>
          </cell>
        </row>
        <row r="11">
          <cell r="A11" t="str">
            <v>1463</v>
          </cell>
        </row>
        <row r="12">
          <cell r="A12" t="str">
            <v>1619</v>
          </cell>
        </row>
        <row r="13">
          <cell r="A13" t="str">
            <v>2141</v>
          </cell>
        </row>
        <row r="14">
          <cell r="A14" t="str">
            <v>2340</v>
          </cell>
        </row>
        <row r="15">
          <cell r="A15" t="str">
            <v>2444</v>
          </cell>
        </row>
        <row r="16">
          <cell r="A16" t="str">
            <v>3041</v>
          </cell>
        </row>
        <row r="17">
          <cell r="A17" t="str">
            <v>4628</v>
          </cell>
        </row>
        <row r="18">
          <cell r="A18" t="str">
            <v>4630</v>
          </cell>
        </row>
        <row r="19">
          <cell r="A19" t="str">
            <v>4631</v>
          </cell>
        </row>
        <row r="20">
          <cell r="A20" t="str">
            <v>4638</v>
          </cell>
        </row>
        <row r="21">
          <cell r="A21" t="str">
            <v>4640</v>
          </cell>
        </row>
        <row r="22">
          <cell r="A22" t="str">
            <v>4645</v>
          </cell>
        </row>
        <row r="23">
          <cell r="A23" t="str">
            <v>4646</v>
          </cell>
        </row>
        <row r="24">
          <cell r="A24" t="str">
            <v>4650</v>
          </cell>
        </row>
        <row r="25">
          <cell r="A25" t="str">
            <v>4657</v>
          </cell>
        </row>
        <row r="26">
          <cell r="A26" t="str">
            <v>4658</v>
          </cell>
        </row>
        <row r="27">
          <cell r="A27" t="str">
            <v>4659</v>
          </cell>
        </row>
        <row r="28">
          <cell r="A28" t="str">
            <v>4660</v>
          </cell>
        </row>
        <row r="29">
          <cell r="A29" t="str">
            <v>4661</v>
          </cell>
        </row>
        <row r="30">
          <cell r="A30" t="str">
            <v>4662</v>
          </cell>
        </row>
        <row r="31">
          <cell r="A31" t="str">
            <v>4664</v>
          </cell>
        </row>
        <row r="32">
          <cell r="A32" t="str">
            <v>4665</v>
          </cell>
        </row>
        <row r="33">
          <cell r="A33" t="str">
            <v>4666</v>
          </cell>
        </row>
        <row r="34">
          <cell r="A34" t="str">
            <v>4678</v>
          </cell>
        </row>
        <row r="35">
          <cell r="A35" t="str">
            <v>4683</v>
          </cell>
        </row>
        <row r="36">
          <cell r="A36" t="str">
            <v>4687</v>
          </cell>
        </row>
        <row r="37">
          <cell r="A37" t="str">
            <v>4690</v>
          </cell>
        </row>
        <row r="38">
          <cell r="A38" t="str">
            <v>4691</v>
          </cell>
        </row>
        <row r="39">
          <cell r="A39" t="str">
            <v>4692</v>
          </cell>
        </row>
        <row r="40">
          <cell r="A40" t="str">
            <v>4694</v>
          </cell>
        </row>
        <row r="41">
          <cell r="A41" t="str">
            <v>4695</v>
          </cell>
        </row>
        <row r="42">
          <cell r="A42" t="str">
            <v>4696</v>
          </cell>
        </row>
        <row r="43">
          <cell r="A43" t="str">
            <v>4700</v>
          </cell>
        </row>
        <row r="44">
          <cell r="A44" t="str">
            <v>4701</v>
          </cell>
        </row>
        <row r="45">
          <cell r="A45" t="str">
            <v>4702</v>
          </cell>
        </row>
        <row r="46">
          <cell r="A46" t="str">
            <v>4704</v>
          </cell>
        </row>
        <row r="47">
          <cell r="A47" t="str">
            <v>4716</v>
          </cell>
        </row>
        <row r="48">
          <cell r="A48" t="str">
            <v>4717</v>
          </cell>
        </row>
        <row r="49">
          <cell r="A49" t="str">
            <v>4719</v>
          </cell>
        </row>
        <row r="50">
          <cell r="A50" t="str">
            <v>4730</v>
          </cell>
        </row>
        <row r="51">
          <cell r="A51" t="str">
            <v>4731</v>
          </cell>
        </row>
        <row r="52">
          <cell r="A52" t="str">
            <v>4733</v>
          </cell>
        </row>
        <row r="53">
          <cell r="A53" t="str">
            <v>4747</v>
          </cell>
        </row>
        <row r="54">
          <cell r="A54" t="str">
            <v>4749</v>
          </cell>
        </row>
        <row r="55">
          <cell r="A55" t="str">
            <v>4754</v>
          </cell>
        </row>
        <row r="56">
          <cell r="A56" t="str">
            <v>4756</v>
          </cell>
        </row>
        <row r="57">
          <cell r="A57" t="str">
            <v>4767</v>
          </cell>
        </row>
        <row r="58">
          <cell r="A58" t="str">
            <v>4768</v>
          </cell>
        </row>
        <row r="59">
          <cell r="A59" t="str">
            <v>4782</v>
          </cell>
        </row>
        <row r="60">
          <cell r="A60" t="str">
            <v>4783</v>
          </cell>
        </row>
        <row r="61">
          <cell r="A61" t="str">
            <v>4785</v>
          </cell>
        </row>
        <row r="62">
          <cell r="A62" t="str">
            <v>4787</v>
          </cell>
        </row>
        <row r="63">
          <cell r="A63" t="str">
            <v>4788</v>
          </cell>
        </row>
        <row r="64">
          <cell r="A64" t="str">
            <v>4789</v>
          </cell>
        </row>
        <row r="65">
          <cell r="A65" t="str">
            <v>4791</v>
          </cell>
        </row>
        <row r="66">
          <cell r="A66" t="str">
            <v>4792</v>
          </cell>
        </row>
        <row r="67">
          <cell r="A67" t="str">
            <v>4793</v>
          </cell>
        </row>
        <row r="68">
          <cell r="A68" t="str">
            <v>4795</v>
          </cell>
        </row>
        <row r="69">
          <cell r="A69" t="str">
            <v>4796</v>
          </cell>
        </row>
        <row r="70">
          <cell r="A70" t="str">
            <v>4797</v>
          </cell>
        </row>
        <row r="71">
          <cell r="A71" t="str">
            <v>4798</v>
          </cell>
        </row>
        <row r="72">
          <cell r="A72" t="str">
            <v>4799</v>
          </cell>
        </row>
        <row r="73">
          <cell r="A73" t="str">
            <v>4803</v>
          </cell>
        </row>
        <row r="74">
          <cell r="A74" t="str">
            <v>4806</v>
          </cell>
        </row>
        <row r="75">
          <cell r="A75" t="str">
            <v>4807</v>
          </cell>
        </row>
        <row r="76">
          <cell r="A76" t="str">
            <v>4808</v>
          </cell>
        </row>
        <row r="77">
          <cell r="A77" t="str">
            <v>4809</v>
          </cell>
        </row>
        <row r="78">
          <cell r="A78" t="str">
            <v>4810</v>
          </cell>
        </row>
        <row r="79">
          <cell r="A79" t="str">
            <v>4813</v>
          </cell>
        </row>
        <row r="80">
          <cell r="A80" t="str">
            <v>4815</v>
          </cell>
        </row>
        <row r="81">
          <cell r="A81" t="str">
            <v>4818</v>
          </cell>
        </row>
        <row r="82">
          <cell r="A82" t="str">
            <v>4820</v>
          </cell>
        </row>
        <row r="83">
          <cell r="A83" t="str">
            <v>4824</v>
          </cell>
        </row>
        <row r="84">
          <cell r="A84" t="str">
            <v>4825</v>
          </cell>
        </row>
        <row r="85">
          <cell r="A85" t="str">
            <v>4827</v>
          </cell>
        </row>
        <row r="86">
          <cell r="A86" t="str">
            <v>4828</v>
          </cell>
        </row>
        <row r="87">
          <cell r="A87" t="str">
            <v>4830</v>
          </cell>
        </row>
        <row r="88">
          <cell r="A88" t="str">
            <v>4832</v>
          </cell>
        </row>
        <row r="89">
          <cell r="A89" t="str">
            <v>4833</v>
          </cell>
        </row>
        <row r="90">
          <cell r="A90" t="str">
            <v>4834</v>
          </cell>
        </row>
        <row r="91">
          <cell r="A91" t="str">
            <v>4836</v>
          </cell>
        </row>
        <row r="92">
          <cell r="A92" t="str">
            <v>4837</v>
          </cell>
        </row>
        <row r="93">
          <cell r="A93" t="str">
            <v>4842</v>
          </cell>
        </row>
        <row r="94">
          <cell r="A94" t="str">
            <v>4844</v>
          </cell>
        </row>
        <row r="95">
          <cell r="A95" t="str">
            <v>4862</v>
          </cell>
        </row>
        <row r="96">
          <cell r="A96" t="str">
            <v>4863</v>
          </cell>
        </row>
        <row r="97">
          <cell r="A97" t="str">
            <v>4867</v>
          </cell>
        </row>
        <row r="98">
          <cell r="A98" t="str">
            <v>4869</v>
          </cell>
        </row>
        <row r="99">
          <cell r="A99" t="str">
            <v>4891</v>
          </cell>
        </row>
        <row r="100">
          <cell r="A100" t="str">
            <v>4909</v>
          </cell>
        </row>
        <row r="101">
          <cell r="A101" t="str">
            <v>4910</v>
          </cell>
        </row>
        <row r="102">
          <cell r="A102" t="str">
            <v>4941</v>
          </cell>
        </row>
        <row r="103">
          <cell r="A103" t="str">
            <v>5041</v>
          </cell>
        </row>
        <row r="104">
          <cell r="A104" t="str">
            <v>5043</v>
          </cell>
        </row>
        <row r="105">
          <cell r="A105" t="str">
            <v>5044</v>
          </cell>
        </row>
        <row r="106">
          <cell r="A106" t="str">
            <v>5082</v>
          </cell>
        </row>
        <row r="107">
          <cell r="A107" t="str">
            <v>5225</v>
          </cell>
        </row>
        <row r="108">
          <cell r="A108" t="str">
            <v>5241</v>
          </cell>
        </row>
        <row r="109">
          <cell r="A109" t="str">
            <v>5326</v>
          </cell>
        </row>
        <row r="110">
          <cell r="A110" t="str">
            <v>5328</v>
          </cell>
        </row>
        <row r="111">
          <cell r="A111" t="str">
            <v>5329</v>
          </cell>
        </row>
        <row r="112">
          <cell r="A112" t="str">
            <v>5334</v>
          </cell>
        </row>
        <row r="113">
          <cell r="A113" t="str">
            <v>5381</v>
          </cell>
        </row>
        <row r="114">
          <cell r="A114" t="str">
            <v>5422</v>
          </cell>
        </row>
        <row r="115">
          <cell r="A115" t="str">
            <v>5423</v>
          </cell>
        </row>
        <row r="116">
          <cell r="A116" t="str">
            <v>5424</v>
          </cell>
        </row>
        <row r="117">
          <cell r="A117" t="str">
            <v>5425</v>
          </cell>
        </row>
        <row r="118">
          <cell r="A118" t="str">
            <v>5426</v>
          </cell>
        </row>
        <row r="119">
          <cell r="A119" t="str">
            <v>5481</v>
          </cell>
        </row>
        <row r="120">
          <cell r="A120" t="str">
            <v>5482</v>
          </cell>
        </row>
        <row r="121">
          <cell r="A121" t="str">
            <v>5501</v>
          </cell>
        </row>
        <row r="122">
          <cell r="A122" t="str">
            <v>5503</v>
          </cell>
        </row>
        <row r="123">
          <cell r="A123" t="str">
            <v>5521</v>
          </cell>
        </row>
        <row r="124">
          <cell r="A124" t="str">
            <v>5522</v>
          </cell>
        </row>
        <row r="125">
          <cell r="A125" t="str">
            <v>5544</v>
          </cell>
        </row>
        <row r="126">
          <cell r="A126" t="str">
            <v>5548</v>
          </cell>
        </row>
        <row r="127">
          <cell r="A127" t="str">
            <v>5552</v>
          </cell>
        </row>
        <row r="128">
          <cell r="A128" t="str">
            <v>5553</v>
          </cell>
        </row>
        <row r="129">
          <cell r="A129" t="str">
            <v>5557</v>
          </cell>
        </row>
        <row r="130">
          <cell r="A130" t="str">
            <v>5621</v>
          </cell>
        </row>
        <row r="131">
          <cell r="A131" t="str">
            <v>5641</v>
          </cell>
        </row>
        <row r="132">
          <cell r="A132" t="str">
            <v>5661</v>
          </cell>
        </row>
        <row r="133">
          <cell r="A133" t="str">
            <v>5721</v>
          </cell>
        </row>
        <row r="134">
          <cell r="A134" t="str">
            <v>5722</v>
          </cell>
        </row>
        <row r="135">
          <cell r="A135" t="str">
            <v>5934</v>
          </cell>
        </row>
        <row r="136">
          <cell r="A136" t="str">
            <v>5984</v>
          </cell>
        </row>
        <row r="137">
          <cell r="A137" t="str">
            <v>6151</v>
          </cell>
        </row>
        <row r="138">
          <cell r="A138" t="str">
            <v>6161</v>
          </cell>
        </row>
        <row r="139">
          <cell r="A139" t="str">
            <v>6221</v>
          </cell>
        </row>
        <row r="140">
          <cell r="A140" t="str">
            <v>6307</v>
          </cell>
        </row>
        <row r="141">
          <cell r="A141" t="str">
            <v>6310</v>
          </cell>
        </row>
        <row r="142">
          <cell r="A142" t="str">
            <v>6316</v>
          </cell>
        </row>
        <row r="143">
          <cell r="A143" t="str">
            <v>6352</v>
          </cell>
        </row>
        <row r="144">
          <cell r="A144" t="str">
            <v>6422</v>
          </cell>
        </row>
        <row r="145">
          <cell r="A145" t="str">
            <v>6442</v>
          </cell>
        </row>
        <row r="146">
          <cell r="A146" t="str">
            <v>6443</v>
          </cell>
        </row>
        <row r="147">
          <cell r="A147" t="str">
            <v>6519</v>
          </cell>
        </row>
        <row r="148">
          <cell r="A148" t="str">
            <v>6563</v>
          </cell>
        </row>
        <row r="149">
          <cell r="A149" t="str">
            <v>6581</v>
          </cell>
        </row>
        <row r="150">
          <cell r="A150" t="str">
            <v>6582</v>
          </cell>
        </row>
        <row r="151">
          <cell r="A151" t="str">
            <v>6583</v>
          </cell>
        </row>
        <row r="152">
          <cell r="A152" t="str">
            <v>6603</v>
          </cell>
        </row>
        <row r="153">
          <cell r="A153" t="str">
            <v>6604</v>
          </cell>
        </row>
        <row r="154">
          <cell r="A154" t="str">
            <v>6606</v>
          </cell>
        </row>
        <row r="155">
          <cell r="A155" t="str">
            <v>6609</v>
          </cell>
        </row>
        <row r="156">
          <cell r="A156" t="str">
            <v>6610</v>
          </cell>
        </row>
        <row r="157">
          <cell r="A157" t="str">
            <v>6622</v>
          </cell>
        </row>
        <row r="158">
          <cell r="A158" t="str">
            <v>6623</v>
          </cell>
        </row>
        <row r="159">
          <cell r="A159" t="str">
            <v>6629</v>
          </cell>
        </row>
        <row r="160">
          <cell r="A160" t="str">
            <v>6643</v>
          </cell>
        </row>
        <row r="161">
          <cell r="A161" t="str">
            <v>6644</v>
          </cell>
        </row>
        <row r="162">
          <cell r="A162" t="str">
            <v>6645</v>
          </cell>
        </row>
        <row r="163">
          <cell r="A163" t="str">
            <v>6656</v>
          </cell>
        </row>
        <row r="164">
          <cell r="A164" t="str">
            <v>6682</v>
          </cell>
        </row>
        <row r="165">
          <cell r="A165" t="str">
            <v>6684</v>
          </cell>
        </row>
        <row r="166">
          <cell r="A166" t="str">
            <v>6741</v>
          </cell>
        </row>
        <row r="167">
          <cell r="A167" t="str">
            <v>6761</v>
          </cell>
        </row>
        <row r="168">
          <cell r="A168" t="str">
            <v>6762</v>
          </cell>
        </row>
        <row r="169">
          <cell r="A169" t="str">
            <v>6781</v>
          </cell>
        </row>
        <row r="170">
          <cell r="A170" t="str">
            <v>6782</v>
          </cell>
        </row>
        <row r="171">
          <cell r="A171" t="str">
            <v>6783</v>
          </cell>
        </row>
        <row r="172">
          <cell r="A172" t="str">
            <v>6784</v>
          </cell>
        </row>
        <row r="173">
          <cell r="A173" t="str">
            <v>6807</v>
          </cell>
        </row>
        <row r="174">
          <cell r="A174" t="str">
            <v>6808</v>
          </cell>
        </row>
        <row r="175">
          <cell r="A175" t="str">
            <v>6809</v>
          </cell>
        </row>
        <row r="176">
          <cell r="A176" t="str">
            <v>6810</v>
          </cell>
        </row>
        <row r="177">
          <cell r="A177" t="str">
            <v>6812</v>
          </cell>
        </row>
        <row r="178">
          <cell r="A178" t="str">
            <v>6813</v>
          </cell>
        </row>
        <row r="179">
          <cell r="A179" t="str">
            <v>6814</v>
          </cell>
        </row>
        <row r="180">
          <cell r="A180" t="str">
            <v>6815</v>
          </cell>
        </row>
        <row r="181">
          <cell r="A181" t="str">
            <v>6816</v>
          </cell>
        </row>
        <row r="182">
          <cell r="A182" t="str">
            <v>6821</v>
          </cell>
        </row>
        <row r="183">
          <cell r="A183" t="str">
            <v>6824</v>
          </cell>
        </row>
        <row r="184">
          <cell r="A184" t="str">
            <v>6826</v>
          </cell>
        </row>
        <row r="185">
          <cell r="A185" t="str">
            <v>6835</v>
          </cell>
        </row>
        <row r="186">
          <cell r="A186" t="str">
            <v>6836</v>
          </cell>
        </row>
        <row r="187">
          <cell r="A187" t="str">
            <v>6837</v>
          </cell>
        </row>
        <row r="188">
          <cell r="A188" t="str">
            <v>6838</v>
          </cell>
        </row>
        <row r="189">
          <cell r="A189" t="str">
            <v>6841</v>
          </cell>
        </row>
        <row r="190">
          <cell r="A190" t="str">
            <v>6882</v>
          </cell>
        </row>
        <row r="191">
          <cell r="A191" t="str">
            <v>6883</v>
          </cell>
        </row>
        <row r="192">
          <cell r="A192" t="str">
            <v>6884</v>
          </cell>
        </row>
        <row r="193">
          <cell r="A193" t="str">
            <v>6901</v>
          </cell>
        </row>
        <row r="194">
          <cell r="A194" t="str">
            <v>6941</v>
          </cell>
        </row>
        <row r="195">
          <cell r="A195" t="str">
            <v>6963</v>
          </cell>
        </row>
        <row r="196">
          <cell r="A196" t="str">
            <v>7061</v>
          </cell>
        </row>
        <row r="197">
          <cell r="A197" t="str">
            <v>7101</v>
          </cell>
        </row>
        <row r="198">
          <cell r="A198" t="str">
            <v>7121</v>
          </cell>
        </row>
        <row r="199">
          <cell r="A199" t="str">
            <v>7122</v>
          </cell>
        </row>
        <row r="200">
          <cell r="A200" t="str">
            <v>7123</v>
          </cell>
        </row>
        <row r="201">
          <cell r="A201" t="str">
            <v>7141</v>
          </cell>
        </row>
        <row r="202">
          <cell r="A202" t="str">
            <v>7142</v>
          </cell>
        </row>
        <row r="203">
          <cell r="A203" t="str">
            <v>7143</v>
          </cell>
        </row>
        <row r="204">
          <cell r="A204" t="str">
            <v>7161</v>
          </cell>
        </row>
        <row r="205">
          <cell r="A205" t="str">
            <v>7162</v>
          </cell>
        </row>
        <row r="206">
          <cell r="A206" t="str">
            <v>7182</v>
          </cell>
        </row>
        <row r="207">
          <cell r="A207" t="str">
            <v>7201</v>
          </cell>
        </row>
        <row r="208">
          <cell r="A208" t="str">
            <v>7221</v>
          </cell>
        </row>
        <row r="209">
          <cell r="A209" t="str">
            <v>7241</v>
          </cell>
        </row>
        <row r="210">
          <cell r="A210" t="str">
            <v>7261</v>
          </cell>
        </row>
        <row r="211">
          <cell r="A211" t="str">
            <v>7301</v>
          </cell>
        </row>
        <row r="212">
          <cell r="A212" t="str">
            <v>7302</v>
          </cell>
        </row>
        <row r="213">
          <cell r="A213" t="str">
            <v>7321</v>
          </cell>
        </row>
        <row r="214">
          <cell r="A214" t="str">
            <v>7322</v>
          </cell>
        </row>
        <row r="215">
          <cell r="A215" t="str">
            <v>7341</v>
          </cell>
        </row>
        <row r="216">
          <cell r="A216" t="str">
            <v>7342</v>
          </cell>
        </row>
        <row r="217">
          <cell r="A217" t="str">
            <v>7361</v>
          </cell>
        </row>
        <row r="218">
          <cell r="A218" t="str">
            <v>7381</v>
          </cell>
        </row>
        <row r="219">
          <cell r="A219" t="str">
            <v>7401</v>
          </cell>
        </row>
        <row r="220">
          <cell r="A220" t="str">
            <v>7422</v>
          </cell>
        </row>
        <row r="221">
          <cell r="A221" t="str">
            <v>7423</v>
          </cell>
        </row>
        <row r="222">
          <cell r="A222" t="str">
            <v>7424</v>
          </cell>
        </row>
        <row r="223">
          <cell r="A223" t="str">
            <v>7425</v>
          </cell>
        </row>
        <row r="224">
          <cell r="A224" t="str">
            <v>7441</v>
          </cell>
        </row>
        <row r="225">
          <cell r="A225" t="str">
            <v>7461</v>
          </cell>
        </row>
        <row r="226">
          <cell r="A226" t="str">
            <v>7462</v>
          </cell>
        </row>
        <row r="227">
          <cell r="A227" t="str">
            <v>7463</v>
          </cell>
        </row>
        <row r="228">
          <cell r="A228" t="str">
            <v>7464</v>
          </cell>
        </row>
        <row r="229">
          <cell r="A229" t="str">
            <v>7466</v>
          </cell>
        </row>
        <row r="230">
          <cell r="A230" t="str">
            <v>7467</v>
          </cell>
        </row>
        <row r="231">
          <cell r="A231" t="str">
            <v>7468</v>
          </cell>
        </row>
        <row r="232">
          <cell r="A232" t="str">
            <v>7469</v>
          </cell>
        </row>
        <row r="233">
          <cell r="A233" t="str">
            <v>7481</v>
          </cell>
        </row>
        <row r="234">
          <cell r="A234" t="str">
            <v>7501</v>
          </cell>
        </row>
        <row r="235">
          <cell r="A235" t="str">
            <v>7522</v>
          </cell>
        </row>
        <row r="236">
          <cell r="A236" t="str">
            <v>7561</v>
          </cell>
        </row>
        <row r="237">
          <cell r="A237" t="str">
            <v>7581</v>
          </cell>
        </row>
        <row r="238">
          <cell r="A238" t="str">
            <v>7601</v>
          </cell>
        </row>
        <row r="239">
          <cell r="A239" t="str">
            <v>7621</v>
          </cell>
        </row>
        <row r="240">
          <cell r="A240" t="str">
            <v>7641</v>
          </cell>
        </row>
        <row r="241">
          <cell r="A241" t="str">
            <v>7681</v>
          </cell>
        </row>
        <row r="242">
          <cell r="A242" t="str">
            <v>7701</v>
          </cell>
        </row>
        <row r="243">
          <cell r="A243" t="str">
            <v>7721</v>
          </cell>
        </row>
        <row r="244">
          <cell r="A244" t="str">
            <v>7741</v>
          </cell>
        </row>
        <row r="245">
          <cell r="A245" t="str">
            <v>7761</v>
          </cell>
        </row>
        <row r="246">
          <cell r="A246" t="str">
            <v>7762</v>
          </cell>
        </row>
        <row r="247">
          <cell r="A247" t="str">
            <v>7763</v>
          </cell>
        </row>
        <row r="248">
          <cell r="A248" t="str">
            <v>7764</v>
          </cell>
        </row>
        <row r="249">
          <cell r="A249" t="str">
            <v>7781</v>
          </cell>
        </row>
        <row r="250">
          <cell r="A250" t="str">
            <v>7801</v>
          </cell>
        </row>
        <row r="251">
          <cell r="A251" t="str">
            <v>7821</v>
          </cell>
        </row>
        <row r="252">
          <cell r="A252" t="str">
            <v>7822</v>
          </cell>
        </row>
        <row r="253">
          <cell r="A253" t="str">
            <v>7825</v>
          </cell>
        </row>
        <row r="254">
          <cell r="A254" t="str">
            <v>7841</v>
          </cell>
        </row>
        <row r="255">
          <cell r="A255" t="str">
            <v>7842</v>
          </cell>
        </row>
        <row r="256">
          <cell r="A256" t="str">
            <v>7861</v>
          </cell>
        </row>
        <row r="257">
          <cell r="A257" t="str">
            <v>7881</v>
          </cell>
        </row>
        <row r="258">
          <cell r="A258" t="str">
            <v>7882</v>
          </cell>
        </row>
        <row r="259">
          <cell r="A259" t="str">
            <v>7883</v>
          </cell>
        </row>
        <row r="260">
          <cell r="A260" t="str">
            <v>7884</v>
          </cell>
        </row>
        <row r="261">
          <cell r="A261" t="str">
            <v>7885</v>
          </cell>
        </row>
        <row r="262">
          <cell r="A262" t="str">
            <v>7886</v>
          </cell>
        </row>
        <row r="263">
          <cell r="A263" t="str">
            <v>7888</v>
          </cell>
        </row>
        <row r="264">
          <cell r="A264" t="str">
            <v>7893</v>
          </cell>
        </row>
        <row r="265">
          <cell r="A265" t="str">
            <v>7894</v>
          </cell>
        </row>
        <row r="266">
          <cell r="A266" t="str">
            <v>7895</v>
          </cell>
        </row>
        <row r="267">
          <cell r="A267" t="str">
            <v>7896</v>
          </cell>
        </row>
        <row r="268">
          <cell r="A268" t="str">
            <v>7897</v>
          </cell>
        </row>
        <row r="269">
          <cell r="A269" t="str">
            <v>7902</v>
          </cell>
        </row>
        <row r="270">
          <cell r="A270" t="str">
            <v>7903</v>
          </cell>
        </row>
        <row r="271">
          <cell r="A271" t="str">
            <v>7921</v>
          </cell>
        </row>
        <row r="272">
          <cell r="A272" t="str">
            <v>7922</v>
          </cell>
        </row>
        <row r="273">
          <cell r="A273" t="str">
            <v>7923</v>
          </cell>
        </row>
        <row r="274">
          <cell r="A274" t="str">
            <v>7924</v>
          </cell>
        </row>
        <row r="275">
          <cell r="A275" t="str">
            <v>7925</v>
          </cell>
        </row>
        <row r="276">
          <cell r="A276" t="str">
            <v>7926</v>
          </cell>
        </row>
        <row r="277">
          <cell r="A277" t="str">
            <v>7927</v>
          </cell>
        </row>
        <row r="278">
          <cell r="A278" t="str">
            <v>7928</v>
          </cell>
        </row>
        <row r="279">
          <cell r="A279" t="str">
            <v>7929</v>
          </cell>
        </row>
        <row r="280">
          <cell r="A280" t="str">
            <v>7930</v>
          </cell>
        </row>
        <row r="281">
          <cell r="A281" t="str">
            <v>7931</v>
          </cell>
        </row>
        <row r="282">
          <cell r="A282" t="str">
            <v>7932</v>
          </cell>
        </row>
        <row r="283">
          <cell r="A283" t="str">
            <v>7933</v>
          </cell>
        </row>
        <row r="284">
          <cell r="A284" t="str">
            <v>7941</v>
          </cell>
        </row>
        <row r="285">
          <cell r="A285" t="str">
            <v>7961</v>
          </cell>
        </row>
        <row r="286">
          <cell r="A286" t="str">
            <v>7962</v>
          </cell>
        </row>
        <row r="287">
          <cell r="A287" t="str">
            <v>8001</v>
          </cell>
        </row>
        <row r="288">
          <cell r="A288" t="str">
            <v>8002</v>
          </cell>
        </row>
        <row r="289">
          <cell r="A289" t="str">
            <v>8021</v>
          </cell>
        </row>
        <row r="290">
          <cell r="A290" t="str">
            <v>8022</v>
          </cell>
        </row>
        <row r="291">
          <cell r="A291" t="str">
            <v>8041</v>
          </cell>
        </row>
        <row r="292">
          <cell r="A292" t="str">
            <v>8061</v>
          </cell>
        </row>
        <row r="293">
          <cell r="A293" t="str">
            <v>8062</v>
          </cell>
        </row>
        <row r="294">
          <cell r="A294" t="str">
            <v>8063</v>
          </cell>
        </row>
        <row r="295">
          <cell r="A295" t="str">
            <v>8066</v>
          </cell>
        </row>
        <row r="296">
          <cell r="A296" t="str">
            <v>8081</v>
          </cell>
        </row>
        <row r="297">
          <cell r="A297" t="str">
            <v>8101</v>
          </cell>
        </row>
        <row r="298">
          <cell r="A298" t="str">
            <v>8123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ègle d'affaires"/>
      <sheetName val="Data Base"/>
      <sheetName val="Table vote"/>
      <sheetName val="Rapport 10a"/>
      <sheetName val="1-Rapport des transactions"/>
      <sheetName val="2-Rapport des transactions "/>
      <sheetName val="3-Rapport des transactions"/>
      <sheetName val="Table Match"/>
      <sheetName val="4-Rapport New Structure"/>
      <sheetName val="5--Rapport New 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101</v>
          </cell>
        </row>
        <row r="3">
          <cell r="A3">
            <v>123</v>
          </cell>
        </row>
        <row r="4">
          <cell r="A4">
            <v>124</v>
          </cell>
        </row>
        <row r="5">
          <cell r="A5">
            <v>125</v>
          </cell>
        </row>
        <row r="6">
          <cell r="A6">
            <v>126</v>
          </cell>
        </row>
        <row r="7">
          <cell r="A7">
            <v>134</v>
          </cell>
        </row>
        <row r="8">
          <cell r="A8">
            <v>135</v>
          </cell>
        </row>
        <row r="9">
          <cell r="A9">
            <v>768</v>
          </cell>
        </row>
        <row r="10">
          <cell r="A10">
            <v>1463</v>
          </cell>
        </row>
        <row r="11">
          <cell r="A11">
            <v>1618</v>
          </cell>
        </row>
        <row r="12">
          <cell r="A12">
            <v>1619</v>
          </cell>
        </row>
        <row r="13">
          <cell r="A13">
            <v>2141</v>
          </cell>
        </row>
        <row r="14">
          <cell r="A14">
            <v>2821</v>
          </cell>
        </row>
        <row r="15">
          <cell r="A15">
            <v>3041</v>
          </cell>
        </row>
        <row r="16">
          <cell r="A16">
            <v>4628</v>
          </cell>
        </row>
        <row r="17">
          <cell r="A17">
            <v>4630</v>
          </cell>
        </row>
        <row r="18">
          <cell r="A18">
            <v>4631</v>
          </cell>
        </row>
        <row r="19">
          <cell r="A19">
            <v>4638</v>
          </cell>
        </row>
        <row r="20">
          <cell r="A20">
            <v>4640</v>
          </cell>
        </row>
        <row r="21">
          <cell r="A21">
            <v>4644</v>
          </cell>
        </row>
        <row r="22">
          <cell r="A22">
            <v>4645</v>
          </cell>
        </row>
        <row r="23">
          <cell r="A23">
            <v>4646</v>
          </cell>
        </row>
        <row r="24">
          <cell r="A24">
            <v>4650</v>
          </cell>
        </row>
        <row r="25">
          <cell r="A25">
            <v>4654</v>
          </cell>
        </row>
        <row r="26">
          <cell r="A26">
            <v>4657</v>
          </cell>
        </row>
        <row r="27">
          <cell r="A27">
            <v>4658</v>
          </cell>
        </row>
        <row r="28">
          <cell r="A28">
            <v>4659</v>
          </cell>
        </row>
        <row r="29">
          <cell r="A29">
            <v>4660</v>
          </cell>
        </row>
        <row r="30">
          <cell r="A30">
            <v>4661</v>
          </cell>
        </row>
        <row r="31">
          <cell r="A31">
            <v>4662</v>
          </cell>
        </row>
        <row r="32">
          <cell r="A32">
            <v>4663</v>
          </cell>
        </row>
        <row r="33">
          <cell r="A33">
            <v>4664</v>
          </cell>
        </row>
        <row r="34">
          <cell r="A34">
            <v>4665</v>
          </cell>
        </row>
        <row r="35">
          <cell r="A35">
            <v>4666</v>
          </cell>
        </row>
        <row r="36">
          <cell r="A36">
            <v>4678</v>
          </cell>
        </row>
        <row r="37">
          <cell r="A37">
            <v>4681</v>
          </cell>
        </row>
        <row r="38">
          <cell r="A38">
            <v>4683</v>
          </cell>
        </row>
        <row r="39">
          <cell r="A39">
            <v>4687</v>
          </cell>
        </row>
        <row r="40">
          <cell r="A40">
            <v>4690</v>
          </cell>
        </row>
        <row r="41">
          <cell r="A41">
            <v>4692</v>
          </cell>
        </row>
        <row r="42">
          <cell r="A42">
            <v>4694</v>
          </cell>
        </row>
        <row r="43">
          <cell r="A43">
            <v>4695</v>
          </cell>
        </row>
        <row r="44">
          <cell r="A44">
            <v>4696</v>
          </cell>
        </row>
        <row r="45">
          <cell r="A45">
            <v>4700</v>
          </cell>
        </row>
        <row r="46">
          <cell r="A46">
            <v>4701</v>
          </cell>
        </row>
        <row r="47">
          <cell r="A47">
            <v>4702</v>
          </cell>
        </row>
        <row r="48">
          <cell r="A48">
            <v>4704</v>
          </cell>
        </row>
        <row r="49">
          <cell r="A49">
            <v>4716</v>
          </cell>
        </row>
        <row r="50">
          <cell r="A50">
            <v>4717</v>
          </cell>
        </row>
        <row r="51">
          <cell r="A51">
            <v>4732</v>
          </cell>
        </row>
        <row r="52">
          <cell r="A52">
            <v>4736</v>
          </cell>
        </row>
        <row r="53">
          <cell r="A53">
            <v>4747</v>
          </cell>
        </row>
        <row r="54">
          <cell r="A54">
            <v>4749</v>
          </cell>
        </row>
        <row r="55">
          <cell r="A55">
            <v>4754</v>
          </cell>
        </row>
        <row r="56">
          <cell r="A56">
            <v>4756</v>
          </cell>
        </row>
        <row r="57">
          <cell r="A57">
            <v>4782</v>
          </cell>
        </row>
        <row r="58">
          <cell r="A58">
            <v>4783</v>
          </cell>
        </row>
        <row r="59">
          <cell r="A59">
            <v>4785</v>
          </cell>
        </row>
        <row r="60">
          <cell r="A60">
            <v>4787</v>
          </cell>
        </row>
        <row r="61">
          <cell r="A61">
            <v>4788</v>
          </cell>
        </row>
        <row r="62">
          <cell r="A62">
            <v>4789</v>
          </cell>
        </row>
        <row r="63">
          <cell r="A63">
            <v>4791</v>
          </cell>
        </row>
        <row r="64">
          <cell r="A64">
            <v>4792</v>
          </cell>
        </row>
        <row r="65">
          <cell r="A65">
            <v>4793</v>
          </cell>
        </row>
        <row r="66">
          <cell r="A66">
            <v>4795</v>
          </cell>
        </row>
        <row r="67">
          <cell r="A67">
            <v>4796</v>
          </cell>
        </row>
        <row r="68">
          <cell r="A68">
            <v>4797</v>
          </cell>
        </row>
        <row r="69">
          <cell r="A69">
            <v>4798</v>
          </cell>
        </row>
        <row r="70">
          <cell r="A70">
            <v>4799</v>
          </cell>
        </row>
        <row r="71">
          <cell r="A71">
            <v>4801</v>
          </cell>
        </row>
        <row r="72">
          <cell r="A72">
            <v>4802</v>
          </cell>
        </row>
        <row r="73">
          <cell r="A73">
            <v>4803</v>
          </cell>
        </row>
        <row r="74">
          <cell r="A74">
            <v>4804</v>
          </cell>
        </row>
      </sheetData>
      <sheetData sheetId="8"/>
      <sheetData sheetId="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A"/>
      <sheetName val="PRESIDENT OFFICE"/>
      <sheetName val="POLICY"/>
      <sheetName val="VP-PIP"/>
      <sheetName val="VP-SCRH"/>
      <sheetName val="SST"/>
      <sheetName val="SU"/>
      <sheetName val="SE"/>
      <sheetName val="Matches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Sheet1"/>
    </sheetNames>
    <sheetDataSet>
      <sheetData sheetId="0"/>
      <sheetData sheetId="1">
        <row r="7">
          <cell r="B7">
            <v>4638</v>
          </cell>
        </row>
      </sheetData>
      <sheetData sheetId="2">
        <row r="7">
          <cell r="B7" t="str">
            <v>4803</v>
          </cell>
        </row>
      </sheetData>
      <sheetData sheetId="3">
        <row r="7">
          <cell r="B7" t="str">
            <v>1197</v>
          </cell>
        </row>
      </sheetData>
      <sheetData sheetId="4">
        <row r="7">
          <cell r="B7">
            <v>4806</v>
          </cell>
        </row>
      </sheetData>
      <sheetData sheetId="5">
        <row r="7">
          <cell r="B7" t="str">
            <v>4631</v>
          </cell>
        </row>
      </sheetData>
      <sheetData sheetId="6">
        <row r="7">
          <cell r="B7" t="str">
            <v>5503</v>
          </cell>
        </row>
      </sheetData>
      <sheetData sheetId="7"/>
      <sheetData sheetId="8">
        <row r="1">
          <cell r="A1" t="str">
            <v>Select a MATCH</v>
          </cell>
        </row>
        <row r="2">
          <cell r="A2" t="str">
            <v>101</v>
          </cell>
          <cell r="B2" t="str">
            <v>PRESIDENT OFFICE</v>
          </cell>
          <cell r="C2" t="str">
            <v>-</v>
          </cell>
          <cell r="D2" t="str">
            <v>1.4.1.1</v>
          </cell>
          <cell r="E2" t="str">
            <v>PRESIDENT'S OFFICE</v>
          </cell>
          <cell r="F2" t="str">
            <v>PRESIDENT</v>
          </cell>
        </row>
        <row r="3">
          <cell r="A3" t="str">
            <v>123</v>
          </cell>
          <cell r="B3" t="str">
            <v>CHIEF, HUMAN RESOURCES OFFICER</v>
          </cell>
          <cell r="C3" t="str">
            <v>-</v>
          </cell>
          <cell r="D3" t="str">
            <v>1.4.4.1</v>
          </cell>
          <cell r="E3" t="str">
            <v>HUMAN RESOURCES</v>
          </cell>
          <cell r="F3" t="str">
            <v>VICE-PRESIDENT</v>
          </cell>
        </row>
        <row r="4">
          <cell r="A4" t="str">
            <v>124</v>
          </cell>
          <cell r="B4" t="str">
            <v>WORKPLACE MANAGEMENT</v>
          </cell>
          <cell r="C4" t="str">
            <v>-</v>
          </cell>
          <cell r="D4" t="str">
            <v>1.4.4.1</v>
          </cell>
          <cell r="E4" t="str">
            <v>HUMAN RESOURCES</v>
          </cell>
          <cell r="F4" t="str">
            <v>VICE-PRESIDENT</v>
          </cell>
        </row>
        <row r="5">
          <cell r="A5" t="str">
            <v>125</v>
          </cell>
          <cell r="B5" t="str">
            <v>PAY AND BENEFITS</v>
          </cell>
          <cell r="C5" t="str">
            <v>-</v>
          </cell>
          <cell r="D5" t="str">
            <v>1.4.4.1</v>
          </cell>
          <cell r="E5" t="str">
            <v>HUMAN RESOURCES</v>
          </cell>
          <cell r="F5" t="str">
            <v>VICE-PRESIDENT</v>
          </cell>
        </row>
        <row r="6">
          <cell r="A6" t="str">
            <v>126</v>
          </cell>
          <cell r="B6" t="str">
            <v>OPERATIONS, HUMAN RESOURCES</v>
          </cell>
          <cell r="C6" t="str">
            <v>-</v>
          </cell>
          <cell r="D6" t="str">
            <v>1.4.4.1</v>
          </cell>
          <cell r="E6" t="str">
            <v>HUMAN RESOURCES</v>
          </cell>
          <cell r="F6" t="str">
            <v>VICE-PRESIDENT</v>
          </cell>
        </row>
        <row r="7">
          <cell r="A7" t="str">
            <v>134</v>
          </cell>
          <cell r="B7" t="str">
            <v>PROGRAM MANAGEMENT (FINANCE)</v>
          </cell>
          <cell r="C7" t="str">
            <v>-</v>
          </cell>
          <cell r="D7" t="str">
            <v>1.4.5.1</v>
          </cell>
          <cell r="E7" t="str">
            <v>DIRECTOR FINANCES</v>
          </cell>
          <cell r="F7" t="str">
            <v>FINANCES</v>
          </cell>
        </row>
        <row r="8">
          <cell r="A8" t="str">
            <v>768</v>
          </cell>
          <cell r="B8" t="str">
            <v>CONTINGENCY RESERVE</v>
          </cell>
          <cell r="C8" t="str">
            <v>-</v>
          </cell>
          <cell r="D8" t="str">
            <v>1.1.1.1</v>
          </cell>
          <cell r="E8" t="str">
            <v>EARMARKED FUNDS FOR PRESIDENT</v>
          </cell>
          <cell r="F8" t="str">
            <v>EARMARKED FUNDS AT CORPORATE LEVEL</v>
          </cell>
        </row>
        <row r="9">
          <cell r="A9" t="str">
            <v>1197</v>
          </cell>
          <cell r="B9" t="str">
            <v>PROGRAM MANAGEMENT (PROGRAMS AND INTEGRATED PLANNING)</v>
          </cell>
          <cell r="C9" t="str">
            <v>ACT</v>
          </cell>
          <cell r="D9" t="str">
            <v>1.4.1.1</v>
          </cell>
          <cell r="E9" t="str">
            <v>PROGRAMS AND INTEGRATED PLANNING</v>
          </cell>
          <cell r="F9" t="str">
            <v>VICE-PRESIDENT</v>
          </cell>
        </row>
        <row r="10">
          <cell r="A10" t="str">
            <v>1382</v>
          </cell>
          <cell r="B10" t="str">
            <v>ESA - TM ARTEMIS</v>
          </cell>
          <cell r="C10" t="str">
            <v>PGM</v>
          </cell>
          <cell r="D10" t="str">
            <v>1.3.2.1</v>
          </cell>
          <cell r="E10" t="str">
            <v>PROGRAM, SCIENCE &amp; TECHNOLOGY</v>
          </cell>
          <cell r="F10" t="str">
            <v>SPACE SCIENCE AND TECHNOLOGY</v>
          </cell>
        </row>
        <row r="11">
          <cell r="A11" t="str">
            <v>1463</v>
          </cell>
          <cell r="B11" t="str">
            <v>JWST (JAMES WEBB SPACE TELESCOPE)</v>
          </cell>
          <cell r="C11" t="str">
            <v>D</v>
          </cell>
          <cell r="D11" t="str">
            <v>1.2.2.1</v>
          </cell>
          <cell r="E11" t="str">
            <v>RISK RESERVE</v>
          </cell>
          <cell r="F11" t="str">
            <v>RESERVES</v>
          </cell>
        </row>
        <row r="12">
          <cell r="A12" t="str">
            <v>1619</v>
          </cell>
          <cell r="B12" t="str">
            <v>WORKFORCE MANAGEMENT</v>
          </cell>
          <cell r="C12" t="str">
            <v>ACT</v>
          </cell>
          <cell r="D12" t="str">
            <v>1.4.4.1</v>
          </cell>
          <cell r="E12" t="str">
            <v>HUMAN RESOURCES</v>
          </cell>
          <cell r="F12" t="str">
            <v>VICE-PRESIDENT</v>
          </cell>
        </row>
        <row r="13">
          <cell r="A13" t="str">
            <v>2141</v>
          </cell>
          <cell r="B13" t="str">
            <v>RADARSAT CONSTELLATION</v>
          </cell>
          <cell r="C13" t="str">
            <v>D</v>
          </cell>
          <cell r="D13" t="str">
            <v>1.1.1.1</v>
          </cell>
          <cell r="E13" t="str">
            <v>RISK RESERVE</v>
          </cell>
          <cell r="F13" t="str">
            <v>RESERVES</v>
          </cell>
        </row>
        <row r="14">
          <cell r="A14" t="str">
            <v>2340</v>
          </cell>
          <cell r="B14" t="str">
            <v>POLICY</v>
          </cell>
          <cell r="C14" t="str">
            <v>-</v>
          </cell>
          <cell r="D14" t="str">
            <v>1.4.1.1</v>
          </cell>
          <cell r="E14" t="str">
            <v>DG POLICY</v>
          </cell>
          <cell r="F14" t="str">
            <v>POLICY</v>
          </cell>
        </row>
        <row r="15">
          <cell r="A15" t="str">
            <v>2444</v>
          </cell>
          <cell r="B15" t="str">
            <v>M3MSAT (FORMERLY AIS)</v>
          </cell>
          <cell r="C15" t="str">
            <v>D</v>
          </cell>
          <cell r="D15" t="str">
            <v>1.1.1.2</v>
          </cell>
          <cell r="E15" t="str">
            <v>RISK RESERVE</v>
          </cell>
          <cell r="F15" t="str">
            <v>RESERVES</v>
          </cell>
        </row>
        <row r="16">
          <cell r="A16" t="str">
            <v>3041</v>
          </cell>
          <cell r="B16" t="str">
            <v>PROCUREMENT AND CONTRACT ADMINISTRATION FOR PROCUREMENT CHAIN MANAGEMENT SERVICES</v>
          </cell>
          <cell r="C16" t="str">
            <v>ACT</v>
          </cell>
          <cell r="D16" t="str">
            <v>1.4.10.1</v>
          </cell>
          <cell r="E16" t="str">
            <v>PROC.&amp; CONTR. ADMIN.</v>
          </cell>
          <cell r="F16" t="str">
            <v>FINANCES</v>
          </cell>
        </row>
        <row r="17">
          <cell r="A17" t="str">
            <v>4628</v>
          </cell>
          <cell r="B17" t="str">
            <v>PROGRAM MANAGEMENT (ESA PROGRAMS)</v>
          </cell>
          <cell r="C17" t="str">
            <v>MGT</v>
          </cell>
          <cell r="D17" t="str">
            <v>1.3.2.1</v>
          </cell>
          <cell r="E17" t="str">
            <v>PROGRAM, SCIENCE &amp; TECHNOLOGY</v>
          </cell>
          <cell r="F17" t="str">
            <v>SPACE SCIENCE AND TECHNOLOGY</v>
          </cell>
        </row>
        <row r="18">
          <cell r="A18" t="str">
            <v>4630</v>
          </cell>
          <cell r="B18" t="str">
            <v>EOAD (EARTH OBSERVATION APPLICATION DEVELOPMENT)</v>
          </cell>
          <cell r="C18" t="str">
            <v>-</v>
          </cell>
          <cell r="D18" t="str">
            <v>1.1.3.1</v>
          </cell>
          <cell r="E18" t="str">
            <v>SATELLITE OPERATIONS, INFRASTRUCTURE &amp; APPLICATIONS</v>
          </cell>
          <cell r="F18" t="str">
            <v>SPACE UTILIZATION</v>
          </cell>
        </row>
        <row r="19">
          <cell r="A19" t="str">
            <v>4631</v>
          </cell>
          <cell r="B19" t="str">
            <v>PROGRAM MANAGEMENT (SS&amp;T)</v>
          </cell>
          <cell r="C19" t="str">
            <v>-</v>
          </cell>
          <cell r="D19" t="str">
            <v>1.3.1.1</v>
          </cell>
          <cell r="E19" t="str">
            <v>DG SPACE SCIENCE &amp; TECHNOLOGY</v>
          </cell>
          <cell r="F19" t="str">
            <v>SPACE SCIENCE AND TECHNOLOGY</v>
          </cell>
        </row>
        <row r="20">
          <cell r="A20" t="str">
            <v>4638</v>
          </cell>
          <cell r="B20" t="str">
            <v>LEGAL SERVICES</v>
          </cell>
          <cell r="C20" t="str">
            <v>-</v>
          </cell>
          <cell r="D20" t="str">
            <v>1.4.3.1</v>
          </cell>
          <cell r="E20" t="str">
            <v>LEGAL SERVICES</v>
          </cell>
          <cell r="F20" t="str">
            <v>PRESIDENT</v>
          </cell>
        </row>
        <row r="21">
          <cell r="A21" t="str">
            <v>4640</v>
          </cell>
          <cell r="B21" t="str">
            <v>GRI (GOVERNMENT DEPARTMENTS RELATED INITIATIVES)</v>
          </cell>
          <cell r="C21" t="str">
            <v>-</v>
          </cell>
          <cell r="D21" t="str">
            <v>1.1.3.1</v>
          </cell>
          <cell r="E21" t="str">
            <v>SATELLITE OPERATIONS, INFRASTRUCTURE &amp; APPLICATIONS</v>
          </cell>
          <cell r="F21" t="str">
            <v>SPACE UTILIZATION</v>
          </cell>
        </row>
        <row r="22">
          <cell r="A22" t="str">
            <v>4645</v>
          </cell>
          <cell r="B22" t="str">
            <v>RADARSAT-2 ADVANCED MODE UTILIZATION</v>
          </cell>
          <cell r="C22" t="str">
            <v>-</v>
          </cell>
          <cell r="D22" t="str">
            <v>1.1.3.1</v>
          </cell>
          <cell r="E22" t="str">
            <v>SATELLITE OPERATIONS, INFRASTRUCTURE &amp; APPLICATIONS</v>
          </cell>
          <cell r="F22" t="str">
            <v>SPACE UTILIZATION</v>
          </cell>
        </row>
        <row r="23">
          <cell r="A23" t="str">
            <v>4646</v>
          </cell>
          <cell r="B23" t="str">
            <v>JWST (JAMES WEBB SPACE TELESCOPE)</v>
          </cell>
          <cell r="C23" t="str">
            <v>D</v>
          </cell>
          <cell r="D23" t="str">
            <v>1.2.2.1</v>
          </cell>
          <cell r="E23" t="str">
            <v>EXPLORATION DEVELOPMENT</v>
          </cell>
          <cell r="F23" t="str">
            <v>SPACE EXPLORATION</v>
          </cell>
        </row>
        <row r="24">
          <cell r="A24" t="str">
            <v>4650</v>
          </cell>
          <cell r="B24" t="str">
            <v>E-POP (SATELLITE AND PAYLOAD)</v>
          </cell>
          <cell r="C24" t="str">
            <v>SCI-SUP</v>
          </cell>
          <cell r="D24" t="str">
            <v>1.1.1.3</v>
          </cell>
          <cell r="E24" t="str">
            <v>SPACE UTILIZATION DEVELOPMENT</v>
          </cell>
          <cell r="F24" t="str">
            <v>SPACE UTILIZATION</v>
          </cell>
        </row>
        <row r="25">
          <cell r="A25" t="str">
            <v>4657</v>
          </cell>
          <cell r="B25" t="str">
            <v>CLOUDSAT</v>
          </cell>
          <cell r="C25" t="str">
            <v>SCI-SUP</v>
          </cell>
          <cell r="D25" t="str">
            <v>1.1.2.2</v>
          </cell>
          <cell r="E25" t="str">
            <v>SPACE UTILIZATION DEVELOPMENT</v>
          </cell>
          <cell r="F25" t="str">
            <v>SPACE UTILIZATION</v>
          </cell>
        </row>
        <row r="26">
          <cell r="A26" t="str">
            <v>4658</v>
          </cell>
          <cell r="B26" t="str">
            <v>MOPITT - DATA HANDLING</v>
          </cell>
          <cell r="C26" t="str">
            <v>SCI-SUP</v>
          </cell>
          <cell r="D26" t="str">
            <v>1.1.2.2</v>
          </cell>
          <cell r="E26" t="str">
            <v>SPACE UTILIZATION DEVELOPMENT</v>
          </cell>
          <cell r="F26" t="str">
            <v>SPACE UTILIZATION</v>
          </cell>
        </row>
        <row r="27">
          <cell r="A27" t="str">
            <v>4659</v>
          </cell>
          <cell r="B27" t="str">
            <v>OSIRIS (PART OF ODIN)</v>
          </cell>
          <cell r="C27" t="str">
            <v>SCI-SUP</v>
          </cell>
          <cell r="D27" t="str">
            <v>1.1.2.2</v>
          </cell>
          <cell r="E27" t="str">
            <v>SPACE UTILIZATION DEVELOPMENT</v>
          </cell>
          <cell r="F27" t="str">
            <v>SPACE UTILIZATION</v>
          </cell>
        </row>
        <row r="28">
          <cell r="A28" t="str">
            <v>4660</v>
          </cell>
          <cell r="B28" t="str">
            <v>SCISAT-1</v>
          </cell>
          <cell r="C28" t="str">
            <v>SCI-SUP</v>
          </cell>
          <cell r="D28" t="str">
            <v>1.1.2.2</v>
          </cell>
          <cell r="E28" t="str">
            <v>SPACE UTILIZATION DEVELOPMENT</v>
          </cell>
          <cell r="F28" t="str">
            <v>SPACE UTILIZATION</v>
          </cell>
        </row>
        <row r="29">
          <cell r="A29" t="str">
            <v>4661</v>
          </cell>
          <cell r="B29" t="str">
            <v>GO CANADA - DATA HANDLING</v>
          </cell>
          <cell r="C29" t="str">
            <v>SCI-SUP</v>
          </cell>
          <cell r="D29" t="str">
            <v>1.1.2.2</v>
          </cell>
          <cell r="E29" t="str">
            <v>SPACE UTILIZATION DEVELOPMENT</v>
          </cell>
          <cell r="F29" t="str">
            <v>SPACE UTILIZATION</v>
          </cell>
        </row>
        <row r="30">
          <cell r="A30" t="str">
            <v>4662</v>
          </cell>
          <cell r="B30" t="str">
            <v>THEMIS</v>
          </cell>
          <cell r="C30" t="str">
            <v>SCI-SUP</v>
          </cell>
          <cell r="D30" t="str">
            <v>1.1.2.2</v>
          </cell>
          <cell r="E30" t="str">
            <v>SPACE UTILIZATION DEVELOPMENT</v>
          </cell>
          <cell r="F30" t="str">
            <v>SPACE UTILIZATION</v>
          </cell>
        </row>
        <row r="31">
          <cell r="A31" t="str">
            <v>4664</v>
          </cell>
          <cell r="B31" t="str">
            <v>JWST (JAMES WEBB SPACE TELESCOPE)</v>
          </cell>
          <cell r="C31" t="str">
            <v>SCI-SUP</v>
          </cell>
          <cell r="D31" t="str">
            <v>1.2.2.1</v>
          </cell>
          <cell r="E31" t="str">
            <v>EXPLORATION DEVELOPMENT</v>
          </cell>
          <cell r="F31" t="str">
            <v>SPACE EXPLORATION</v>
          </cell>
        </row>
        <row r="32">
          <cell r="A32" t="str">
            <v>4665</v>
          </cell>
          <cell r="B32" t="str">
            <v>CADC - HUBBLE</v>
          </cell>
          <cell r="C32" t="str">
            <v>SCI-SUP</v>
          </cell>
          <cell r="D32" t="str">
            <v>1.2.2.1</v>
          </cell>
          <cell r="E32" t="str">
            <v>EXPLORATION DEVELOPMENT</v>
          </cell>
          <cell r="F32" t="str">
            <v>SPACE EXPLORATION</v>
          </cell>
        </row>
        <row r="33">
          <cell r="A33" t="str">
            <v>4666</v>
          </cell>
          <cell r="B33" t="str">
            <v>UVIT - ULTRAVIOLET IMAGING TELESCOPE</v>
          </cell>
          <cell r="C33" t="str">
            <v>SCI-SUP</v>
          </cell>
          <cell r="D33" t="str">
            <v>1.2.2.1</v>
          </cell>
          <cell r="E33" t="str">
            <v>EXPLORATION DEVELOPMENT</v>
          </cell>
          <cell r="F33" t="str">
            <v>SPACE EXPLORATION</v>
          </cell>
        </row>
        <row r="34">
          <cell r="A34" t="str">
            <v>4678</v>
          </cell>
          <cell r="B34" t="str">
            <v>APXS - ALPHA PARTICLE X-RAY SPECTROMETER</v>
          </cell>
          <cell r="C34" t="str">
            <v>SCI-SUP</v>
          </cell>
          <cell r="D34" t="str">
            <v>1.2.2.2</v>
          </cell>
          <cell r="E34" t="str">
            <v>EXPLORATION DEVELOPMENT</v>
          </cell>
          <cell r="F34" t="str">
            <v>SPACE EXPLORATION</v>
          </cell>
        </row>
        <row r="35">
          <cell r="A35" t="str">
            <v>4683</v>
          </cell>
          <cell r="B35" t="str">
            <v>SWARM - DATA HANDLING</v>
          </cell>
          <cell r="C35" t="str">
            <v>SCI-SUP</v>
          </cell>
          <cell r="D35" t="str">
            <v>1.1.1.3</v>
          </cell>
          <cell r="E35" t="str">
            <v>SPACE UTILIZATION DEVELOPMENT</v>
          </cell>
          <cell r="F35" t="str">
            <v>SPACE UTILIZATION</v>
          </cell>
        </row>
        <row r="36">
          <cell r="A36" t="str">
            <v>4687</v>
          </cell>
          <cell r="B36" t="str">
            <v>NEOSSAT</v>
          </cell>
          <cell r="C36" t="str">
            <v>SCI-SUP</v>
          </cell>
          <cell r="D36" t="str">
            <v>1.2.2.1</v>
          </cell>
          <cell r="E36" t="str">
            <v>EXPLORATION DEVELOPMENT</v>
          </cell>
          <cell r="F36" t="str">
            <v>SPACE EXPLORATION</v>
          </cell>
        </row>
        <row r="37">
          <cell r="A37" t="str">
            <v>4690</v>
          </cell>
          <cell r="B37" t="str">
            <v>ESA - EOEP</v>
          </cell>
          <cell r="C37" t="str">
            <v>PGM</v>
          </cell>
          <cell r="D37" t="str">
            <v>1.3.2.1</v>
          </cell>
          <cell r="E37" t="str">
            <v>PROGRAM, SCIENCE &amp; TECHNOLOGY</v>
          </cell>
          <cell r="F37" t="str">
            <v>SPACE SCIENCE AND TECHNOLOGY</v>
          </cell>
        </row>
        <row r="38">
          <cell r="A38" t="str">
            <v>4691</v>
          </cell>
          <cell r="B38" t="str">
            <v>ESA - EARTH WATCH - GMES</v>
          </cell>
          <cell r="C38" t="str">
            <v>PGM</v>
          </cell>
          <cell r="D38" t="str">
            <v>1.3.2.1</v>
          </cell>
          <cell r="E38" t="str">
            <v>PROGRAM, SCIENCE &amp; TECHNOLOGY</v>
          </cell>
          <cell r="F38" t="str">
            <v>SPACE SCIENCE AND TECHNOLOGY</v>
          </cell>
        </row>
        <row r="39">
          <cell r="A39" t="str">
            <v>4692</v>
          </cell>
          <cell r="B39" t="str">
            <v>ESA - AURORA</v>
          </cell>
          <cell r="C39" t="str">
            <v>PGM</v>
          </cell>
          <cell r="D39" t="str">
            <v>1.3.2.1</v>
          </cell>
          <cell r="E39" t="str">
            <v>PROGRAM, SCIENCE &amp; TECHNOLOGY</v>
          </cell>
          <cell r="F39" t="str">
            <v>SPACE SCIENCE AND TECHNOLOGY</v>
          </cell>
        </row>
        <row r="40">
          <cell r="A40" t="str">
            <v>4694</v>
          </cell>
          <cell r="B40" t="str">
            <v>ESA - ARTES</v>
          </cell>
          <cell r="C40" t="str">
            <v>PGM</v>
          </cell>
          <cell r="D40" t="str">
            <v>1.3.2.1</v>
          </cell>
          <cell r="E40" t="str">
            <v>PROGRAM, SCIENCE &amp; TECHNOLOGY</v>
          </cell>
          <cell r="F40" t="str">
            <v>SPACE SCIENCE AND TECHNOLOGY</v>
          </cell>
        </row>
        <row r="41">
          <cell r="A41" t="str">
            <v>4695</v>
          </cell>
          <cell r="B41" t="str">
            <v>ESA - GALILEO SAT</v>
          </cell>
          <cell r="C41" t="str">
            <v>PGM</v>
          </cell>
          <cell r="D41" t="str">
            <v>1.3.2.1</v>
          </cell>
          <cell r="E41" t="str">
            <v>PROGRAM, SCIENCE &amp; TECHNOLOGY</v>
          </cell>
          <cell r="F41" t="str">
            <v>SPACE SCIENCE AND TECHNOLOGY</v>
          </cell>
        </row>
        <row r="42">
          <cell r="A42" t="str">
            <v>4696</v>
          </cell>
          <cell r="B42" t="str">
            <v>ESA - GENERAL BUDGET</v>
          </cell>
          <cell r="C42" t="str">
            <v>PGM</v>
          </cell>
          <cell r="D42" t="str">
            <v>1.3.2.1</v>
          </cell>
          <cell r="E42" t="str">
            <v>PROGRAM, SCIENCE &amp; TECHNOLOGY</v>
          </cell>
          <cell r="F42" t="str">
            <v>SPACE SCIENCE AND TECHNOLOGY</v>
          </cell>
        </row>
        <row r="43">
          <cell r="A43" t="str">
            <v>4700</v>
          </cell>
          <cell r="B43" t="str">
            <v>SPACE TECHNOLOGY DEVELOPEMENT PROGRAM (STDP)</v>
          </cell>
          <cell r="C43" t="str">
            <v>PGM</v>
          </cell>
          <cell r="D43" t="str">
            <v>1.3.2.2</v>
          </cell>
          <cell r="E43" t="str">
            <v>PROGRAM, SCIENCE &amp; TECHNOLOGY</v>
          </cell>
          <cell r="F43" t="str">
            <v>SPACE SCIENCE AND TECHNOLOGY</v>
          </cell>
        </row>
        <row r="44">
          <cell r="A44" t="str">
            <v>4701</v>
          </cell>
          <cell r="B44" t="str">
            <v>UVIT - ULTRAVIOLET IMAGING TELESCOPE</v>
          </cell>
          <cell r="C44" t="str">
            <v>E</v>
          </cell>
          <cell r="D44" t="str">
            <v>1.2.2.1</v>
          </cell>
          <cell r="E44" t="str">
            <v>EXPLORATION DEVELOPMENT</v>
          </cell>
          <cell r="F44" t="str">
            <v>SPACE EXPLORATION</v>
          </cell>
        </row>
        <row r="45">
          <cell r="A45" t="str">
            <v>4702</v>
          </cell>
          <cell r="B45" t="str">
            <v>APXS - ALPHA PARTICLE X-RAY SPECTROMETER</v>
          </cell>
          <cell r="C45" t="str">
            <v>E</v>
          </cell>
          <cell r="D45" t="str">
            <v>1.2.2.2</v>
          </cell>
          <cell r="E45" t="str">
            <v>EXPLORATION DEVELOPMENT</v>
          </cell>
          <cell r="F45" t="str">
            <v>SPACE EXPLORATION</v>
          </cell>
        </row>
        <row r="46">
          <cell r="A46" t="str">
            <v>4704</v>
          </cell>
          <cell r="B46" t="str">
            <v>ESA - ELIPS</v>
          </cell>
          <cell r="C46" t="str">
            <v>PGM</v>
          </cell>
          <cell r="D46" t="str">
            <v>1.3.2.1</v>
          </cell>
          <cell r="E46" t="str">
            <v>PROGRAM, SCIENCE &amp; TECHNOLOGY</v>
          </cell>
          <cell r="F46" t="str">
            <v>SPACE SCIENCE AND TECHNOLOGY</v>
          </cell>
        </row>
        <row r="47">
          <cell r="A47" t="str">
            <v>4716</v>
          </cell>
          <cell r="B47" t="str">
            <v>ESA - GNSS</v>
          </cell>
          <cell r="C47" t="str">
            <v>PGM</v>
          </cell>
          <cell r="D47" t="str">
            <v>1.3.2.1</v>
          </cell>
          <cell r="E47" t="str">
            <v>PROGRAM, SCIENCE &amp; TECHNOLOGY</v>
          </cell>
          <cell r="F47" t="str">
            <v>SPACE SCIENCE AND TECHNOLOGY</v>
          </cell>
        </row>
        <row r="48">
          <cell r="A48" t="str">
            <v>4717</v>
          </cell>
          <cell r="B48" t="str">
            <v>SPECTRUM MANAGEMENT</v>
          </cell>
          <cell r="C48" t="str">
            <v>ACT</v>
          </cell>
          <cell r="D48" t="str">
            <v>1.1.3.2</v>
          </cell>
          <cell r="E48" t="str">
            <v>SPACE UTILIZATION DEVELOPMENT</v>
          </cell>
          <cell r="F48" t="str">
            <v>SPACE UTILIZATION</v>
          </cell>
        </row>
        <row r="49">
          <cell r="A49" t="str">
            <v>4719</v>
          </cell>
          <cell r="B49" t="str">
            <v>JWST (JAMES WEBB SPACE TELESCOPE)</v>
          </cell>
          <cell r="C49" t="str">
            <v>D</v>
          </cell>
          <cell r="D49" t="str">
            <v>1.2.2.1</v>
          </cell>
          <cell r="E49" t="str">
            <v>ENGINEERING DEVELOPMENT</v>
          </cell>
          <cell r="F49" t="str">
            <v>SPACE SCIENCE AND TECHNOLOGY</v>
          </cell>
        </row>
        <row r="50">
          <cell r="A50" t="str">
            <v>4730</v>
          </cell>
          <cell r="B50" t="str">
            <v>RADARSAT CONSTELLATION</v>
          </cell>
          <cell r="C50" t="str">
            <v>D</v>
          </cell>
          <cell r="D50" t="str">
            <v>1.1.1.1</v>
          </cell>
          <cell r="E50" t="str">
            <v>SPACE UTILIZATION DEVELOPMENT</v>
          </cell>
          <cell r="F50" t="str">
            <v>SPACE UTILIZATION</v>
          </cell>
        </row>
        <row r="51">
          <cell r="A51" t="str">
            <v>4731</v>
          </cell>
          <cell r="B51" t="str">
            <v>RADARSAT CONSTELLATION</v>
          </cell>
          <cell r="C51" t="str">
            <v>D</v>
          </cell>
          <cell r="D51" t="str">
            <v>1.1.1.1</v>
          </cell>
          <cell r="E51" t="str">
            <v>ENGINEERING DEVELOPMENT</v>
          </cell>
          <cell r="F51" t="str">
            <v>SPACE SCIENCE AND TECHNOLOGY</v>
          </cell>
        </row>
        <row r="52">
          <cell r="A52" t="str">
            <v>4733</v>
          </cell>
          <cell r="B52" t="str">
            <v>JWST (JAMES WEBB SPACE TELESCOPE)</v>
          </cell>
          <cell r="C52" t="str">
            <v>D</v>
          </cell>
          <cell r="D52" t="str">
            <v>1.2.2.1</v>
          </cell>
          <cell r="E52" t="str">
            <v>SPACE UTILIZATION PROJECTS</v>
          </cell>
          <cell r="F52" t="str">
            <v>SPACE UTILIZATION</v>
          </cell>
        </row>
        <row r="53">
          <cell r="A53" t="str">
            <v>4747</v>
          </cell>
          <cell r="B53" t="str">
            <v>JWST (JAMES WEBB SPACE TELESCOPE)</v>
          </cell>
          <cell r="C53" t="str">
            <v>E</v>
          </cell>
          <cell r="D53" t="str">
            <v>1.2.2.1</v>
          </cell>
          <cell r="E53" t="str">
            <v>EXPLORATION DEVELOPMENT</v>
          </cell>
          <cell r="F53" t="str">
            <v>SPACE EXPLORATION</v>
          </cell>
        </row>
        <row r="54">
          <cell r="A54" t="str">
            <v>4749</v>
          </cell>
          <cell r="B54" t="str">
            <v>PHASE 0 FOR HEALTH &amp; LIFE SCIENCE MISSIONS ON ISS</v>
          </cell>
          <cell r="C54" t="str">
            <v>-</v>
          </cell>
          <cell r="D54" t="str">
            <v>1.2.1.2</v>
          </cell>
          <cell r="E54" t="str">
            <v>ALSSM (Astronauts, Life Science &amp; Space Medicine)</v>
          </cell>
          <cell r="F54" t="str">
            <v>SPACE EXPLORATION</v>
          </cell>
        </row>
        <row r="55">
          <cell r="A55" t="str">
            <v>4754</v>
          </cell>
          <cell r="B55" t="str">
            <v>TECHNOLOGY TRANSFER</v>
          </cell>
          <cell r="C55" t="str">
            <v>ACT</v>
          </cell>
          <cell r="D55" t="str">
            <v>1.3.2.2</v>
          </cell>
          <cell r="E55" t="str">
            <v>PROGRAM, SCIENCE &amp; TECHNOLOGY</v>
          </cell>
          <cell r="F55" t="str">
            <v>SPACE SCIENCE AND TECHNOLOGY</v>
          </cell>
        </row>
        <row r="56">
          <cell r="A56" t="str">
            <v>4756</v>
          </cell>
          <cell r="B56" t="str">
            <v>SPACE EXPLORATION - DG OFFICE</v>
          </cell>
          <cell r="C56" t="str">
            <v>-</v>
          </cell>
          <cell r="D56" t="str">
            <v>1.2.2.2</v>
          </cell>
          <cell r="E56" t="str">
            <v>DG SPACE EXPLORATION</v>
          </cell>
          <cell r="F56" t="str">
            <v>SPACE EXPLORATION</v>
          </cell>
        </row>
        <row r="57">
          <cell r="A57" t="str">
            <v>4767</v>
          </cell>
          <cell r="B57" t="str">
            <v>M3MSAT (FORMERLY AIS)</v>
          </cell>
          <cell r="C57" t="str">
            <v>E</v>
          </cell>
          <cell r="D57" t="str">
            <v>1.1.2.1</v>
          </cell>
          <cell r="E57" t="str">
            <v>SATELLITE OPERATIONS, INFRASTRUCTURE &amp; APPLICATIONS</v>
          </cell>
          <cell r="F57" t="str">
            <v>SPACE UTILIZATION</v>
          </cell>
        </row>
        <row r="58">
          <cell r="A58" t="str">
            <v>4768</v>
          </cell>
          <cell r="B58" t="str">
            <v>M3MSAT (FORMERLY AIS)</v>
          </cell>
          <cell r="C58" t="str">
            <v>D</v>
          </cell>
          <cell r="D58" t="str">
            <v>1.1.1.2</v>
          </cell>
          <cell r="E58" t="str">
            <v>SPACE UTILIZATION PROJECTS</v>
          </cell>
          <cell r="F58" t="str">
            <v>SPACE UTILIZATION</v>
          </cell>
        </row>
        <row r="59">
          <cell r="A59" t="str">
            <v>4782</v>
          </cell>
          <cell r="B59" t="str">
            <v>AUDIT</v>
          </cell>
          <cell r="C59" t="str">
            <v>ACT</v>
          </cell>
          <cell r="D59" t="str">
            <v>1.4.1.1</v>
          </cell>
          <cell r="E59" t="str">
            <v>AUDIT AND EVALUATION</v>
          </cell>
          <cell r="F59" t="str">
            <v>PRESIDENT</v>
          </cell>
        </row>
        <row r="60">
          <cell r="A60" t="str">
            <v>4783</v>
          </cell>
          <cell r="B60" t="str">
            <v>EVALUATION</v>
          </cell>
          <cell r="C60" t="str">
            <v>ACT</v>
          </cell>
          <cell r="D60" t="str">
            <v>1.4.1.1</v>
          </cell>
          <cell r="E60" t="str">
            <v>AUDIT AND EVALUATION</v>
          </cell>
          <cell r="F60" t="str">
            <v>PRESIDENT</v>
          </cell>
        </row>
        <row r="61">
          <cell r="A61" t="str">
            <v>4785</v>
          </cell>
          <cell r="B61" t="str">
            <v>CREATIVE SERVICES, MARKETING AND EXHIBITIONS</v>
          </cell>
          <cell r="C61" t="str">
            <v>-</v>
          </cell>
          <cell r="D61" t="str">
            <v>1.4.2.1</v>
          </cell>
          <cell r="E61" t="str">
            <v>COMMUNICATIONS AND PUBLIC AFFAIRS</v>
          </cell>
          <cell r="F61" t="str">
            <v>VICE-PRESIDENT</v>
          </cell>
        </row>
        <row r="62">
          <cell r="A62" t="str">
            <v>4787</v>
          </cell>
          <cell r="B62" t="str">
            <v>DIRECTOR OFFICE - COMMUNICATIONS</v>
          </cell>
          <cell r="C62" t="str">
            <v>-</v>
          </cell>
          <cell r="D62" t="str">
            <v>1.4.2.1</v>
          </cell>
          <cell r="E62" t="str">
            <v>COMMUNICATIONS AND PUBLIC AFFAIRS</v>
          </cell>
          <cell r="F62" t="str">
            <v>VICE-PRESIDENT</v>
          </cell>
        </row>
        <row r="63">
          <cell r="A63" t="str">
            <v>4788</v>
          </cell>
          <cell r="B63" t="str">
            <v>MEDIA RELATIONS &amp; INFORMATION SERVICES</v>
          </cell>
          <cell r="C63" t="str">
            <v>-</v>
          </cell>
          <cell r="D63" t="str">
            <v>1.4.2.1</v>
          </cell>
          <cell r="E63" t="str">
            <v>COMMUNICATIONS AND PUBLIC AFFAIRS</v>
          </cell>
          <cell r="F63" t="str">
            <v>VICE-PRESIDENT</v>
          </cell>
        </row>
        <row r="64">
          <cell r="A64" t="str">
            <v>4789</v>
          </cell>
          <cell r="B64" t="str">
            <v>SECTOR COMMUNICATIONS</v>
          </cell>
          <cell r="C64" t="str">
            <v>-</v>
          </cell>
          <cell r="D64" t="str">
            <v>1.4.2.1</v>
          </cell>
          <cell r="E64" t="str">
            <v>COMMUNICATIONS AND PUBLIC AFFAIRS</v>
          </cell>
          <cell r="F64" t="str">
            <v>VICE-PRESIDENT</v>
          </cell>
        </row>
        <row r="65">
          <cell r="A65" t="str">
            <v>4791</v>
          </cell>
          <cell r="B65" t="str">
            <v>STRATEGIC COMMUNICATIONS</v>
          </cell>
          <cell r="C65" t="str">
            <v>-</v>
          </cell>
          <cell r="D65" t="str">
            <v>1.4.2.1</v>
          </cell>
          <cell r="E65" t="str">
            <v>COMMUNICATIONS AND PUBLIC AFFAIRS</v>
          </cell>
          <cell r="F65" t="str">
            <v>VICE-PRESIDENT</v>
          </cell>
        </row>
        <row r="66">
          <cell r="A66" t="str">
            <v>4792</v>
          </cell>
          <cell r="B66" t="str">
            <v>INFORMATION TECHNOLOGY SERVICES USER SUPPORT</v>
          </cell>
          <cell r="C66" t="str">
            <v>ACT</v>
          </cell>
          <cell r="D66" t="str">
            <v>1.4.7.1</v>
          </cell>
          <cell r="E66" t="str">
            <v>CORPORATE SERVICES</v>
          </cell>
          <cell r="F66" t="str">
            <v>VICE-PRESIDENT</v>
          </cell>
        </row>
        <row r="67">
          <cell r="A67" t="str">
            <v>4793</v>
          </cell>
          <cell r="B67" t="str">
            <v>DIRECTOR OFFICE - INFORMATION MANAGEMENT &amp; INFORMATION TECHNOLOGY</v>
          </cell>
          <cell r="C67" t="str">
            <v>ACT</v>
          </cell>
          <cell r="D67" t="str">
            <v>1.4.7.1</v>
          </cell>
          <cell r="E67" t="str">
            <v>CORPORATE SERVICES</v>
          </cell>
          <cell r="F67" t="str">
            <v>VICE-PRESIDENT</v>
          </cell>
        </row>
        <row r="68">
          <cell r="A68" t="str">
            <v>4795</v>
          </cell>
          <cell r="B68" t="str">
            <v>INFORMATION SYSTEMS</v>
          </cell>
          <cell r="C68" t="str">
            <v>ACT</v>
          </cell>
          <cell r="D68" t="str">
            <v>1.4.6.1</v>
          </cell>
          <cell r="E68" t="str">
            <v>CORPORATE SERVICES</v>
          </cell>
          <cell r="F68" t="str">
            <v>VICE-PRESIDENT</v>
          </cell>
        </row>
        <row r="69">
          <cell r="A69" t="str">
            <v>4796</v>
          </cell>
          <cell r="B69" t="str">
            <v>INFORMATION MANAGEMENT</v>
          </cell>
          <cell r="C69" t="str">
            <v>ACT</v>
          </cell>
          <cell r="D69" t="str">
            <v>1.4.6.1</v>
          </cell>
          <cell r="E69" t="str">
            <v>CORPORATE SERVICES</v>
          </cell>
          <cell r="F69" t="str">
            <v>VICE-PRESIDENT</v>
          </cell>
        </row>
        <row r="70">
          <cell r="A70" t="str">
            <v>4797</v>
          </cell>
          <cell r="B70" t="str">
            <v>VICTOIRE (VIRTUAL COLLABORATION TOOL AND INFORMATION RETRIEVAL ENGINE)</v>
          </cell>
          <cell r="C70" t="str">
            <v>E</v>
          </cell>
          <cell r="D70" t="str">
            <v>1.4.6.1</v>
          </cell>
          <cell r="E70" t="str">
            <v>CORPORATE SERVICES</v>
          </cell>
          <cell r="F70" t="str">
            <v>VICE-PRESIDENT</v>
          </cell>
        </row>
        <row r="71">
          <cell r="A71" t="str">
            <v>4798</v>
          </cell>
          <cell r="B71" t="str">
            <v>COORDINATION OF CORPORATE PLANNING AND PERFORMANCE</v>
          </cell>
          <cell r="C71" t="str">
            <v>ACT</v>
          </cell>
          <cell r="D71" t="str">
            <v>1.4.1.1</v>
          </cell>
          <cell r="E71" t="str">
            <v>PROGRAMS AND INTEGRATED PLANNING</v>
          </cell>
          <cell r="F71" t="str">
            <v>VICE-PRESIDENT</v>
          </cell>
        </row>
        <row r="72">
          <cell r="A72" t="str">
            <v>4799</v>
          </cell>
          <cell r="B72" t="str">
            <v>GOVERNMENT LIAISON OFFICE</v>
          </cell>
          <cell r="C72" t="str">
            <v>ACT</v>
          </cell>
          <cell r="D72" t="str">
            <v>1.4.1.1</v>
          </cell>
          <cell r="E72" t="str">
            <v>GOVERNMENT LIAISON</v>
          </cell>
          <cell r="F72" t="str">
            <v>POLICY</v>
          </cell>
        </row>
        <row r="73">
          <cell r="A73" t="str">
            <v>4803</v>
          </cell>
          <cell r="B73" t="str">
            <v>EXTERNAL RELATIONS</v>
          </cell>
          <cell r="C73" t="str">
            <v>ACT</v>
          </cell>
          <cell r="D73" t="str">
            <v>1.4.1.1</v>
          </cell>
          <cell r="E73" t="str">
            <v>POLICY AND EXTERNAL RELATIONS</v>
          </cell>
          <cell r="F73" t="str">
            <v>POLICY</v>
          </cell>
        </row>
        <row r="74">
          <cell r="A74" t="str">
            <v>4806</v>
          </cell>
          <cell r="B74" t="str">
            <v>PROGRAM MANAGEMENT (SECURITY AND FACILITIES)</v>
          </cell>
          <cell r="C74" t="str">
            <v>ACT</v>
          </cell>
          <cell r="D74" t="str">
            <v>1.4.8.1</v>
          </cell>
          <cell r="E74" t="str">
            <v>CORPORATE SERVICES</v>
          </cell>
          <cell r="F74" t="str">
            <v>VICE-PRESIDENT</v>
          </cell>
        </row>
        <row r="75">
          <cell r="A75" t="str">
            <v>4807</v>
          </cell>
          <cell r="B75" t="str">
            <v>ASSET MANAGEMENT PLAN JHCSC</v>
          </cell>
          <cell r="C75" t="str">
            <v>ACT</v>
          </cell>
          <cell r="D75" t="str">
            <v>1.4.8.1</v>
          </cell>
          <cell r="E75" t="str">
            <v>CORPORATE SERVICES</v>
          </cell>
          <cell r="F75" t="str">
            <v>VICE-PRESIDENT</v>
          </cell>
        </row>
        <row r="76">
          <cell r="A76" t="str">
            <v>4808</v>
          </cell>
          <cell r="B76" t="str">
            <v>DAVID FLORIDA LABORATORY - BUILDING OPERATIONS ACTIVITIES</v>
          </cell>
          <cell r="C76" t="str">
            <v>ACT</v>
          </cell>
          <cell r="D76" t="str">
            <v>1.4.8.1</v>
          </cell>
          <cell r="E76" t="str">
            <v>CORPORATE SERVICES</v>
          </cell>
          <cell r="F76" t="str">
            <v>VICE-PRESIDENT</v>
          </cell>
        </row>
        <row r="77">
          <cell r="A77" t="str">
            <v>4809</v>
          </cell>
          <cell r="B77" t="str">
            <v>DAVID FLORIDA LABORATORY - TESTING ACTIVITIES</v>
          </cell>
          <cell r="C77" t="str">
            <v>-</v>
          </cell>
          <cell r="D77" t="str">
            <v>1.3.3.1</v>
          </cell>
          <cell r="E77" t="str">
            <v>DAVID FLORIDA LABORATORY (DFL)</v>
          </cell>
          <cell r="F77" t="str">
            <v>SPACE SCIENCE AND TECHNOLOGY</v>
          </cell>
        </row>
        <row r="78">
          <cell r="A78" t="str">
            <v>4810</v>
          </cell>
          <cell r="B78" t="str">
            <v>MSS OPERATIONS</v>
          </cell>
          <cell r="C78" t="str">
            <v>E</v>
          </cell>
          <cell r="D78" t="str">
            <v>1.2.1.1</v>
          </cell>
          <cell r="E78" t="str">
            <v>EXPLORATION OPERATIONS &amp; INFRASTRUCTURE</v>
          </cell>
          <cell r="F78" t="str">
            <v>SPACE EXPLORATION</v>
          </cell>
        </row>
        <row r="79">
          <cell r="A79" t="str">
            <v>4813</v>
          </cell>
          <cell r="B79" t="str">
            <v>GENERIC SATELLITE OPERATIONS</v>
          </cell>
          <cell r="C79" t="str">
            <v>-</v>
          </cell>
          <cell r="D79" t="str">
            <v>1.1.2.1</v>
          </cell>
          <cell r="E79" t="str">
            <v>SATELLITE OPERATIONS, INFRASTRUCTURE &amp; APPLICATIONS</v>
          </cell>
          <cell r="F79" t="str">
            <v>SPACE UTILIZATION</v>
          </cell>
        </row>
        <row r="80">
          <cell r="A80" t="str">
            <v>4815</v>
          </cell>
          <cell r="B80" t="str">
            <v>M3MSAT (FORMERLY AIS)</v>
          </cell>
          <cell r="C80" t="str">
            <v>D</v>
          </cell>
          <cell r="D80" t="str">
            <v>1.1.1.2</v>
          </cell>
          <cell r="E80" t="str">
            <v>SATELLITE OPERATIONS, INFRASTRUCTURE &amp; APPLICATIONS</v>
          </cell>
          <cell r="F80" t="str">
            <v>SPACE UTILIZATION</v>
          </cell>
        </row>
        <row r="81">
          <cell r="A81" t="str">
            <v>4818</v>
          </cell>
          <cell r="B81" t="str">
            <v>RADARSAT - 2</v>
          </cell>
          <cell r="C81" t="str">
            <v>E</v>
          </cell>
          <cell r="D81" t="str">
            <v>1.1.2.1</v>
          </cell>
          <cell r="E81" t="str">
            <v>SATELLITE OPERATIONS, INFRASTRUCTURE &amp; APPLICATIONS</v>
          </cell>
          <cell r="F81" t="str">
            <v>SPACE UTILIZATION</v>
          </cell>
        </row>
        <row r="82">
          <cell r="A82" t="str">
            <v>4820</v>
          </cell>
          <cell r="B82" t="str">
            <v>SCISAT-1</v>
          </cell>
          <cell r="C82" t="str">
            <v>E</v>
          </cell>
          <cell r="D82" t="str">
            <v>1.1.2.1</v>
          </cell>
          <cell r="E82" t="str">
            <v>SATELLITE OPERATIONS, INFRASTRUCTURE &amp; APPLICATIONS</v>
          </cell>
          <cell r="F82" t="str">
            <v>SPACE UTILIZATION</v>
          </cell>
        </row>
        <row r="83">
          <cell r="A83" t="str">
            <v>4824</v>
          </cell>
          <cell r="B83" t="str">
            <v>RADARSAT CONSTELLATION</v>
          </cell>
          <cell r="C83" t="str">
            <v>D</v>
          </cell>
          <cell r="D83" t="str">
            <v>1.1.1.1</v>
          </cell>
          <cell r="E83" t="str">
            <v>ENGINEERING DEVELOPMENT</v>
          </cell>
          <cell r="F83" t="str">
            <v>SPACE SCIENCE AND TECHNOLOGY</v>
          </cell>
        </row>
        <row r="84">
          <cell r="A84" t="str">
            <v>4825</v>
          </cell>
          <cell r="B84" t="str">
            <v>JWST (JAMES WEBB SPACE TELESCOPE)</v>
          </cell>
          <cell r="C84" t="str">
            <v>D</v>
          </cell>
          <cell r="D84" t="str">
            <v>1.2.2.1</v>
          </cell>
          <cell r="E84" t="str">
            <v>ENGINEERING DEVELOPMENT</v>
          </cell>
          <cell r="F84" t="str">
            <v>SPACE SCIENCE AND TECHNOLOGY</v>
          </cell>
        </row>
        <row r="85">
          <cell r="A85" t="str">
            <v>4827</v>
          </cell>
          <cell r="B85" t="str">
            <v>M3MSAT (FORMERLY AIS)</v>
          </cell>
          <cell r="C85" t="str">
            <v>D</v>
          </cell>
          <cell r="D85" t="str">
            <v>1.1.1.2</v>
          </cell>
          <cell r="E85" t="str">
            <v>ENGINEERING DEVELOPMENT</v>
          </cell>
          <cell r="F85" t="str">
            <v>SPACE SCIENCE AND TECHNOLOGY</v>
          </cell>
        </row>
        <row r="86">
          <cell r="A86" t="str">
            <v>4828</v>
          </cell>
          <cell r="B86" t="str">
            <v>MSS OPERATIONS</v>
          </cell>
          <cell r="C86" t="str">
            <v>E</v>
          </cell>
          <cell r="D86" t="str">
            <v>1.2.1.1</v>
          </cell>
          <cell r="E86" t="str">
            <v>ENGINEERING DEVELOPMENT</v>
          </cell>
          <cell r="F86" t="str">
            <v>SPACE SCIENCE AND TECHNOLOGY</v>
          </cell>
        </row>
        <row r="87">
          <cell r="A87" t="str">
            <v>4830</v>
          </cell>
          <cell r="B87" t="str">
            <v>ASTRONAUTS MANAGEMENT &amp; TRAINING</v>
          </cell>
          <cell r="C87" t="str">
            <v>-</v>
          </cell>
          <cell r="D87" t="str">
            <v>1.2.3.1</v>
          </cell>
          <cell r="E87" t="str">
            <v>ALSSM (Astronauts, Life Science &amp; Space Medicine)</v>
          </cell>
          <cell r="F87" t="str">
            <v>SPACE EXPLORATION</v>
          </cell>
        </row>
        <row r="88">
          <cell r="A88" t="str">
            <v>4832</v>
          </cell>
          <cell r="B88" t="str">
            <v>ALSSM DIRECTORATE</v>
          </cell>
          <cell r="C88" t="str">
            <v>-</v>
          </cell>
          <cell r="D88" t="str">
            <v>1.2.3.1</v>
          </cell>
          <cell r="E88" t="str">
            <v>ALSSM (Astronauts, Life Science &amp; Space Medicine)</v>
          </cell>
          <cell r="F88" t="str">
            <v>SPACE EXPLORATION</v>
          </cell>
        </row>
        <row r="89">
          <cell r="A89" t="str">
            <v>4833</v>
          </cell>
          <cell r="B89" t="str">
            <v>MISSION &amp; LOGISTICS SUPPORT</v>
          </cell>
          <cell r="C89" t="str">
            <v>-</v>
          </cell>
          <cell r="D89" t="str">
            <v>1.2.3.1</v>
          </cell>
          <cell r="E89" t="str">
            <v>ALSSM (Astronauts, Life Science &amp; Space Medicine)</v>
          </cell>
          <cell r="F89" t="str">
            <v>SPACE EXPLORATION</v>
          </cell>
        </row>
        <row r="90">
          <cell r="A90" t="str">
            <v>4834</v>
          </cell>
          <cell r="B90" t="str">
            <v>EXECUTIVE SUPPORT SERVICES</v>
          </cell>
          <cell r="C90" t="str">
            <v>ACT</v>
          </cell>
          <cell r="D90" t="str">
            <v>1.4.1.1</v>
          </cell>
          <cell r="E90" t="str">
            <v>EXECUTIVE SUPPORT SERVICES</v>
          </cell>
          <cell r="F90" t="str">
            <v>PRESIDENT</v>
          </cell>
        </row>
        <row r="91">
          <cell r="A91" t="str">
            <v>4836</v>
          </cell>
          <cell r="B91" t="str">
            <v>SAFETY AND PROGRAM ASSURANCE</v>
          </cell>
          <cell r="C91" t="str">
            <v>ACT</v>
          </cell>
          <cell r="D91" t="str">
            <v>1.4.1.1</v>
          </cell>
          <cell r="E91" t="str">
            <v>PROGRAMS AND INTEGRATED PLANNING</v>
          </cell>
          <cell r="F91" t="str">
            <v>VICE-PRESIDENT</v>
          </cell>
        </row>
        <row r="92">
          <cell r="A92" t="str">
            <v>4837</v>
          </cell>
          <cell r="B92" t="str">
            <v>INFORMATION TECHNOLOGY MANAGEMENT</v>
          </cell>
          <cell r="C92" t="str">
            <v>ACT</v>
          </cell>
          <cell r="D92" t="str">
            <v>1.4.7.1</v>
          </cell>
          <cell r="E92" t="str">
            <v>CORPORATE SERVICES</v>
          </cell>
          <cell r="F92" t="str">
            <v>VICE-PRESIDENT</v>
          </cell>
        </row>
        <row r="93">
          <cell r="A93" t="str">
            <v>4842</v>
          </cell>
          <cell r="B93" t="str">
            <v>EXPLORATION CORE</v>
          </cell>
          <cell r="C93" t="str">
            <v>ACT</v>
          </cell>
          <cell r="D93" t="str">
            <v>1.2.2.3</v>
          </cell>
          <cell r="E93" t="str">
            <v>EXPLORATION DEVELOPMENT</v>
          </cell>
          <cell r="F93" t="str">
            <v>SPACE EXPLORATION</v>
          </cell>
        </row>
        <row r="94">
          <cell r="A94" t="str">
            <v>4844</v>
          </cell>
          <cell r="B94" t="str">
            <v>TECHNOLOGY PLANNING</v>
          </cell>
          <cell r="C94" t="str">
            <v>ACT</v>
          </cell>
          <cell r="D94" t="str">
            <v>1.3.2.2</v>
          </cell>
          <cell r="E94" t="str">
            <v>ENGINEERING DEVELOPMENT</v>
          </cell>
          <cell r="F94" t="str">
            <v>SPACE SCIENCE AND TECHNOLOGY</v>
          </cell>
        </row>
        <row r="95">
          <cell r="A95" t="str">
            <v>4862</v>
          </cell>
          <cell r="B95" t="str">
            <v>OPERATIONAL SPACE MEDICINE</v>
          </cell>
          <cell r="C95" t="str">
            <v>-</v>
          </cell>
          <cell r="D95" t="str">
            <v>1.2.3.2</v>
          </cell>
          <cell r="E95" t="str">
            <v>ALSSM (Astronauts, Life Science &amp; Space Medicine)</v>
          </cell>
          <cell r="F95" t="str">
            <v>SPACE EXPLORATION</v>
          </cell>
        </row>
        <row r="96">
          <cell r="A96" t="str">
            <v>4863</v>
          </cell>
          <cell r="B96" t="str">
            <v>EXPLORATION CORE</v>
          </cell>
          <cell r="C96" t="str">
            <v>ACT</v>
          </cell>
          <cell r="D96" t="str">
            <v>1.2.2.3</v>
          </cell>
          <cell r="E96" t="str">
            <v>ALSSM (Astronauts, Life Science &amp; Space Medicine)</v>
          </cell>
          <cell r="F96" t="str">
            <v>SPACE EXPLORATION</v>
          </cell>
        </row>
        <row r="97">
          <cell r="A97" t="str">
            <v>4867</v>
          </cell>
          <cell r="B97" t="str">
            <v>IT SECURITY</v>
          </cell>
          <cell r="C97" t="str">
            <v>ACT</v>
          </cell>
          <cell r="D97" t="str">
            <v>1.4.7.1</v>
          </cell>
          <cell r="E97" t="str">
            <v>CORPORATE SERVICES</v>
          </cell>
          <cell r="F97" t="str">
            <v>VICE-PRESIDENT</v>
          </cell>
        </row>
        <row r="98">
          <cell r="A98" t="str">
            <v>4869</v>
          </cell>
          <cell r="B98" t="str">
            <v>EXPLORATION CORE</v>
          </cell>
          <cell r="C98" t="str">
            <v>ACT</v>
          </cell>
          <cell r="D98" t="str">
            <v>1.2.2.3</v>
          </cell>
          <cell r="E98" t="str">
            <v>EXPLORATION OPERATIONS &amp; INFRASTRUCTURE</v>
          </cell>
          <cell r="F98" t="str">
            <v>SPACE EXPLORATION</v>
          </cell>
        </row>
        <row r="99">
          <cell r="A99" t="str">
            <v>4891</v>
          </cell>
          <cell r="B99" t="str">
            <v>ESA - ISS DEV</v>
          </cell>
          <cell r="C99" t="str">
            <v>PGM</v>
          </cell>
          <cell r="D99" t="str">
            <v>1.3.2.1</v>
          </cell>
          <cell r="E99" t="str">
            <v>PROGRAM, SCIENCE &amp; TECHNOLOGY</v>
          </cell>
          <cell r="F99" t="str">
            <v>SPACE SCIENCE AND TECHNOLOGY</v>
          </cell>
        </row>
        <row r="100">
          <cell r="A100" t="str">
            <v>4909</v>
          </cell>
          <cell r="B100" t="str">
            <v>RADARSAT CONSTELLATION</v>
          </cell>
          <cell r="C100" t="str">
            <v>D</v>
          </cell>
          <cell r="D100" t="str">
            <v>1.1.1.1</v>
          </cell>
          <cell r="E100" t="str">
            <v>SATELLITE OPERATIONS, INFRASTRUCTURE &amp; APPLICATIONS</v>
          </cell>
          <cell r="F100" t="str">
            <v>SPACE UTILIZATION</v>
          </cell>
        </row>
        <row r="101">
          <cell r="A101" t="str">
            <v>4910</v>
          </cell>
          <cell r="B101" t="str">
            <v>NEOSSAT</v>
          </cell>
          <cell r="C101" t="str">
            <v>E</v>
          </cell>
          <cell r="D101" t="str">
            <v>1.1.2.1</v>
          </cell>
          <cell r="E101" t="str">
            <v>SATELLITE OPERATIONS, INFRASTRUCTURE &amp; APPLICATIONS</v>
          </cell>
          <cell r="F101" t="str">
            <v>SPACE UTILIZATION</v>
          </cell>
        </row>
        <row r="102">
          <cell r="A102" t="str">
            <v>4941</v>
          </cell>
          <cell r="B102" t="str">
            <v>ESA - GSTP</v>
          </cell>
          <cell r="C102" t="str">
            <v>PGM</v>
          </cell>
          <cell r="D102" t="str">
            <v>1.3.2.1</v>
          </cell>
          <cell r="E102" t="str">
            <v>PROGRAM, SCIENCE &amp; TECHNOLOGY</v>
          </cell>
          <cell r="F102" t="str">
            <v>SPACE SCIENCE AND TECHNOLOGY</v>
          </cell>
        </row>
        <row r="103">
          <cell r="A103" t="str">
            <v>5041</v>
          </cell>
          <cell r="B103" t="str">
            <v>CONFIGURATION MANAGEMENT</v>
          </cell>
          <cell r="C103" t="str">
            <v>ACT</v>
          </cell>
          <cell r="D103" t="str">
            <v>1.4.6.1</v>
          </cell>
          <cell r="E103" t="str">
            <v>PROGRAMS AND INTEGRATED PLANNING</v>
          </cell>
          <cell r="F103" t="str">
            <v>VICE-PRESIDENT</v>
          </cell>
        </row>
        <row r="104">
          <cell r="A104" t="str">
            <v>5043</v>
          </cell>
          <cell r="B104" t="str">
            <v>VICE PRESIDENT</v>
          </cell>
          <cell r="C104" t="str">
            <v>ACT</v>
          </cell>
          <cell r="D104" t="str">
            <v>1.4.1.1</v>
          </cell>
          <cell r="E104" t="str">
            <v>VICE-PRESIDENT</v>
          </cell>
          <cell r="F104" t="str">
            <v>VICE-PRESIDENT</v>
          </cell>
        </row>
        <row r="105">
          <cell r="A105" t="str">
            <v>5044</v>
          </cell>
          <cell r="B105" t="str">
            <v>DIRECTOR GENERAL OFFICE - CORPORATE SERVICES</v>
          </cell>
          <cell r="C105" t="str">
            <v>ACT</v>
          </cell>
          <cell r="D105" t="str">
            <v>1.4.1.1</v>
          </cell>
          <cell r="E105" t="str">
            <v>CORPORATE SERVICES</v>
          </cell>
          <cell r="F105" t="str">
            <v>VICE-PRESIDENT</v>
          </cell>
        </row>
        <row r="106">
          <cell r="A106" t="str">
            <v>5082</v>
          </cell>
          <cell r="B106" t="str">
            <v>LIFE SCIENCES</v>
          </cell>
          <cell r="C106" t="str">
            <v>ACT</v>
          </cell>
          <cell r="D106" t="str">
            <v>1.2.3.3</v>
          </cell>
          <cell r="E106" t="str">
            <v>ALSSM (Astronauts, Life Science &amp; Space Medicine)</v>
          </cell>
          <cell r="F106" t="str">
            <v>SPACE EXPLORATION</v>
          </cell>
        </row>
        <row r="107">
          <cell r="A107" t="str">
            <v>5225</v>
          </cell>
          <cell r="B107" t="str">
            <v>JWST (JAMES WEBB SPACE TELESCOPE)</v>
          </cell>
          <cell r="C107" t="str">
            <v>D</v>
          </cell>
          <cell r="D107" t="str">
            <v>1.2.2.1</v>
          </cell>
          <cell r="E107" t="str">
            <v>PROGRAMS AND INTEGRATED PLANNING</v>
          </cell>
          <cell r="F107" t="str">
            <v>VICE-PRESIDENT</v>
          </cell>
        </row>
        <row r="108">
          <cell r="A108" t="str">
            <v>5241</v>
          </cell>
          <cell r="B108" t="str">
            <v>PROGRAMME DE DÉVELOPPEMENT POUR INGÉNIEURS JUNIORS</v>
          </cell>
          <cell r="C108" t="str">
            <v>NO</v>
          </cell>
          <cell r="D108" t="str">
            <v>1.3.1.1</v>
          </cell>
          <cell r="E108" t="str">
            <v>ENGINEERING DEVELOPMENT</v>
          </cell>
          <cell r="F108" t="str">
            <v>SPACE SCIENCE AND TECHNOLOGY</v>
          </cell>
        </row>
        <row r="109">
          <cell r="A109" t="str">
            <v>5326</v>
          </cell>
          <cell r="B109" t="str">
            <v>EXPLORATION CORE</v>
          </cell>
          <cell r="C109" t="str">
            <v>ACT</v>
          </cell>
          <cell r="D109" t="str">
            <v>1.2.2.3</v>
          </cell>
          <cell r="E109" t="str">
            <v>ENGINEERING DEVELOPMENT</v>
          </cell>
          <cell r="F109" t="str">
            <v>SPACE SCIENCE AND TECHNOLOGY</v>
          </cell>
        </row>
        <row r="110">
          <cell r="A110" t="str">
            <v>5328</v>
          </cell>
          <cell r="B110" t="str">
            <v>ISS UTILIZATION (INTERNATIONAL SPACE STATION)</v>
          </cell>
          <cell r="C110" t="str">
            <v>-</v>
          </cell>
          <cell r="D110" t="str">
            <v>1.2.1.2</v>
          </cell>
          <cell r="E110" t="str">
            <v>ENGINEERING DEVELOPMENT</v>
          </cell>
          <cell r="F110" t="str">
            <v>SPACE SCIENCE AND TECHNOLOGY</v>
          </cell>
        </row>
        <row r="111">
          <cell r="A111" t="str">
            <v>5329</v>
          </cell>
          <cell r="B111" t="str">
            <v>SPACE TECHNOLOGY DEVELOPEMENT PROGRAM (STDP)</v>
          </cell>
          <cell r="C111" t="str">
            <v>PGM</v>
          </cell>
          <cell r="D111" t="str">
            <v>1.3.2.2</v>
          </cell>
          <cell r="E111" t="str">
            <v>ENGINEERING DEVELOPMENT</v>
          </cell>
          <cell r="F111" t="str">
            <v>SPACE SCIENCE AND TECHNOLOGY</v>
          </cell>
        </row>
        <row r="112">
          <cell r="A112" t="str">
            <v>5334</v>
          </cell>
          <cell r="B112" t="str">
            <v>MSS OPERATIONS</v>
          </cell>
          <cell r="C112" t="str">
            <v>E</v>
          </cell>
          <cell r="D112" t="str">
            <v>1.2.1.1</v>
          </cell>
          <cell r="E112" t="str">
            <v>EXPLORATION DEVELOPMENT</v>
          </cell>
          <cell r="F112" t="str">
            <v>SPACE EXPLORATION</v>
          </cell>
        </row>
        <row r="113">
          <cell r="A113" t="str">
            <v>5381</v>
          </cell>
          <cell r="B113" t="str">
            <v>PROGRAM MANAGEMENT ENGINEERING DEVELOPMENT</v>
          </cell>
          <cell r="C113" t="str">
            <v>ACT</v>
          </cell>
          <cell r="D113" t="str">
            <v>1.3.1.1</v>
          </cell>
          <cell r="E113" t="str">
            <v>ENGINEERING DEVELOPMENT</v>
          </cell>
          <cell r="F113" t="str">
            <v>SPACE SCIENCE AND TECHNOLOGY</v>
          </cell>
        </row>
        <row r="114">
          <cell r="A114" t="str">
            <v>5422</v>
          </cell>
          <cell r="B114" t="str">
            <v>MANAGEMENT OF SCIENCE &amp; ACADEMIC DEVELOPMENT</v>
          </cell>
          <cell r="C114" t="str">
            <v>-</v>
          </cell>
          <cell r="D114" t="str">
            <v>1.3.1.1</v>
          </cell>
          <cell r="E114" t="str">
            <v>PROGRAM, SCIENCE &amp; TECHNOLOGY</v>
          </cell>
          <cell r="F114" t="str">
            <v>SPACE SCIENCE AND TECHNOLOGY</v>
          </cell>
        </row>
        <row r="115">
          <cell r="A115" t="str">
            <v>5423</v>
          </cell>
          <cell r="B115" t="str">
            <v>ADA (ACADEMIC DEVELOPMENT ACTIVITIES)</v>
          </cell>
          <cell r="C115" t="str">
            <v>-</v>
          </cell>
          <cell r="D115" t="str">
            <v>1.3.1.1</v>
          </cell>
          <cell r="E115" t="str">
            <v>PROGRAM, SCIENCE &amp; TECHNOLOGY</v>
          </cell>
          <cell r="F115" t="str">
            <v>SPACE SCIENCE AND TECHNOLOGY</v>
          </cell>
        </row>
        <row r="116">
          <cell r="A116" t="str">
            <v>5424</v>
          </cell>
          <cell r="B116" t="str">
            <v>COLLABORATIVE SCIENTIFIC RESEARCH</v>
          </cell>
          <cell r="C116" t="str">
            <v>-</v>
          </cell>
          <cell r="D116" t="str">
            <v>1.3.1.1</v>
          </cell>
          <cell r="E116" t="str">
            <v>PROGRAM, SCIENCE &amp; TECHNOLOGY</v>
          </cell>
          <cell r="F116" t="str">
            <v>SPACE SCIENCE AND TECHNOLOGY</v>
          </cell>
        </row>
        <row r="117">
          <cell r="A117" t="str">
            <v>5425</v>
          </cell>
          <cell r="B117" t="str">
            <v>FAST (FLIGHT FOR ADVANCEMENT OF SCIENCE &amp; TECHNOLOGIES)</v>
          </cell>
          <cell r="C117" t="str">
            <v>-</v>
          </cell>
          <cell r="D117" t="str">
            <v>1.3.1.1</v>
          </cell>
          <cell r="E117" t="str">
            <v>PROGRAM, SCIENCE &amp; TECHNOLOGY</v>
          </cell>
          <cell r="F117" t="str">
            <v>SPACE SCIENCE AND TECHNOLOGY</v>
          </cell>
        </row>
        <row r="118">
          <cell r="A118" t="str">
            <v>5426</v>
          </cell>
          <cell r="B118" t="str">
            <v>RIA (RESEARCH INFRASTRUCTURE ACTIVITIES)</v>
          </cell>
          <cell r="C118" t="str">
            <v>-</v>
          </cell>
          <cell r="D118" t="str">
            <v>1.3.1.1</v>
          </cell>
          <cell r="E118" t="str">
            <v>PROGRAM, SCIENCE &amp; TECHNOLOGY</v>
          </cell>
          <cell r="F118" t="str">
            <v>SPACE SCIENCE AND TECHNOLOGY</v>
          </cell>
        </row>
        <row r="119">
          <cell r="A119" t="str">
            <v>5481</v>
          </cell>
          <cell r="B119" t="str">
            <v>EXPLORATION DEVELOPMENT DIRECTORATE</v>
          </cell>
          <cell r="C119" t="str">
            <v>-</v>
          </cell>
          <cell r="D119" t="str">
            <v>1.2.2.3</v>
          </cell>
          <cell r="E119" t="str">
            <v>EXPLORATION DEVELOPMENT</v>
          </cell>
          <cell r="F119" t="str">
            <v>SPACE EXPLORATION</v>
          </cell>
        </row>
        <row r="120">
          <cell r="A120" t="str">
            <v>5482</v>
          </cell>
          <cell r="B120" t="str">
            <v>EXPLORATION PLANNING</v>
          </cell>
          <cell r="C120" t="str">
            <v>-</v>
          </cell>
          <cell r="D120" t="str">
            <v>1.2.2.3</v>
          </cell>
          <cell r="E120" t="str">
            <v>EXPLORATION DEVELOPMENT</v>
          </cell>
          <cell r="F120" t="str">
            <v>SPACE EXPLORATION</v>
          </cell>
        </row>
        <row r="121">
          <cell r="A121" t="str">
            <v>5501</v>
          </cell>
          <cell r="B121" t="str">
            <v>HEALTH &amp; LIFE SCIENCE MISSIONS ON ISS</v>
          </cell>
          <cell r="C121" t="str">
            <v>-</v>
          </cell>
          <cell r="D121" t="str">
            <v>1.2.1.2</v>
          </cell>
          <cell r="E121" t="str">
            <v>ALSSM (Astronauts, Life Science &amp; Space Medicine)</v>
          </cell>
          <cell r="F121" t="str">
            <v>SPACE EXPLORATION</v>
          </cell>
        </row>
        <row r="122">
          <cell r="A122" t="str">
            <v>5503</v>
          </cell>
          <cell r="B122" t="str">
            <v>MANAGEMENT OF SPACE UTILIZATION BRANCH</v>
          </cell>
          <cell r="C122" t="str">
            <v>-</v>
          </cell>
          <cell r="D122" t="str">
            <v>1.1.1.1</v>
          </cell>
          <cell r="E122" t="str">
            <v>DG SPACE UTILIZATION</v>
          </cell>
          <cell r="F122" t="str">
            <v>SPACE UTILIZATION</v>
          </cell>
        </row>
        <row r="123">
          <cell r="A123" t="str">
            <v>5521</v>
          </cell>
          <cell r="B123" t="str">
            <v>RADARSAT CONSTELLATION</v>
          </cell>
          <cell r="C123" t="str">
            <v>D</v>
          </cell>
          <cell r="D123" t="str">
            <v>1.1.1.1</v>
          </cell>
          <cell r="E123" t="str">
            <v>SPACE UTILIZATION PROJECTS</v>
          </cell>
          <cell r="F123" t="str">
            <v>SPACE UTILIZATION</v>
          </cell>
        </row>
        <row r="124">
          <cell r="A124" t="str">
            <v>5522</v>
          </cell>
          <cell r="B124" t="str">
            <v>RADARSAT CONSTELLATION</v>
          </cell>
          <cell r="C124" t="str">
            <v>E1</v>
          </cell>
          <cell r="D124" t="str">
            <v>1.1.2.1</v>
          </cell>
          <cell r="E124" t="str">
            <v>SPACE UTILIZATION PROJECTS</v>
          </cell>
          <cell r="F124" t="str">
            <v>SPACE UTILIZATION</v>
          </cell>
        </row>
        <row r="125">
          <cell r="A125" t="str">
            <v>5544</v>
          </cell>
          <cell r="B125" t="str">
            <v>CAMS (CANADIAN ASTRO-H METROLOGY SYSTEMS)</v>
          </cell>
          <cell r="C125" t="str">
            <v>E</v>
          </cell>
          <cell r="D125" t="str">
            <v>1.2.2.1</v>
          </cell>
          <cell r="E125" t="str">
            <v>EXPLORATION DEVELOPMENT</v>
          </cell>
          <cell r="F125" t="str">
            <v>SPACE EXPLORATION</v>
          </cell>
        </row>
        <row r="126">
          <cell r="A126" t="str">
            <v>5548</v>
          </cell>
          <cell r="B126" t="str">
            <v>CAMS (CANADIAN ASTRO-H METROLOGY SYSTEMS)</v>
          </cell>
          <cell r="C126" t="str">
            <v>SCI-SUP</v>
          </cell>
          <cell r="D126" t="str">
            <v>1.2.2.1</v>
          </cell>
          <cell r="E126" t="str">
            <v>EXPLORATION DEVELOPMENT</v>
          </cell>
          <cell r="F126" t="str">
            <v>SPACE EXPLORATION</v>
          </cell>
        </row>
        <row r="127">
          <cell r="A127" t="str">
            <v>5552</v>
          </cell>
          <cell r="B127" t="str">
            <v>OSIRIS-REX (ORIGINS SPECTRAL INTERPRETATION RESOURCE IDENTIFICATION SECURITY REGOLITH EXPLORER)</v>
          </cell>
          <cell r="C127" t="str">
            <v>D</v>
          </cell>
          <cell r="D127" t="str">
            <v>1.2.2.2</v>
          </cell>
          <cell r="E127" t="str">
            <v>EXPLORATION DEVELOPMENT</v>
          </cell>
          <cell r="F127" t="str">
            <v>SPACE EXPLORATION</v>
          </cell>
        </row>
        <row r="128">
          <cell r="A128" t="str">
            <v>5553</v>
          </cell>
          <cell r="B128" t="str">
            <v>OSIRIS-REX (ORIGINS SPECTRAL INTERPRETATION RESOURCE IDENTIFICATION SECURITY REGOLITH EXPLORER)</v>
          </cell>
          <cell r="C128" t="str">
            <v>E</v>
          </cell>
          <cell r="D128" t="str">
            <v>1.2.2.2</v>
          </cell>
          <cell r="E128" t="str">
            <v>EXPLORATION DEVELOPMENT</v>
          </cell>
          <cell r="F128" t="str">
            <v>SPACE EXPLORATION</v>
          </cell>
        </row>
        <row r="129">
          <cell r="A129" t="str">
            <v>5557</v>
          </cell>
          <cell r="B129" t="str">
            <v>OSIRIS-REX (ORIGINS SPECTRAL INTERPRETATION RESOURCE IDENTIFICATION SECURITY REGOLITH EXPLORER)</v>
          </cell>
          <cell r="C129" t="str">
            <v>SCI-SUP</v>
          </cell>
          <cell r="D129" t="str">
            <v>1.2.2.2</v>
          </cell>
          <cell r="E129" t="str">
            <v>EXPLORATION DEVELOPMENT</v>
          </cell>
          <cell r="F129" t="str">
            <v>SPACE EXPLORATION</v>
          </cell>
        </row>
        <row r="130">
          <cell r="A130" t="str">
            <v>5621</v>
          </cell>
          <cell r="B130" t="str">
            <v>PLANNING AND FINANCIAL RESOURCES</v>
          </cell>
          <cell r="C130" t="str">
            <v>-</v>
          </cell>
          <cell r="D130" t="str">
            <v>1.4.5.1</v>
          </cell>
          <cell r="E130" t="str">
            <v>PLANNING AND FINANCIAL RESOURCES</v>
          </cell>
          <cell r="F130" t="str">
            <v>FINANCES</v>
          </cell>
        </row>
        <row r="131">
          <cell r="A131" t="str">
            <v>5641</v>
          </cell>
          <cell r="B131" t="str">
            <v>ACCOUNTING OPERATIONS AND FINANCIAL POLICIES</v>
          </cell>
          <cell r="C131" t="str">
            <v>-</v>
          </cell>
          <cell r="D131" t="str">
            <v>1.4.5.1</v>
          </cell>
          <cell r="E131" t="str">
            <v>FINANCES</v>
          </cell>
          <cell r="F131" t="str">
            <v>FINANCES</v>
          </cell>
        </row>
        <row r="132">
          <cell r="A132" t="str">
            <v>5661</v>
          </cell>
          <cell r="B132" t="str">
            <v>PROGRAM MANAGEMENT TECHNOLOGY DEVELOPMENT MANAGEMENT</v>
          </cell>
          <cell r="C132" t="str">
            <v>ACT</v>
          </cell>
          <cell r="D132" t="str">
            <v>1.3.2.2</v>
          </cell>
          <cell r="E132" t="str">
            <v>PROGRAM, SCIENCE &amp; TECHNOLOGY</v>
          </cell>
          <cell r="F132" t="str">
            <v>SPACE SCIENCE AND TECHNOLOGY</v>
          </cell>
        </row>
        <row r="133">
          <cell r="A133" t="str">
            <v>5721</v>
          </cell>
          <cell r="B133" t="str">
            <v>RADARSAT - 1</v>
          </cell>
          <cell r="C133" t="str">
            <v>E-DH</v>
          </cell>
          <cell r="D133" t="str">
            <v>1.1.2.2</v>
          </cell>
          <cell r="E133" t="str">
            <v>SATELLITE OPERATIONS, INFRASTRUCTURE &amp; APPLICATIONS</v>
          </cell>
          <cell r="F133" t="str">
            <v>SPACE UTILIZATION</v>
          </cell>
        </row>
        <row r="134">
          <cell r="A134" t="str">
            <v>5722</v>
          </cell>
          <cell r="B134" t="str">
            <v>RADARSAT - 2</v>
          </cell>
          <cell r="C134" t="str">
            <v>E-DH</v>
          </cell>
          <cell r="D134" t="str">
            <v>1.1.2.2</v>
          </cell>
          <cell r="E134" t="str">
            <v>SATELLITE OPERATIONS, INFRASTRUCTURE &amp; APPLICATIONS</v>
          </cell>
          <cell r="F134" t="str">
            <v>SPACE UTILIZATION</v>
          </cell>
        </row>
        <row r="135">
          <cell r="A135" t="str">
            <v>5934</v>
          </cell>
          <cell r="B135" t="str">
            <v>FAST (FLIGHT FOR ADVANCEMENT OF SCIENCE &amp; TECHNOLOGIES)</v>
          </cell>
          <cell r="C135" t="str">
            <v>-</v>
          </cell>
          <cell r="D135" t="str">
            <v>1.3.1.1</v>
          </cell>
          <cell r="E135" t="str">
            <v>ENGINEERING DEVELOPMENT</v>
          </cell>
          <cell r="F135" t="str">
            <v>SPACE SCIENCE AND TECHNOLOGY</v>
          </cell>
        </row>
        <row r="136">
          <cell r="A136" t="str">
            <v>5984</v>
          </cell>
          <cell r="B136" t="str">
            <v>GENERIC SATELLITE OPERATIONS</v>
          </cell>
          <cell r="C136" t="str">
            <v>-</v>
          </cell>
          <cell r="D136" t="str">
            <v>1.1.2.1</v>
          </cell>
          <cell r="E136" t="str">
            <v>ENGINEERING DEVELOPMENT</v>
          </cell>
          <cell r="F136" t="str">
            <v>SPACE SCIENCE AND TECHNOLOGY</v>
          </cell>
        </row>
        <row r="137">
          <cell r="A137" t="str">
            <v>6151</v>
          </cell>
          <cell r="B137" t="str">
            <v>RADARSAT CONSTELLATION</v>
          </cell>
          <cell r="C137" t="str">
            <v>E2</v>
          </cell>
          <cell r="D137" t="str">
            <v>1.1.2.1</v>
          </cell>
          <cell r="E137" t="str">
            <v>EARMARKED FUNDS FOR SPACE UTILIZATION</v>
          </cell>
          <cell r="F137" t="str">
            <v>EARMARKED FUNDS AT CORPORATE LEVEL</v>
          </cell>
        </row>
        <row r="138">
          <cell r="A138" t="str">
            <v>6161</v>
          </cell>
          <cell r="B138" t="str">
            <v>MANAGEMENT AUDIT &amp; EVALUATION</v>
          </cell>
          <cell r="C138" t="str">
            <v>NO</v>
          </cell>
          <cell r="D138" t="str">
            <v>1.4.1.1</v>
          </cell>
          <cell r="E138" t="str">
            <v>AUDIT AND EVALUATION</v>
          </cell>
          <cell r="F138" t="str">
            <v>PRESIDENT</v>
          </cell>
        </row>
        <row r="139">
          <cell r="A139" t="str">
            <v>6221</v>
          </cell>
          <cell r="B139" t="str">
            <v>SWARM - DATA HANDLING</v>
          </cell>
          <cell r="C139" t="str">
            <v>E-DH</v>
          </cell>
          <cell r="D139" t="str">
            <v>1.1.2.2</v>
          </cell>
          <cell r="E139" t="str">
            <v>SPACE UTILIZATION DEVELOPMENT</v>
          </cell>
          <cell r="F139" t="str">
            <v>SPACE UTILIZATION</v>
          </cell>
        </row>
        <row r="140">
          <cell r="A140" t="str">
            <v>6307</v>
          </cell>
          <cell r="B140" t="str">
            <v>ESA - PROGRAM MANAGEMENT</v>
          </cell>
          <cell r="C140" t="str">
            <v>PGM</v>
          </cell>
          <cell r="D140" t="str">
            <v>1.3.2.1</v>
          </cell>
          <cell r="E140" t="str">
            <v>EXPLORATION DEVELOPMENT</v>
          </cell>
          <cell r="F140" t="str">
            <v>SPACE EXPLORATION</v>
          </cell>
        </row>
        <row r="141">
          <cell r="A141" t="str">
            <v>6310</v>
          </cell>
          <cell r="B141" t="str">
            <v>ESA - PROGRAM MANAGEMENT</v>
          </cell>
          <cell r="C141" t="str">
            <v>PGM</v>
          </cell>
          <cell r="D141" t="str">
            <v>1.3.2.1</v>
          </cell>
          <cell r="E141" t="str">
            <v>ALSSM (Astronauts, Life Science &amp; Space Medicine)</v>
          </cell>
          <cell r="F141" t="str">
            <v>SPACE EXPLORATION</v>
          </cell>
        </row>
        <row r="142">
          <cell r="A142" t="str">
            <v>6316</v>
          </cell>
          <cell r="B142" t="str">
            <v>PHASE 0 FOR HEALTH &amp; LIFE SCIENCE MISSIONS ON ISS</v>
          </cell>
          <cell r="C142" t="str">
            <v>-</v>
          </cell>
          <cell r="D142" t="str">
            <v>1.2.1.2</v>
          </cell>
          <cell r="E142" t="str">
            <v>EXPLORATION DEVELOPMENT</v>
          </cell>
          <cell r="F142" t="str">
            <v>SPACE EXPLORATION</v>
          </cell>
        </row>
        <row r="143">
          <cell r="A143" t="str">
            <v>6352</v>
          </cell>
          <cell r="B143" t="str">
            <v>ESA - GMES SC</v>
          </cell>
          <cell r="C143" t="str">
            <v>PGM</v>
          </cell>
          <cell r="D143" t="str">
            <v>1.3.2.1</v>
          </cell>
          <cell r="E143" t="str">
            <v>PROGRAM, SCIENCE &amp; TECHNOLOGY</v>
          </cell>
          <cell r="F143" t="str">
            <v>SPACE SCIENCE AND TECHNOLOGY</v>
          </cell>
        </row>
        <row r="144">
          <cell r="A144" t="str">
            <v>6422</v>
          </cell>
          <cell r="B144" t="str">
            <v>PHASE 0 FOR HEALTH &amp; LIFE SCIENCE MISSIONS ON ISS</v>
          </cell>
          <cell r="C144" t="str">
            <v>-</v>
          </cell>
          <cell r="D144" t="str">
            <v>1.2.1.2</v>
          </cell>
          <cell r="E144" t="str">
            <v>ENGINEERING DEVELOPMENT</v>
          </cell>
          <cell r="F144" t="str">
            <v>SPACE SCIENCE AND TECHNOLOGY</v>
          </cell>
        </row>
        <row r="145">
          <cell r="A145" t="str">
            <v>6442</v>
          </cell>
          <cell r="B145" t="str">
            <v>STRATOS - BALLONS STRATOSPHÉRIQUES</v>
          </cell>
          <cell r="C145" t="str">
            <v>-</v>
          </cell>
          <cell r="D145" t="str">
            <v>1.3.1.1</v>
          </cell>
          <cell r="E145" t="str">
            <v>ENGINEERING DEVELOPMENT</v>
          </cell>
          <cell r="F145" t="str">
            <v>SPACE SCIENCE AND TECHNOLOGY</v>
          </cell>
        </row>
        <row r="146">
          <cell r="A146" t="str">
            <v>6443</v>
          </cell>
          <cell r="B146" t="str">
            <v>STRATOS - BALLONS STRATOSPHÉRIQUES</v>
          </cell>
          <cell r="C146" t="str">
            <v>-</v>
          </cell>
          <cell r="D146" t="str">
            <v>1.3.1.1</v>
          </cell>
          <cell r="E146" t="str">
            <v>ENGINEERING DEVELOPMENT</v>
          </cell>
          <cell r="F146" t="str">
            <v>SPACE SCIENCE AND TECHNOLOGY</v>
          </cell>
        </row>
        <row r="147">
          <cell r="A147" t="str">
            <v>6519</v>
          </cell>
          <cell r="B147" t="str">
            <v>ENGINEERING PROFESSIONNAL DEVELOPMENT</v>
          </cell>
          <cell r="C147" t="str">
            <v>-</v>
          </cell>
          <cell r="D147" t="str">
            <v>1.3.1.1</v>
          </cell>
          <cell r="E147" t="str">
            <v>ENGINEERING DEVELOPMENT</v>
          </cell>
          <cell r="F147" t="str">
            <v>SPACE SCIENCE AND TECHNOLOGY</v>
          </cell>
        </row>
        <row r="148">
          <cell r="A148" t="str">
            <v>6563</v>
          </cell>
          <cell r="B148" t="str">
            <v>HEALTH &amp; LIFE SCIENCE MISSIONS ON ISS</v>
          </cell>
          <cell r="C148" t="str">
            <v>-</v>
          </cell>
          <cell r="D148" t="str">
            <v>1.2.1.2</v>
          </cell>
          <cell r="E148" t="str">
            <v>EXPLORATION DEVELOPMENT</v>
          </cell>
          <cell r="F148" t="str">
            <v>SPACE EXPLORATION</v>
          </cell>
        </row>
        <row r="149">
          <cell r="A149" t="str">
            <v>6581</v>
          </cell>
          <cell r="B149" t="str">
            <v>MANAGEMENT OF SATELLITE OPERATIONS, GROUND INFRASTRUCTURES &amp; APPLICATIONS</v>
          </cell>
          <cell r="C149" t="str">
            <v>ACT</v>
          </cell>
          <cell r="D149" t="str">
            <v>1.1.2.1</v>
          </cell>
          <cell r="E149" t="str">
            <v>SATELLITE OPERATIONS, INFRASTRUCTURE &amp; APPLICATIONS</v>
          </cell>
          <cell r="F149" t="str">
            <v>SPACE UTILIZATION</v>
          </cell>
        </row>
        <row r="150">
          <cell r="A150" t="str">
            <v>6582</v>
          </cell>
          <cell r="B150" t="str">
            <v>MANAGEMENT OF SPACE UTILIZATION PROJECTS</v>
          </cell>
          <cell r="C150" t="str">
            <v>ACT</v>
          </cell>
          <cell r="D150" t="str">
            <v>1.1.1.1</v>
          </cell>
          <cell r="E150" t="str">
            <v>SPACE UTILIZATION PROJECTS</v>
          </cell>
          <cell r="F150" t="str">
            <v>SPACE UTILIZATION</v>
          </cell>
        </row>
        <row r="151">
          <cell r="A151" t="str">
            <v>6583</v>
          </cell>
          <cell r="B151" t="str">
            <v>MANAGEMENT OF SPACE UTILIZATION DEVELOPMENT</v>
          </cell>
          <cell r="C151" t="str">
            <v>ACT</v>
          </cell>
          <cell r="D151" t="str">
            <v>1.1.1.2</v>
          </cell>
          <cell r="E151" t="str">
            <v>SPACE UTILIZATION DEVELOPMENT</v>
          </cell>
          <cell r="F151" t="str">
            <v>SPACE UTILIZATION</v>
          </cell>
        </row>
        <row r="152">
          <cell r="A152" t="str">
            <v>6603</v>
          </cell>
          <cell r="B152" t="str">
            <v>SURFACE WATER &amp; OCEAN TOPOGRAPHY (SWOT)</v>
          </cell>
          <cell r="C152" t="str">
            <v>C</v>
          </cell>
          <cell r="D152" t="str">
            <v>1.1.1.3</v>
          </cell>
          <cell r="E152" t="str">
            <v>SPACE UTILIZATION DEVELOPMENT</v>
          </cell>
          <cell r="F152" t="str">
            <v>SPACE UTILIZATION</v>
          </cell>
        </row>
        <row r="153">
          <cell r="A153" t="str">
            <v>6604</v>
          </cell>
          <cell r="B153" t="str">
            <v>SURFACE WATER &amp; OCEAN TOPOGRAPHY (SWOT)</v>
          </cell>
          <cell r="C153" t="str">
            <v>D</v>
          </cell>
          <cell r="D153" t="str">
            <v>1.1.1.3</v>
          </cell>
          <cell r="E153" t="str">
            <v>SPACE UTILIZATION DEVELOPMENT</v>
          </cell>
          <cell r="F153" t="str">
            <v>SPACE UTILIZATION</v>
          </cell>
        </row>
        <row r="154">
          <cell r="A154" t="str">
            <v>6606</v>
          </cell>
          <cell r="B154" t="str">
            <v>SURFACE WATER &amp; OCEAN TOPOGRAPHY (SWOT)</v>
          </cell>
          <cell r="C154" t="str">
            <v>SCI-SUP</v>
          </cell>
          <cell r="D154" t="str">
            <v>1.1.1.3</v>
          </cell>
          <cell r="E154" t="str">
            <v>SPACE UTILIZATION DEVELOPMENT</v>
          </cell>
          <cell r="F154" t="str">
            <v>SPACE UTILIZATION</v>
          </cell>
        </row>
        <row r="155">
          <cell r="A155" t="str">
            <v>6609</v>
          </cell>
          <cell r="B155" t="str">
            <v>SURFACE WATER &amp; OCEAN TOPOGRAPHY (SWOT)</v>
          </cell>
          <cell r="C155" t="str">
            <v>C</v>
          </cell>
          <cell r="D155" t="str">
            <v>1.1.1.3</v>
          </cell>
          <cell r="E155" t="str">
            <v>RISK RESERVE</v>
          </cell>
          <cell r="F155" t="str">
            <v>RESERVES</v>
          </cell>
        </row>
        <row r="156">
          <cell r="A156" t="str">
            <v>6610</v>
          </cell>
          <cell r="B156" t="str">
            <v>SURFACE WATER &amp; OCEAN TOPOGRAPHY (SWOT)</v>
          </cell>
          <cell r="C156" t="str">
            <v>D</v>
          </cell>
          <cell r="D156" t="str">
            <v>1.1.1.3</v>
          </cell>
          <cell r="E156" t="str">
            <v>RISK RESERVE</v>
          </cell>
          <cell r="F156" t="str">
            <v>RESERVES</v>
          </cell>
        </row>
        <row r="157">
          <cell r="A157" t="str">
            <v>6622</v>
          </cell>
          <cell r="B157" t="str">
            <v>SPACE TECHNOLOGY DEVELOPEMENT PROGRAM (STDP)</v>
          </cell>
          <cell r="C157" t="str">
            <v>PGM</v>
          </cell>
          <cell r="D157" t="str">
            <v>1.3.2.2</v>
          </cell>
          <cell r="E157" t="str">
            <v>EXPLORATION DEVELOPMENT</v>
          </cell>
          <cell r="F157" t="str">
            <v>SPACE EXPLORATION</v>
          </cell>
        </row>
        <row r="158">
          <cell r="A158" t="str">
            <v>6623</v>
          </cell>
          <cell r="B158" t="str">
            <v>SPACE TECHNOLOGY DEVELOPEMENT PROGRAM (STDP)</v>
          </cell>
          <cell r="C158" t="str">
            <v>PGM</v>
          </cell>
          <cell r="D158" t="str">
            <v>1.3.2.2</v>
          </cell>
          <cell r="E158" t="str">
            <v>ALSSM (Astronauts, Life Science &amp; Space Medicine)</v>
          </cell>
          <cell r="F158" t="str">
            <v>SPACE EXPLORATION</v>
          </cell>
        </row>
        <row r="159">
          <cell r="A159" t="str">
            <v>6629</v>
          </cell>
          <cell r="B159" t="str">
            <v>MISSIONS CONCEPTS &amp; STUDIES</v>
          </cell>
          <cell r="C159" t="str">
            <v>ACT</v>
          </cell>
          <cell r="D159" t="str">
            <v>1.1.1.1</v>
          </cell>
          <cell r="E159" t="str">
            <v>ENGINEERING DEVELOPMENT</v>
          </cell>
          <cell r="F159" t="str">
            <v>SPACE SCIENCE AND TECHNOLOGY</v>
          </cell>
        </row>
        <row r="160">
          <cell r="A160" t="str">
            <v>6643</v>
          </cell>
          <cell r="B160" t="str">
            <v>SPACE UTILIZATION STRATEGIC PLANNING</v>
          </cell>
          <cell r="C160" t="str">
            <v>-</v>
          </cell>
          <cell r="D160" t="str">
            <v>1.1.1.1</v>
          </cell>
          <cell r="E160" t="str">
            <v>SPACE UTILIZATION DEVELOPMENT</v>
          </cell>
          <cell r="F160" t="str">
            <v>SPACE UTILIZATION</v>
          </cell>
        </row>
        <row r="161">
          <cell r="A161" t="str">
            <v>6644</v>
          </cell>
          <cell r="B161" t="str">
            <v>SPACE UTILIZATION STRATEGIC PLANNING</v>
          </cell>
          <cell r="C161" t="str">
            <v>-</v>
          </cell>
          <cell r="D161" t="str">
            <v>1.1.1.1</v>
          </cell>
          <cell r="E161" t="str">
            <v>DG SPACE UTILIZATION</v>
          </cell>
          <cell r="F161" t="str">
            <v>SPACE UTILIZATION</v>
          </cell>
        </row>
        <row r="162">
          <cell r="A162" t="str">
            <v>6645</v>
          </cell>
          <cell r="B162" t="str">
            <v>SPACE UTILIZATION STRATEGIC PLANNING</v>
          </cell>
          <cell r="C162" t="str">
            <v>-</v>
          </cell>
          <cell r="D162" t="str">
            <v>1.1.1.1</v>
          </cell>
          <cell r="E162" t="str">
            <v>SATELLITE OPERATIONS, INFRASTRUCTURE &amp; APPLICATIONS</v>
          </cell>
          <cell r="F162" t="str">
            <v>SPACE UTILIZATION</v>
          </cell>
        </row>
        <row r="163">
          <cell r="A163" t="str">
            <v>6656</v>
          </cell>
          <cell r="B163" t="str">
            <v>MISSIONS CONCEPTS &amp; STUDIES</v>
          </cell>
          <cell r="C163" t="str">
            <v>ACT</v>
          </cell>
          <cell r="D163" t="str">
            <v>1.1.1.1</v>
          </cell>
          <cell r="E163" t="str">
            <v>SPACE UTILIZATION DEVELOPMENT</v>
          </cell>
          <cell r="F163" t="str">
            <v>SPACE UTILIZATION</v>
          </cell>
        </row>
        <row r="164">
          <cell r="A164" t="str">
            <v>6682</v>
          </cell>
          <cell r="B164" t="str">
            <v>RADARSAT-2 ADVANCED MODE UTILIZATION</v>
          </cell>
          <cell r="C164" t="str">
            <v>-</v>
          </cell>
          <cell r="D164" t="str">
            <v>1.1.3.1</v>
          </cell>
          <cell r="E164" t="str">
            <v>SPACE UTILIZATION PROJECTS</v>
          </cell>
          <cell r="F164" t="str">
            <v>SPACE UTILIZATION</v>
          </cell>
        </row>
        <row r="165">
          <cell r="A165" t="str">
            <v>6684</v>
          </cell>
          <cell r="B165" t="str">
            <v>NEOSSAT</v>
          </cell>
          <cell r="C165" t="str">
            <v>E</v>
          </cell>
          <cell r="D165" t="str">
            <v>1.1.2.1</v>
          </cell>
          <cell r="E165" t="str">
            <v>SPACE UTILIZATION PROJECTS</v>
          </cell>
          <cell r="F165" t="str">
            <v>SPACE UTILIZATION</v>
          </cell>
        </row>
        <row r="166">
          <cell r="A166" t="str">
            <v>6741</v>
          </cell>
          <cell r="B166" t="str">
            <v>RADARSAT CONSTELLATION</v>
          </cell>
          <cell r="C166" t="str">
            <v>D</v>
          </cell>
          <cell r="D166" t="str">
            <v>1.1.1.1</v>
          </cell>
          <cell r="E166" t="str">
            <v>PROGRAMS AND INTEGRATED PLANNING</v>
          </cell>
          <cell r="F166" t="str">
            <v>VICE-PRESIDENT</v>
          </cell>
        </row>
        <row r="167">
          <cell r="A167" t="str">
            <v>6761</v>
          </cell>
          <cell r="B167" t="str">
            <v>RADARSAT CONSTELLATION - AIS</v>
          </cell>
          <cell r="C167" t="str">
            <v>C/D</v>
          </cell>
          <cell r="D167" t="str">
            <v>1.1.1.1</v>
          </cell>
          <cell r="E167" t="str">
            <v>SPACE UTILIZATION PROJECTS</v>
          </cell>
          <cell r="F167" t="str">
            <v>SPACE UTILIZATION</v>
          </cell>
        </row>
        <row r="168">
          <cell r="A168" t="str">
            <v>6762</v>
          </cell>
          <cell r="B168" t="str">
            <v>RADARSAT CONSTELLATION - AIS</v>
          </cell>
          <cell r="C168" t="str">
            <v>C/D</v>
          </cell>
          <cell r="D168" t="str">
            <v>1.1.1.1</v>
          </cell>
          <cell r="E168" t="str">
            <v>RISK RESERVE</v>
          </cell>
          <cell r="F168" t="str">
            <v>RESERVES</v>
          </cell>
        </row>
        <row r="169">
          <cell r="A169" t="str">
            <v>6781</v>
          </cell>
          <cell r="B169" t="str">
            <v>EXTERNAL GROUND INFRASTRUCTURE OPERATIONS</v>
          </cell>
          <cell r="C169" t="str">
            <v>-</v>
          </cell>
          <cell r="D169" t="str">
            <v>1.1.2.2</v>
          </cell>
          <cell r="E169" t="str">
            <v>SATELLITE OPERATIONS, INFRASTRUCTURE &amp; APPLICATIONS</v>
          </cell>
          <cell r="F169" t="str">
            <v>SPACE UTILIZATION</v>
          </cell>
        </row>
        <row r="170">
          <cell r="A170" t="str">
            <v>6782</v>
          </cell>
          <cell r="B170" t="str">
            <v>SPACE UTILIZATION CORE</v>
          </cell>
          <cell r="C170" t="str">
            <v>-</v>
          </cell>
          <cell r="D170" t="str">
            <v>1.1.1.1</v>
          </cell>
          <cell r="E170" t="str">
            <v>SPACE UTILIZATION DEVELOPMENT</v>
          </cell>
          <cell r="F170" t="str">
            <v>SPACE UTILIZATION</v>
          </cell>
        </row>
        <row r="171">
          <cell r="A171" t="str">
            <v>6783</v>
          </cell>
          <cell r="B171" t="str">
            <v>EXPLORATION OPERATIONS DIRECTORATE</v>
          </cell>
          <cell r="C171" t="str">
            <v>-</v>
          </cell>
          <cell r="D171" t="str">
            <v>1.2.1.1</v>
          </cell>
          <cell r="E171" t="str">
            <v>EXPLORATION OPERATIONS &amp; INFRASTRUCTURE</v>
          </cell>
          <cell r="F171" t="str">
            <v>SPACE EXPLORATION</v>
          </cell>
        </row>
        <row r="172">
          <cell r="A172" t="str">
            <v>6784</v>
          </cell>
          <cell r="B172" t="str">
            <v>PHASE 0 PLANETARY AND SPACE ASTRONOMY</v>
          </cell>
          <cell r="C172" t="str">
            <v>-</v>
          </cell>
          <cell r="D172" t="str">
            <v>1.2.2.3</v>
          </cell>
          <cell r="E172" t="str">
            <v>EXPLORATION DEVELOPMENT</v>
          </cell>
          <cell r="F172" t="str">
            <v>SPACE EXPLORATION</v>
          </cell>
        </row>
        <row r="173">
          <cell r="A173" t="str">
            <v>6807</v>
          </cell>
          <cell r="B173" t="str">
            <v>MSS CAMERA REPLACEMENT</v>
          </cell>
          <cell r="C173" t="str">
            <v>C</v>
          </cell>
          <cell r="D173" t="str">
            <v>1.2.1.1</v>
          </cell>
          <cell r="E173" t="str">
            <v>EXPLORATION DEVELOPMENT</v>
          </cell>
          <cell r="F173" t="str">
            <v>SPACE EXPLORATION</v>
          </cell>
        </row>
        <row r="174">
          <cell r="A174" t="str">
            <v>6808</v>
          </cell>
          <cell r="B174" t="str">
            <v>MSS CAMERA REPLACEMENT</v>
          </cell>
          <cell r="C174" t="str">
            <v>C</v>
          </cell>
          <cell r="D174" t="str">
            <v>1.2.1.1</v>
          </cell>
          <cell r="E174" t="str">
            <v>EXPLORATION OPERATIONS &amp; INFRASTRUCTURE</v>
          </cell>
          <cell r="F174" t="str">
            <v>SPACE EXPLORATION</v>
          </cell>
        </row>
        <row r="175">
          <cell r="A175" t="str">
            <v>6809</v>
          </cell>
          <cell r="B175" t="str">
            <v>MSS CAMERA REPLACEMENT</v>
          </cell>
          <cell r="C175" t="str">
            <v>C</v>
          </cell>
          <cell r="D175" t="str">
            <v>1.2.1.1</v>
          </cell>
          <cell r="E175" t="str">
            <v>ENGINEERING DEVELOPMENT</v>
          </cell>
          <cell r="F175" t="str">
            <v>SPACE SCIENCE AND TECHNOLOGY</v>
          </cell>
        </row>
        <row r="176">
          <cell r="A176" t="str">
            <v>6810</v>
          </cell>
          <cell r="B176" t="str">
            <v>MSS CAMERA REPLACEMENT</v>
          </cell>
          <cell r="C176" t="str">
            <v>C</v>
          </cell>
          <cell r="D176" t="str">
            <v>1.2.1.1</v>
          </cell>
          <cell r="E176" t="str">
            <v>ENGINEERING DEVELOPMENT</v>
          </cell>
          <cell r="F176" t="str">
            <v>SPACE SCIENCE AND TECHNOLOGY</v>
          </cell>
        </row>
        <row r="177">
          <cell r="A177" t="str">
            <v>6812</v>
          </cell>
          <cell r="B177" t="str">
            <v>MSS CAMERA REPLACEMENT</v>
          </cell>
          <cell r="C177" t="str">
            <v>D</v>
          </cell>
          <cell r="D177" t="str">
            <v>1.2.1.1</v>
          </cell>
          <cell r="E177" t="str">
            <v>EXPLORATION DEVELOPMENT</v>
          </cell>
          <cell r="F177" t="str">
            <v>SPACE EXPLORATION</v>
          </cell>
        </row>
        <row r="178">
          <cell r="A178" t="str">
            <v>6813</v>
          </cell>
          <cell r="B178" t="str">
            <v>MSS CAMERA REPLACEMENT</v>
          </cell>
          <cell r="C178" t="str">
            <v>D</v>
          </cell>
          <cell r="D178" t="str">
            <v>1.2.1.1</v>
          </cell>
          <cell r="E178" t="str">
            <v>EXPLORATION OPERATIONS &amp; INFRASTRUCTURE</v>
          </cell>
          <cell r="F178" t="str">
            <v>SPACE EXPLORATION</v>
          </cell>
        </row>
        <row r="179">
          <cell r="A179" t="str">
            <v>6814</v>
          </cell>
          <cell r="B179" t="str">
            <v>MSS CAMERA REPLACEMENT</v>
          </cell>
          <cell r="C179" t="str">
            <v>D</v>
          </cell>
          <cell r="D179" t="str">
            <v>1.2.1.1</v>
          </cell>
          <cell r="E179" t="str">
            <v>ENGINEERING DEVELOPMENT</v>
          </cell>
          <cell r="F179" t="str">
            <v>SPACE SCIENCE AND TECHNOLOGY</v>
          </cell>
        </row>
        <row r="180">
          <cell r="A180" t="str">
            <v>6815</v>
          </cell>
          <cell r="B180" t="str">
            <v>MSS CAMERA REPLACEMENT</v>
          </cell>
          <cell r="C180" t="str">
            <v>D</v>
          </cell>
          <cell r="D180" t="str">
            <v>1.2.1.1</v>
          </cell>
          <cell r="E180" t="str">
            <v>ENGINEERING DEVELOPMENT</v>
          </cell>
          <cell r="F180" t="str">
            <v>SPACE SCIENCE AND TECHNOLOGY</v>
          </cell>
        </row>
        <row r="181">
          <cell r="A181" t="str">
            <v>6816</v>
          </cell>
          <cell r="B181" t="str">
            <v>SENTINEL PROCESSINING &amp; ARCHIVING FACILITY</v>
          </cell>
          <cell r="C181" t="str">
            <v>-</v>
          </cell>
          <cell r="D181" t="str">
            <v>1.1.3.1</v>
          </cell>
          <cell r="E181" t="str">
            <v>SATELLITE OPERATIONS, INFRASTRUCTURE &amp; APPLICATIONS</v>
          </cell>
          <cell r="F181" t="str">
            <v>SPACE UTILIZATION</v>
          </cell>
        </row>
        <row r="182">
          <cell r="A182" t="str">
            <v>6821</v>
          </cell>
          <cell r="B182" t="str">
            <v>CAMS (CANADIAN ASTRO-H METROLOGY SYSTEMS)</v>
          </cell>
          <cell r="C182" t="str">
            <v>E</v>
          </cell>
          <cell r="D182" t="str">
            <v>1.2.2.1</v>
          </cell>
          <cell r="E182" t="str">
            <v>ENGINEERING DEVELOPMENT</v>
          </cell>
          <cell r="F182" t="str">
            <v>SPACE SCIENCE AND TECHNOLOGY</v>
          </cell>
        </row>
        <row r="183">
          <cell r="A183" t="str">
            <v>6824</v>
          </cell>
          <cell r="B183" t="str">
            <v>JWST (JAMES WEBB SPACE TELESCOPE)</v>
          </cell>
          <cell r="C183" t="str">
            <v>E</v>
          </cell>
          <cell r="D183" t="str">
            <v>1.2.2.1</v>
          </cell>
          <cell r="E183" t="str">
            <v>ENGINEERING DEVELOPMENT</v>
          </cell>
          <cell r="F183" t="str">
            <v>SPACE SCIENCE AND TECHNOLOGY</v>
          </cell>
        </row>
        <row r="184">
          <cell r="A184" t="str">
            <v>6826</v>
          </cell>
          <cell r="B184" t="str">
            <v>MICROSAT MISSION 1</v>
          </cell>
          <cell r="C184" t="str">
            <v>B</v>
          </cell>
          <cell r="D184" t="str">
            <v>1.1.1.1</v>
          </cell>
          <cell r="E184" t="str">
            <v>ENGINEERING DEVELOPMENT</v>
          </cell>
          <cell r="F184" t="str">
            <v>SPACE SCIENCE AND TECHNOLOGY</v>
          </cell>
        </row>
        <row r="185">
          <cell r="A185" t="str">
            <v>6835</v>
          </cell>
          <cell r="B185" t="str">
            <v>OSIRIS-REX (ORIGINS SPECTRAL INTERPRETATION RESOURCE IDENTIFICATION SECURITY REGOLITH EXPLORER)</v>
          </cell>
          <cell r="C185" t="str">
            <v>D</v>
          </cell>
          <cell r="D185" t="str">
            <v>1.2.2.2</v>
          </cell>
          <cell r="E185" t="str">
            <v>ENGINEERING DEVELOPMENT</v>
          </cell>
          <cell r="F185" t="str">
            <v>SPACE SCIENCE AND TECHNOLOGY</v>
          </cell>
        </row>
        <row r="186">
          <cell r="A186" t="str">
            <v>6836</v>
          </cell>
          <cell r="B186" t="str">
            <v>OSIRIS-REX (ORIGINS SPECTRAL INTERPRETATION RESOURCE IDENTIFICATION SECURITY REGOLITH EXPLORER)</v>
          </cell>
          <cell r="C186" t="str">
            <v>D</v>
          </cell>
          <cell r="D186" t="str">
            <v>1.2.2.2</v>
          </cell>
          <cell r="E186" t="str">
            <v>ENGINEERING DEVELOPMENT</v>
          </cell>
          <cell r="F186" t="str">
            <v>SPACE SCIENCE AND TECHNOLOGY</v>
          </cell>
        </row>
        <row r="187">
          <cell r="A187" t="str">
            <v>6837</v>
          </cell>
          <cell r="B187" t="str">
            <v>OSIRIS-REX (ORIGINS SPECTRAL INTERPRETATION RESOURCE IDENTIFICATION SECURITY REGOLITH EXPLORER)</v>
          </cell>
          <cell r="C187" t="str">
            <v>E</v>
          </cell>
          <cell r="D187" t="str">
            <v>1.2.2.2</v>
          </cell>
          <cell r="E187" t="str">
            <v>ENGINEERING DEVELOPMENT</v>
          </cell>
          <cell r="F187" t="str">
            <v>SPACE SCIENCE AND TECHNOLOGY</v>
          </cell>
        </row>
        <row r="188">
          <cell r="A188" t="str">
            <v>6838</v>
          </cell>
          <cell r="B188" t="str">
            <v>RADARSAT CONSTELLATION</v>
          </cell>
          <cell r="C188" t="str">
            <v>E2</v>
          </cell>
          <cell r="D188" t="str">
            <v>1.1.2.1</v>
          </cell>
          <cell r="E188" t="str">
            <v>SATELLITE OPERATIONS, INFRASTRUCTURE &amp; APPLICATIONS</v>
          </cell>
          <cell r="F188" t="str">
            <v>SPACE UTILIZATION</v>
          </cell>
        </row>
        <row r="189">
          <cell r="A189" t="str">
            <v>6841</v>
          </cell>
          <cell r="B189" t="str">
            <v>SURFACE WATER &amp; OCEAN TOPOGRAPHY (SWOT)</v>
          </cell>
          <cell r="C189" t="str">
            <v>D</v>
          </cell>
          <cell r="D189" t="str">
            <v>1.1.1.3</v>
          </cell>
          <cell r="E189" t="str">
            <v>ENGINEERING DEVELOPMENT</v>
          </cell>
          <cell r="F189" t="str">
            <v>SPACE SCIENCE AND TECHNOLOGY</v>
          </cell>
        </row>
        <row r="190">
          <cell r="A190" t="str">
            <v>6882</v>
          </cell>
          <cell r="B190" t="str">
            <v>MSS CAMERA REPLACEMENT</v>
          </cell>
          <cell r="C190" t="str">
            <v>C</v>
          </cell>
          <cell r="D190" t="str">
            <v>1.2.1.1</v>
          </cell>
          <cell r="E190" t="str">
            <v>RISK RESERVE</v>
          </cell>
          <cell r="F190" t="str">
            <v>RESERVES</v>
          </cell>
        </row>
        <row r="191">
          <cell r="A191" t="str">
            <v>6883</v>
          </cell>
          <cell r="B191" t="str">
            <v>MSS CAMERA REPLACEMENT</v>
          </cell>
          <cell r="C191" t="str">
            <v>D</v>
          </cell>
          <cell r="D191" t="str">
            <v>1.2.1.1</v>
          </cell>
          <cell r="E191" t="str">
            <v>RISK RESERVE</v>
          </cell>
          <cell r="F191" t="str">
            <v>RESERVES</v>
          </cell>
        </row>
        <row r="192">
          <cell r="A192" t="str">
            <v>6884</v>
          </cell>
          <cell r="B192" t="str">
            <v>PHASES 0 FOR SU</v>
          </cell>
          <cell r="C192" t="str">
            <v>ACT</v>
          </cell>
          <cell r="D192" t="str">
            <v>1.1.1.1</v>
          </cell>
          <cell r="E192" t="str">
            <v>SPACE UTILIZATION DEVELOPMENT</v>
          </cell>
          <cell r="F192" t="str">
            <v>SPACE UTILIZATION</v>
          </cell>
        </row>
        <row r="193">
          <cell r="A193" t="str">
            <v>6901</v>
          </cell>
          <cell r="B193" t="str">
            <v>SAFETY AND MISSION ASSURANCE (S&amp;MA) SUPPORT TO PROJECTS</v>
          </cell>
          <cell r="C193" t="str">
            <v>-</v>
          </cell>
          <cell r="D193" t="str">
            <v>1.4.1.1</v>
          </cell>
          <cell r="E193" t="str">
            <v>ENGINEERING DEVELOPMENT</v>
          </cell>
          <cell r="F193" t="str">
            <v>SPACE SCIENCE AND TECHNOLOGY</v>
          </cell>
        </row>
        <row r="194">
          <cell r="A194" t="str">
            <v>6941</v>
          </cell>
          <cell r="B194" t="str">
            <v>PCW (POLAR COMMUNICATION WEATHER ) - DND</v>
          </cell>
          <cell r="C194" t="str">
            <v>0</v>
          </cell>
          <cell r="D194" t="str">
            <v>1.1.1.2</v>
          </cell>
          <cell r="E194" t="str">
            <v>SPACE UTILIZATION DEVELOPMENT</v>
          </cell>
          <cell r="F194" t="str">
            <v>SPACE UTILIZATION</v>
          </cell>
        </row>
        <row r="195">
          <cell r="A195" t="str">
            <v>6963</v>
          </cell>
          <cell r="B195" t="str">
            <v>FIRR (FAR INFRARED RADIOMETER)</v>
          </cell>
          <cell r="C195" t="str">
            <v>SCI-SUP</v>
          </cell>
          <cell r="D195" t="str">
            <v>1.1.1.3</v>
          </cell>
          <cell r="E195" t="str">
            <v>SPACE UTILIZATION DEVELOPMENT</v>
          </cell>
          <cell r="F195" t="str">
            <v>SPACE UTILIZATION</v>
          </cell>
        </row>
        <row r="196">
          <cell r="A196" t="str">
            <v>7061</v>
          </cell>
          <cell r="B196" t="str">
            <v>MATRIX SUPPORT FOR SPACE SCIENCE &amp; TECHNOLOGY INTERNAL ACTIVITIES</v>
          </cell>
          <cell r="C196" t="str">
            <v>-</v>
          </cell>
          <cell r="D196" t="str">
            <v>1.3.1.1</v>
          </cell>
          <cell r="E196" t="str">
            <v>SPACE UTILIZATION DEVELOPMENT</v>
          </cell>
          <cell r="F196" t="str">
            <v>SPACE UTILIZATION</v>
          </cell>
        </row>
        <row r="197">
          <cell r="A197" t="str">
            <v>7101</v>
          </cell>
          <cell r="B197" t="str">
            <v>PHASES 0 FOR SU</v>
          </cell>
          <cell r="C197" t="str">
            <v>ACT</v>
          </cell>
          <cell r="D197" t="str">
            <v>1.1.1.1</v>
          </cell>
          <cell r="E197" t="str">
            <v>SPACE UTILIZATION PROJECTS</v>
          </cell>
          <cell r="F197" t="str">
            <v>SPACE UTILIZATION</v>
          </cell>
        </row>
        <row r="198">
          <cell r="A198" t="str">
            <v>7121</v>
          </cell>
          <cell r="B198" t="str">
            <v>STRATOS - BALLONS STRATOSPHÉRIQUES - PROGRAMME</v>
          </cell>
          <cell r="C198" t="str">
            <v>-</v>
          </cell>
          <cell r="D198" t="str">
            <v>1.3.1.1</v>
          </cell>
          <cell r="E198" t="str">
            <v>ENGINEERING DEVELOPMENT</v>
          </cell>
          <cell r="F198" t="str">
            <v>SPACE SCIENCE AND TECHNOLOGY</v>
          </cell>
        </row>
        <row r="199">
          <cell r="A199" t="str">
            <v>7122</v>
          </cell>
          <cell r="B199" t="str">
            <v>STRATOS - BALLONS STRATOSPHÉRIQUES - INFRASTRUCTURE</v>
          </cell>
          <cell r="C199" t="str">
            <v>-</v>
          </cell>
          <cell r="D199" t="str">
            <v>1.3.1.1</v>
          </cell>
          <cell r="E199" t="str">
            <v>ENGINEERING DEVELOPMENT</v>
          </cell>
          <cell r="F199" t="str">
            <v>SPACE SCIENCE AND TECHNOLOGY</v>
          </cell>
        </row>
        <row r="200">
          <cell r="A200" t="str">
            <v>7123</v>
          </cell>
          <cell r="B200" t="str">
            <v>STRATOS - BALLONS STRATOSPHÉRIQUES - CAMPAGNE</v>
          </cell>
          <cell r="C200" t="str">
            <v>-</v>
          </cell>
          <cell r="D200" t="str">
            <v>1.3.1.1</v>
          </cell>
          <cell r="E200" t="str">
            <v>ENGINEERING DEVELOPMENT</v>
          </cell>
          <cell r="F200" t="str">
            <v>SPACE SCIENCE AND TECHNOLOGY</v>
          </cell>
        </row>
        <row r="201">
          <cell r="A201" t="str">
            <v>7141</v>
          </cell>
          <cell r="B201" t="str">
            <v>SURFACE WATER &amp; OCEAN TOPOGRAPHY (SWOT)</v>
          </cell>
          <cell r="C201" t="str">
            <v>C</v>
          </cell>
          <cell r="D201" t="str">
            <v>1.1.1.3</v>
          </cell>
          <cell r="E201" t="str">
            <v>SPACE UTILIZATION PROJECTS</v>
          </cell>
          <cell r="F201" t="str">
            <v>SPACE UTILIZATION</v>
          </cell>
        </row>
        <row r="202">
          <cell r="A202" t="str">
            <v>7142</v>
          </cell>
          <cell r="B202" t="str">
            <v>SURFACE WATER &amp; OCEAN TOPOGRAPHY (SWOT)</v>
          </cell>
          <cell r="C202" t="str">
            <v>D</v>
          </cell>
          <cell r="D202" t="str">
            <v>1.1.1.3</v>
          </cell>
          <cell r="E202" t="str">
            <v>SPACE UTILIZATION PROJECTS</v>
          </cell>
          <cell r="F202" t="str">
            <v>SPACE UTILIZATION</v>
          </cell>
        </row>
        <row r="203">
          <cell r="A203" t="str">
            <v>7143</v>
          </cell>
          <cell r="B203" t="str">
            <v>SATELLITE COMMON OPERATION COST</v>
          </cell>
          <cell r="C203" t="str">
            <v>-</v>
          </cell>
          <cell r="D203" t="str">
            <v>1.1.2.1</v>
          </cell>
          <cell r="E203" t="str">
            <v>SATELLITE OPERATIONS, INFRASTRUCTURE &amp; APPLICATIONS</v>
          </cell>
          <cell r="F203" t="str">
            <v>SPACE UTILIZATION</v>
          </cell>
        </row>
        <row r="204">
          <cell r="A204" t="str">
            <v>7161</v>
          </cell>
          <cell r="B204" t="str">
            <v>PROGRAM MANAGEMENT (DAVID FLORIDA LABORATORY)</v>
          </cell>
          <cell r="C204" t="str">
            <v>-</v>
          </cell>
          <cell r="D204" t="str">
            <v>1.3.3.1</v>
          </cell>
          <cell r="E204" t="str">
            <v>DAVID FLORIDA LABORATORY (DFL)</v>
          </cell>
          <cell r="F204" t="str">
            <v>SPACE SCIENCE AND TECHNOLOGY</v>
          </cell>
        </row>
        <row r="205">
          <cell r="A205" t="str">
            <v>7162</v>
          </cell>
          <cell r="B205" t="str">
            <v>INNOVATIVE PLANNING</v>
          </cell>
          <cell r="C205" t="str">
            <v>-</v>
          </cell>
          <cell r="D205" t="str">
            <v>1.3.2.2</v>
          </cell>
          <cell r="E205" t="str">
            <v>PROGRAM, SCIENCE &amp; TECHNOLOGY</v>
          </cell>
          <cell r="F205" t="str">
            <v>SPACE SCIENCE AND TECHNOLOGY</v>
          </cell>
        </row>
        <row r="206">
          <cell r="A206" t="str">
            <v>7182</v>
          </cell>
          <cell r="B206" t="str">
            <v>POLICY GRANTS</v>
          </cell>
          <cell r="C206" t="str">
            <v>-</v>
          </cell>
          <cell r="D206" t="str">
            <v>1.3.1.1</v>
          </cell>
          <cell r="E206" t="str">
            <v>POLICY AND EXTERNAL RELATIONS</v>
          </cell>
          <cell r="F206" t="str">
            <v>POLICY</v>
          </cell>
        </row>
        <row r="207">
          <cell r="A207" t="str">
            <v>7201</v>
          </cell>
          <cell r="B207" t="str">
            <v>CSOC (COMMON SPACE STATION OPERATION COSTS) - ONGOING ACTIVITIES</v>
          </cell>
          <cell r="C207" t="str">
            <v>E</v>
          </cell>
          <cell r="D207" t="str">
            <v>1.2.1.1</v>
          </cell>
          <cell r="E207" t="str">
            <v>EXPLORATION OPERATIONS &amp; INFRASTRUCTURE</v>
          </cell>
          <cell r="F207" t="str">
            <v>SPACE EXPLORATION</v>
          </cell>
        </row>
        <row r="208">
          <cell r="A208" t="str">
            <v>7221</v>
          </cell>
          <cell r="B208" t="str">
            <v>MSS CAMERA REPLACEMENT</v>
          </cell>
          <cell r="C208" t="str">
            <v>E</v>
          </cell>
          <cell r="D208" t="str">
            <v>1.2.1.1</v>
          </cell>
          <cell r="E208" t="str">
            <v>EXPLORATION OPERATIONS &amp; INFRASTRUCTURE</v>
          </cell>
          <cell r="F208" t="str">
            <v>SPACE EXPLORATION</v>
          </cell>
        </row>
        <row r="209">
          <cell r="A209" t="str">
            <v>7241</v>
          </cell>
          <cell r="B209" t="str">
            <v>SECRET NETWORK</v>
          </cell>
          <cell r="C209" t="str">
            <v>-</v>
          </cell>
          <cell r="D209" t="str">
            <v>1.4.7.1</v>
          </cell>
          <cell r="E209" t="str">
            <v>EARMARKED FUNDS FOR CORPORATE SERVICES</v>
          </cell>
          <cell r="F209" t="str">
            <v>EARMARKED FUNDS AT CORPORATE LEVEL</v>
          </cell>
        </row>
        <row r="210">
          <cell r="A210" t="str">
            <v>7261</v>
          </cell>
          <cell r="B210" t="str">
            <v>DEXTRE DEPLOYABLE VISION SYSTEM (DDVS)</v>
          </cell>
          <cell r="C210" t="str">
            <v>A</v>
          </cell>
          <cell r="D210" t="str">
            <v>1.2.1.1</v>
          </cell>
          <cell r="E210" t="str">
            <v>EXPLORATION DEVELOPMENT</v>
          </cell>
          <cell r="F210" t="str">
            <v>SPACE EXPLORATION</v>
          </cell>
        </row>
        <row r="211">
          <cell r="A211" t="str">
            <v>7301</v>
          </cell>
          <cell r="B211" t="str">
            <v>DFL-IAR PROJECT (INFRASTRUCTURE ACCELLERATED REFIT)</v>
          </cell>
          <cell r="C211" t="str">
            <v>A, B &amp; C</v>
          </cell>
          <cell r="D211" t="str">
            <v>1.4.8.1</v>
          </cell>
          <cell r="E211" t="str">
            <v>CORPORATE SERVICES</v>
          </cell>
          <cell r="F211" t="str">
            <v>VICE-PRESIDENT</v>
          </cell>
        </row>
        <row r="212">
          <cell r="A212" t="str">
            <v>7302</v>
          </cell>
          <cell r="B212" t="str">
            <v>DFL-IAR PROJECT (INFRASTRUCTURE ACCELLERATED REFIT)</v>
          </cell>
          <cell r="C212" t="str">
            <v>D</v>
          </cell>
          <cell r="D212" t="str">
            <v>1.4.8.1</v>
          </cell>
          <cell r="E212" t="str">
            <v>CORPORATE SERVICES</v>
          </cell>
          <cell r="F212" t="str">
            <v>VICE-PRESIDENT</v>
          </cell>
        </row>
        <row r="213">
          <cell r="A213" t="str">
            <v>7321</v>
          </cell>
          <cell r="B213" t="str">
            <v>DFL-IAR PROJECT (INFRASTRUCTURE ACCELLERATED REFIT)</v>
          </cell>
          <cell r="C213" t="str">
            <v>A, B &amp; C</v>
          </cell>
          <cell r="D213" t="str">
            <v>1.4.8.1</v>
          </cell>
          <cell r="E213" t="str">
            <v>RISK RESERVE</v>
          </cell>
          <cell r="F213" t="str">
            <v>RESERVES</v>
          </cell>
        </row>
        <row r="214">
          <cell r="A214" t="str">
            <v>7322</v>
          </cell>
          <cell r="B214" t="str">
            <v>DFL-IAR PROJECT (INFRASTRUCTURE ACCELLERATED REFIT)</v>
          </cell>
          <cell r="C214" t="str">
            <v>D</v>
          </cell>
          <cell r="D214" t="str">
            <v>1.4.8.1</v>
          </cell>
          <cell r="E214" t="str">
            <v>RISK RESERVE</v>
          </cell>
          <cell r="F214" t="str">
            <v>RESERVES</v>
          </cell>
        </row>
        <row r="215">
          <cell r="A215" t="str">
            <v>7341</v>
          </cell>
          <cell r="B215" t="str">
            <v>DEXTRE DEPLOYABLE VISION SYSTEM (DDVS)</v>
          </cell>
          <cell r="C215" t="str">
            <v>B</v>
          </cell>
          <cell r="D215" t="str">
            <v>1.2.1.1</v>
          </cell>
          <cell r="E215" t="str">
            <v>EXPLORATION DEVELOPMENT</v>
          </cell>
          <cell r="F215" t="str">
            <v>SPACE EXPLORATION</v>
          </cell>
        </row>
        <row r="216">
          <cell r="A216" t="str">
            <v>7342</v>
          </cell>
          <cell r="B216" t="str">
            <v>LIFE SCIENCE RESEARCH SYSTEM (LSRS)</v>
          </cell>
          <cell r="C216" t="str">
            <v>B</v>
          </cell>
          <cell r="D216" t="str">
            <v>1.2.1.2</v>
          </cell>
          <cell r="E216" t="str">
            <v>EXPLORATION DEVELOPMENT</v>
          </cell>
          <cell r="F216" t="str">
            <v>SPACE EXPLORATION</v>
          </cell>
        </row>
        <row r="217">
          <cell r="A217" t="str">
            <v>7361</v>
          </cell>
          <cell r="B217" t="str">
            <v>DEXTRE DEPLOYABLE VISION SYSTEM (DDVS)</v>
          </cell>
          <cell r="C217" t="str">
            <v>C</v>
          </cell>
          <cell r="D217" t="str">
            <v>1.2.1.1</v>
          </cell>
          <cell r="E217" t="str">
            <v>EXPLORATION DEVELOPMENT</v>
          </cell>
          <cell r="F217" t="str">
            <v>SPACE EXPLORATION</v>
          </cell>
        </row>
        <row r="218">
          <cell r="A218" t="str">
            <v>7381</v>
          </cell>
          <cell r="B218" t="str">
            <v>DEXTRE DEPLOYABLE VISION SYSTEM (DDVS)</v>
          </cell>
          <cell r="C218" t="str">
            <v>D</v>
          </cell>
          <cell r="D218" t="str">
            <v>1.2.1.1</v>
          </cell>
          <cell r="E218" t="str">
            <v>EXPLORATION DEVELOPMENT</v>
          </cell>
          <cell r="F218" t="str">
            <v>SPACE EXPLORATION</v>
          </cell>
        </row>
        <row r="219">
          <cell r="A219" t="str">
            <v>7401</v>
          </cell>
          <cell r="B219" t="str">
            <v>DEXTRE DEPLOYABLE VISION SYSTEM (DDVS)</v>
          </cell>
          <cell r="C219" t="str">
            <v>E</v>
          </cell>
          <cell r="D219" t="str">
            <v>1.2.1.1</v>
          </cell>
          <cell r="E219" t="str">
            <v>EXPLORATION DEVELOPMENT</v>
          </cell>
          <cell r="F219" t="str">
            <v>SPACE EXPLORATION</v>
          </cell>
        </row>
        <row r="220">
          <cell r="A220" t="str">
            <v>7422</v>
          </cell>
          <cell r="B220" t="str">
            <v>LIFE SCIENCE RESEARCH SYSTEM (LSRS)</v>
          </cell>
          <cell r="C220" t="str">
            <v>A2</v>
          </cell>
          <cell r="D220" t="str">
            <v>1.2.1.2</v>
          </cell>
          <cell r="E220" t="str">
            <v>EXPLORATION DEVELOPMENT</v>
          </cell>
          <cell r="F220" t="str">
            <v>SPACE EXPLORATION</v>
          </cell>
        </row>
        <row r="221">
          <cell r="A221" t="str">
            <v>7423</v>
          </cell>
          <cell r="B221" t="str">
            <v>LIFE SCIENCE RESEARCH SYSTEM (LSRS)</v>
          </cell>
          <cell r="C221" t="str">
            <v>C</v>
          </cell>
          <cell r="D221" t="str">
            <v>1.2.1.2</v>
          </cell>
          <cell r="E221" t="str">
            <v>EXPLORATION DEVELOPMENT</v>
          </cell>
          <cell r="F221" t="str">
            <v>SPACE EXPLORATION</v>
          </cell>
        </row>
        <row r="222">
          <cell r="A222" t="str">
            <v>7424</v>
          </cell>
          <cell r="B222" t="str">
            <v>LIFE SCIENCE RESEARCH SYSTEM (LSRS)</v>
          </cell>
          <cell r="C222" t="str">
            <v>D</v>
          </cell>
          <cell r="D222" t="str">
            <v>1.2.1.2</v>
          </cell>
          <cell r="E222" t="str">
            <v>EXPLORATION DEVELOPMENT</v>
          </cell>
          <cell r="F222" t="str">
            <v>SPACE EXPLORATION</v>
          </cell>
        </row>
        <row r="223">
          <cell r="A223" t="str">
            <v>7425</v>
          </cell>
          <cell r="B223" t="str">
            <v>LIFE SCIENCE RESEARCH SYSTEM (LSRS)</v>
          </cell>
          <cell r="C223" t="str">
            <v>E</v>
          </cell>
          <cell r="D223" t="str">
            <v>1.2.1.2</v>
          </cell>
          <cell r="E223" t="str">
            <v>EXPLORATION DEVELOPMENT</v>
          </cell>
          <cell r="F223" t="str">
            <v>SPACE EXPLORATION</v>
          </cell>
        </row>
        <row r="224">
          <cell r="A224" t="str">
            <v>7441</v>
          </cell>
          <cell r="B224" t="str">
            <v>LIFE SCIENCE RESEARCH SYSTEM (LSRS)</v>
          </cell>
          <cell r="C224" t="str">
            <v>SCI-SUP</v>
          </cell>
          <cell r="D224" t="str">
            <v>1.2.1.2</v>
          </cell>
          <cell r="E224" t="str">
            <v>EXPLORATION DEVELOPMENT</v>
          </cell>
          <cell r="F224" t="str">
            <v>SPACE EXPLORATION</v>
          </cell>
        </row>
        <row r="225">
          <cell r="A225" t="str">
            <v>7461</v>
          </cell>
          <cell r="B225" t="str">
            <v>DEXTRE DEPLOYABLE VISION SYSTEM (DDVS)</v>
          </cell>
          <cell r="C225" t="str">
            <v>A</v>
          </cell>
          <cell r="D225" t="str">
            <v>1.2.1.1</v>
          </cell>
          <cell r="E225" t="str">
            <v>RISK RESERVE</v>
          </cell>
          <cell r="F225" t="str">
            <v>RESERVES</v>
          </cell>
        </row>
        <row r="226">
          <cell r="A226" t="str">
            <v>7462</v>
          </cell>
          <cell r="B226" t="str">
            <v>DEXTRE DEPLOYABLE VISION SYSTEM (DDVS)</v>
          </cell>
          <cell r="C226" t="str">
            <v>B</v>
          </cell>
          <cell r="D226" t="str">
            <v>1.2.1.1</v>
          </cell>
          <cell r="E226" t="str">
            <v>RISK RESERVE</v>
          </cell>
          <cell r="F226" t="str">
            <v>RESERVES</v>
          </cell>
        </row>
        <row r="227">
          <cell r="A227" t="str">
            <v>7463</v>
          </cell>
          <cell r="B227" t="str">
            <v>DEXTRE DEPLOYABLE VISION SYSTEM (DDVS)</v>
          </cell>
          <cell r="C227" t="str">
            <v>C</v>
          </cell>
          <cell r="D227" t="str">
            <v>1.2.1.1</v>
          </cell>
          <cell r="E227" t="str">
            <v>RISK RESERVE</v>
          </cell>
          <cell r="F227" t="str">
            <v>RESERVES</v>
          </cell>
        </row>
        <row r="228">
          <cell r="A228" t="str">
            <v>7464</v>
          </cell>
          <cell r="B228" t="str">
            <v>DEXTRE DEPLOYABLE VISION SYSTEM (DDVS)</v>
          </cell>
          <cell r="C228" t="str">
            <v>D</v>
          </cell>
          <cell r="D228" t="str">
            <v>1.2.1.1</v>
          </cell>
          <cell r="E228" t="str">
            <v>RISK RESERVE</v>
          </cell>
          <cell r="F228" t="str">
            <v>RESERVES</v>
          </cell>
        </row>
        <row r="229">
          <cell r="A229" t="str">
            <v>7466</v>
          </cell>
          <cell r="B229" t="str">
            <v>LIFE SCIENCE RESEARCH SYSTEM (LSRS)</v>
          </cell>
          <cell r="C229" t="str">
            <v>A2</v>
          </cell>
          <cell r="D229" t="str">
            <v>1.2.1.2</v>
          </cell>
          <cell r="E229" t="str">
            <v>RISK RESERVE</v>
          </cell>
          <cell r="F229" t="str">
            <v>RESERVES</v>
          </cell>
        </row>
        <row r="230">
          <cell r="A230" t="str">
            <v>7467</v>
          </cell>
          <cell r="B230" t="str">
            <v>LIFE SCIENCE RESEARCH SYSTEM (LSRS)</v>
          </cell>
          <cell r="C230" t="str">
            <v>B</v>
          </cell>
          <cell r="D230" t="str">
            <v>1.2.1.2</v>
          </cell>
          <cell r="E230" t="str">
            <v>RISK RESERVE</v>
          </cell>
          <cell r="F230" t="str">
            <v>RESERVES</v>
          </cell>
        </row>
        <row r="231">
          <cell r="A231" t="str">
            <v>7468</v>
          </cell>
          <cell r="B231" t="str">
            <v>LIFE SCIENCE RESEARCH SYSTEM (LSRS)</v>
          </cell>
          <cell r="C231" t="str">
            <v>C</v>
          </cell>
          <cell r="D231" t="str">
            <v>1.2.1.2</v>
          </cell>
          <cell r="E231" t="str">
            <v>RISK RESERVE</v>
          </cell>
          <cell r="F231" t="str">
            <v>RESERVES</v>
          </cell>
        </row>
        <row r="232">
          <cell r="A232" t="str">
            <v>7469</v>
          </cell>
          <cell r="B232" t="str">
            <v>LIFE SCIENCE RESEARCH SYSTEM (LSRS)</v>
          </cell>
          <cell r="C232" t="str">
            <v>D</v>
          </cell>
          <cell r="D232" t="str">
            <v>1.2.1.2</v>
          </cell>
          <cell r="E232" t="str">
            <v>RISK RESERVE</v>
          </cell>
          <cell r="F232" t="str">
            <v>RESERVES</v>
          </cell>
        </row>
        <row r="233">
          <cell r="A233" t="str">
            <v>7481</v>
          </cell>
          <cell r="B233" t="str">
            <v>VALUE-ADDED SATELLITE REPORT/IMAGE FOR HUMANITARIAN NEEDS</v>
          </cell>
          <cell r="C233" t="str">
            <v>-</v>
          </cell>
          <cell r="D233" t="str">
            <v>1.1.3.1</v>
          </cell>
          <cell r="E233" t="str">
            <v>SATELLITE OPERATIONS, INFRASTRUCTURE &amp; APPLICATIONS</v>
          </cell>
          <cell r="F233" t="str">
            <v>SPACE UTILIZATION</v>
          </cell>
        </row>
        <row r="234">
          <cell r="A234" t="str">
            <v>7501</v>
          </cell>
          <cell r="B234" t="str">
            <v>GRANTS &amp; CONT. CENTRE OF EXPERTISE</v>
          </cell>
          <cell r="C234" t="str">
            <v>-</v>
          </cell>
          <cell r="D234" t="str">
            <v>1.4.5.1</v>
          </cell>
          <cell r="E234" t="str">
            <v>PLANNING AND FINANCIAL RESOURCES</v>
          </cell>
          <cell r="F234" t="str">
            <v>FINANCES</v>
          </cell>
        </row>
        <row r="235">
          <cell r="A235" t="str">
            <v>7522</v>
          </cell>
          <cell r="B235" t="str">
            <v>E-POP (E-POLAR OUTFLOW PROBE) DATA ANALYSIS</v>
          </cell>
          <cell r="C235" t="str">
            <v>E</v>
          </cell>
          <cell r="D235" t="str">
            <v>1.1.3.3</v>
          </cell>
          <cell r="E235" t="str">
            <v>SPACE UTILIZATION DEVELOPMENT</v>
          </cell>
          <cell r="F235" t="str">
            <v>SPACE UTILIZATION</v>
          </cell>
        </row>
        <row r="236">
          <cell r="A236" t="str">
            <v>7561</v>
          </cell>
          <cell r="B236" t="str">
            <v>SPACE BASED DATA RESEARCH AND DEVELOPMENT</v>
          </cell>
          <cell r="C236" t="str">
            <v>E</v>
          </cell>
          <cell r="D236" t="str">
            <v>1.1.3.1</v>
          </cell>
          <cell r="E236" t="str">
            <v>SATELLITE OPERATIONS, INFRASTRUCTURE &amp; APPLICATIONS</v>
          </cell>
          <cell r="F236" t="str">
            <v>SPACE UTILIZATION</v>
          </cell>
        </row>
        <row r="237">
          <cell r="A237" t="str">
            <v>7581</v>
          </cell>
          <cell r="B237" t="str">
            <v>MOPITT - DATA ANALYSIS</v>
          </cell>
          <cell r="C237" t="str">
            <v>E</v>
          </cell>
          <cell r="D237" t="str">
            <v>1.1.3.3</v>
          </cell>
          <cell r="E237" t="str">
            <v>SPACE UTILIZATION DEVELOPMENT</v>
          </cell>
          <cell r="F237" t="str">
            <v>SPACE UTILIZATION</v>
          </cell>
        </row>
        <row r="238">
          <cell r="A238" t="str">
            <v>7601</v>
          </cell>
          <cell r="B238" t="str">
            <v>GO CANADA - DATA ANALYSIS</v>
          </cell>
          <cell r="C238" t="str">
            <v>SCI-SUP</v>
          </cell>
          <cell r="D238" t="str">
            <v>1.1.3.3</v>
          </cell>
          <cell r="E238" t="str">
            <v>SPACE UTILIZATION DEVELOPMENT</v>
          </cell>
          <cell r="F238" t="str">
            <v>SPACE UTILIZATION</v>
          </cell>
        </row>
        <row r="239">
          <cell r="A239" t="str">
            <v>7621</v>
          </cell>
          <cell r="B239" t="str">
            <v>SMAP (SOIL MOISTURE ACTIVE AND PASSIVE) - DATA ANALYSIS</v>
          </cell>
          <cell r="C239" t="str">
            <v>E</v>
          </cell>
          <cell r="D239" t="str">
            <v>1.1.3.3</v>
          </cell>
          <cell r="E239" t="str">
            <v>SPACE UTILIZATION DEVELOPMENT</v>
          </cell>
          <cell r="F239" t="str">
            <v>SPACE UTILIZATION</v>
          </cell>
        </row>
        <row r="240">
          <cell r="A240" t="str">
            <v>7641</v>
          </cell>
          <cell r="B240" t="str">
            <v>ESA - UNCOMITTED FUNDS</v>
          </cell>
          <cell r="C240" t="str">
            <v>PGM</v>
          </cell>
          <cell r="D240" t="str">
            <v>1.3.2.1</v>
          </cell>
          <cell r="E240" t="str">
            <v>PROGRAM, SCIENCE &amp; TECHNOLOGY</v>
          </cell>
          <cell r="F240" t="str">
            <v>SPACE SCIENCE AND TECHNOLOGY</v>
          </cell>
        </row>
        <row r="241">
          <cell r="A241" t="str">
            <v>7681</v>
          </cell>
          <cell r="B241" t="str">
            <v>DAVID FLORIDA LABORATORY - PROJECTS MANAGEMENT</v>
          </cell>
          <cell r="C241" t="str">
            <v>ACT</v>
          </cell>
          <cell r="D241" t="str">
            <v>1.4.8.1</v>
          </cell>
          <cell r="E241" t="str">
            <v>CORPORATE SERVICES</v>
          </cell>
          <cell r="F241" t="str">
            <v>VICE-PRESIDENT</v>
          </cell>
        </row>
        <row r="242">
          <cell r="A242" t="str">
            <v>7701</v>
          </cell>
          <cell r="B242" t="str">
            <v>PROPERTY &amp; PROJECT MANAGEMENT</v>
          </cell>
          <cell r="C242" t="str">
            <v>ACT</v>
          </cell>
          <cell r="D242" t="str">
            <v>1.4.8.1</v>
          </cell>
          <cell r="E242" t="str">
            <v>CORPORATE SERVICES</v>
          </cell>
          <cell r="F242" t="str">
            <v>VICE-PRESIDENT</v>
          </cell>
        </row>
        <row r="243">
          <cell r="A243" t="str">
            <v>7721</v>
          </cell>
          <cell r="B243" t="str">
            <v>SECURITY SERVICES</v>
          </cell>
          <cell r="C243" t="str">
            <v>ACT</v>
          </cell>
          <cell r="D243" t="str">
            <v>1.4.8.1</v>
          </cell>
          <cell r="E243" t="str">
            <v>CORPORATE SERVICES</v>
          </cell>
          <cell r="F243" t="str">
            <v>VICE-PRESIDENT</v>
          </cell>
        </row>
        <row r="244">
          <cell r="A244" t="str">
            <v>7741</v>
          </cell>
          <cell r="B244" t="str">
            <v>MSS CAMERA REPLACEMENT</v>
          </cell>
          <cell r="C244" t="str">
            <v>E</v>
          </cell>
          <cell r="D244" t="str">
            <v>1.2.1.1</v>
          </cell>
          <cell r="E244" t="str">
            <v>EXPLORATION DEVELOPMENT</v>
          </cell>
          <cell r="F244" t="str">
            <v>SPACE EXPLORATION</v>
          </cell>
        </row>
        <row r="245">
          <cell r="A245" t="str">
            <v>7761</v>
          </cell>
          <cell r="B245" t="str">
            <v>STDP MANAGEMENT</v>
          </cell>
          <cell r="C245" t="str">
            <v>MGT</v>
          </cell>
          <cell r="D245" t="str">
            <v>1.3.2.2</v>
          </cell>
          <cell r="E245" t="str">
            <v>PROGRAM, SCIENCE &amp; TECHNOLOGY</v>
          </cell>
          <cell r="F245" t="str">
            <v>SPACE SCIENCE AND TECHNOLOGY</v>
          </cell>
        </row>
        <row r="246">
          <cell r="A246" t="str">
            <v>7762</v>
          </cell>
          <cell r="B246" t="str">
            <v>DFL INVESTMENT</v>
          </cell>
          <cell r="C246" t="str">
            <v>0</v>
          </cell>
          <cell r="D246" t="str">
            <v>1.1.1.1</v>
          </cell>
          <cell r="E246" t="str">
            <v>EARMARKED FUNDS FOR SPACE SCIENCE &amp; TECHNOLOGY</v>
          </cell>
          <cell r="F246" t="str">
            <v>EARMARKED FUNDS AT CORPORATE LEVEL</v>
          </cell>
        </row>
        <row r="247">
          <cell r="A247" t="str">
            <v>7763</v>
          </cell>
          <cell r="B247" t="str">
            <v>CANADIAN ASTRONAUT MISSION ON ISS (2018)</v>
          </cell>
          <cell r="C247" t="str">
            <v>-</v>
          </cell>
          <cell r="D247" t="str">
            <v>1.2.3.1</v>
          </cell>
          <cell r="E247" t="str">
            <v>ALSSM (Astronauts, Life Science &amp; Space Medicine)</v>
          </cell>
          <cell r="F247" t="str">
            <v>SPACE EXPLORATION</v>
          </cell>
        </row>
        <row r="248">
          <cell r="A248" t="str">
            <v>7764</v>
          </cell>
          <cell r="B248" t="str">
            <v>CENSUS</v>
          </cell>
          <cell r="C248" t="str">
            <v>-</v>
          </cell>
          <cell r="D248" t="str">
            <v>1.1.1.1</v>
          </cell>
          <cell r="E248" t="str">
            <v>EARMARKED FUNDS FOR PRESIDENT</v>
          </cell>
          <cell r="F248" t="str">
            <v>EARMARKED FUNDS AT CORPORATE LEVEL</v>
          </cell>
        </row>
        <row r="249">
          <cell r="A249" t="str">
            <v>7781</v>
          </cell>
          <cell r="B249" t="str">
            <v>RADARSAT NEXT GENERATION</v>
          </cell>
          <cell r="C249" t="str">
            <v>B</v>
          </cell>
          <cell r="D249" t="str">
            <v>1.1.1.1</v>
          </cell>
          <cell r="E249" t="str">
            <v>EARMARKED FUNDS FOR SPACE UTILIZATION</v>
          </cell>
          <cell r="F249" t="str">
            <v>EARMARKED FUNDS AT CORPORATE LEVEL</v>
          </cell>
        </row>
        <row r="250">
          <cell r="A250" t="str">
            <v>7801</v>
          </cell>
          <cell r="B250" t="str">
            <v>ASTRONAUTS RECRUITMENT CAMPAIGN</v>
          </cell>
          <cell r="C250" t="str">
            <v>E</v>
          </cell>
          <cell r="D250" t="str">
            <v>1.2.3.1</v>
          </cell>
          <cell r="E250" t="str">
            <v>EARMARKED FUNDS FOR SPACE EXPLORATION</v>
          </cell>
          <cell r="F250" t="str">
            <v>EARMARKED FUNDS AT CORPORATE LEVEL</v>
          </cell>
        </row>
        <row r="251">
          <cell r="A251" t="str">
            <v>7821</v>
          </cell>
          <cell r="B251" t="str">
            <v>SMALL MISSION 1</v>
          </cell>
          <cell r="C251" t="str">
            <v>A</v>
          </cell>
          <cell r="D251" t="str">
            <v>1.1.1.1</v>
          </cell>
          <cell r="E251" t="str">
            <v>EARMARKED FUNDS FOR SPACE UTILIZATION</v>
          </cell>
          <cell r="F251" t="str">
            <v>EARMARKED FUNDS AT CORPORATE LEVEL</v>
          </cell>
        </row>
        <row r="252">
          <cell r="A252" t="str">
            <v>7822</v>
          </cell>
          <cell r="B252" t="str">
            <v>SMALL MISSION 1</v>
          </cell>
          <cell r="C252" t="str">
            <v>B</v>
          </cell>
          <cell r="D252" t="str">
            <v>1.1.1.1</v>
          </cell>
          <cell r="E252" t="str">
            <v>EARMARKED FUNDS FOR SPACE UTILIZATION</v>
          </cell>
          <cell r="F252" t="str">
            <v>EARMARKED FUNDS AT CORPORATE LEVEL</v>
          </cell>
        </row>
        <row r="253">
          <cell r="A253" t="str">
            <v>7825</v>
          </cell>
          <cell r="B253" t="str">
            <v>SMALL MISSION 1</v>
          </cell>
          <cell r="C253" t="str">
            <v>E</v>
          </cell>
          <cell r="D253" t="str">
            <v>1.1.1.1</v>
          </cell>
          <cell r="E253" t="str">
            <v>EARMARKED FUNDS FOR SPACE UTILIZATION</v>
          </cell>
          <cell r="F253" t="str">
            <v>EARMARKED FUNDS AT CORPORATE LEVEL</v>
          </cell>
        </row>
        <row r="254">
          <cell r="A254" t="str">
            <v>7841</v>
          </cell>
          <cell r="B254" t="str">
            <v>DATA ANALYSIS EARTH SYSTEM SCIENCE AO</v>
          </cell>
          <cell r="C254" t="str">
            <v>SCI-SUP</v>
          </cell>
          <cell r="D254" t="str">
            <v>1.1.1.3</v>
          </cell>
          <cell r="E254" t="str">
            <v>SPACE UTILIZATION DEVELOPMENT</v>
          </cell>
          <cell r="F254" t="str">
            <v>SPACE UTILIZATION</v>
          </cell>
        </row>
        <row r="255">
          <cell r="A255" t="str">
            <v>7842</v>
          </cell>
          <cell r="B255" t="str">
            <v>DATA ANALYSIS SOLAR-TERRESTRIAL SCIENCE AO</v>
          </cell>
          <cell r="C255" t="str">
            <v>SCI-SUP</v>
          </cell>
          <cell r="D255" t="str">
            <v>1.1.1.3</v>
          </cell>
          <cell r="E255" t="str">
            <v>SPACE UTILIZATION DEVELOPMENT</v>
          </cell>
          <cell r="F255" t="str">
            <v>SPACE UTILIZATION</v>
          </cell>
        </row>
        <row r="256">
          <cell r="A256" t="str">
            <v>7861</v>
          </cell>
          <cell r="B256" t="str">
            <v>DAVID FLORIDA LABORATORY - BUILDING MAINTENANCE</v>
          </cell>
          <cell r="C256" t="str">
            <v>ACT</v>
          </cell>
          <cell r="D256" t="str">
            <v>1.4.8.1</v>
          </cell>
          <cell r="E256" t="str">
            <v>CORPORATE SERVICES</v>
          </cell>
          <cell r="F256" t="str">
            <v>VICE-PRESIDENT</v>
          </cell>
        </row>
        <row r="257">
          <cell r="A257" t="str">
            <v>7881</v>
          </cell>
          <cell r="B257" t="str">
            <v>LIFE SCIENCE RESEARCH SYSTEM (LSRS)</v>
          </cell>
          <cell r="C257" t="str">
            <v>SCI-SUP</v>
          </cell>
          <cell r="D257" t="str">
            <v>1.2.1.2</v>
          </cell>
          <cell r="E257" t="str">
            <v>ALSSM (Astronauts, Life Science &amp; Space Medicine)</v>
          </cell>
          <cell r="F257" t="str">
            <v>SPACE EXPLORATION</v>
          </cell>
        </row>
        <row r="258">
          <cell r="A258" t="str">
            <v>7882</v>
          </cell>
          <cell r="B258" t="str">
            <v>LIFE SCIENCE RESEARCH SYSTEM (LSRS)</v>
          </cell>
          <cell r="C258" t="str">
            <v>E</v>
          </cell>
          <cell r="D258" t="str">
            <v>1.2.1.2</v>
          </cell>
          <cell r="E258" t="str">
            <v>ALSSM (Astronauts, Life Science &amp; Space Medicine)</v>
          </cell>
          <cell r="F258" t="str">
            <v>SPACE EXPLORATION</v>
          </cell>
        </row>
        <row r="259">
          <cell r="A259" t="str">
            <v>7883</v>
          </cell>
          <cell r="B259" t="str">
            <v>LIFE SCIENCE RESEARCH SYSTEM (LSRS)</v>
          </cell>
          <cell r="C259" t="str">
            <v>A2</v>
          </cell>
          <cell r="D259" t="str">
            <v>1.2.1.2</v>
          </cell>
          <cell r="E259" t="str">
            <v>ALSSM (Astronauts, Life Science &amp; Space Medicine)</v>
          </cell>
          <cell r="F259" t="str">
            <v>SPACE EXPLORATION</v>
          </cell>
        </row>
        <row r="260">
          <cell r="A260" t="str">
            <v>7884</v>
          </cell>
          <cell r="B260" t="str">
            <v>LIFE SCIENCE RESEARCH SYSTEM (LSRS)</v>
          </cell>
          <cell r="C260" t="str">
            <v>B</v>
          </cell>
          <cell r="D260" t="str">
            <v>1.2.1.2</v>
          </cell>
          <cell r="E260" t="str">
            <v>ALSSM (Astronauts, Life Science &amp; Space Medicine)</v>
          </cell>
          <cell r="F260" t="str">
            <v>SPACE EXPLORATION</v>
          </cell>
        </row>
        <row r="261">
          <cell r="A261" t="str">
            <v>7885</v>
          </cell>
          <cell r="B261" t="str">
            <v>LIFE SCIENCE RESEARCH SYSTEM (LSRS)</v>
          </cell>
          <cell r="C261" t="str">
            <v>C</v>
          </cell>
          <cell r="D261" t="str">
            <v>1.2.1.2</v>
          </cell>
          <cell r="E261" t="str">
            <v>ALSSM (Astronauts, Life Science &amp; Space Medicine)</v>
          </cell>
          <cell r="F261" t="str">
            <v>SPACE EXPLORATION</v>
          </cell>
        </row>
        <row r="262">
          <cell r="A262" t="str">
            <v>7886</v>
          </cell>
          <cell r="B262" t="str">
            <v>LIFE SCIENCE RESEARCH SYSTEM (LSRS)</v>
          </cell>
          <cell r="C262" t="str">
            <v>D</v>
          </cell>
          <cell r="D262" t="str">
            <v>1.2.1.2</v>
          </cell>
          <cell r="E262" t="str">
            <v>ALSSM (Astronauts, Life Science &amp; Space Medicine)</v>
          </cell>
          <cell r="F262" t="str">
            <v>SPACE EXPLORATION</v>
          </cell>
        </row>
        <row r="263">
          <cell r="A263" t="str">
            <v>7888</v>
          </cell>
          <cell r="B263" t="str">
            <v>LIFE SCIENCE RESEARCH SYSTEM (LSRS)</v>
          </cell>
          <cell r="C263" t="str">
            <v>E</v>
          </cell>
          <cell r="D263" t="str">
            <v>1.2.1.2</v>
          </cell>
          <cell r="E263" t="str">
            <v>EXPLORATION OPERATIONS &amp; INFRASTRUCTURE</v>
          </cell>
          <cell r="F263" t="str">
            <v>SPACE EXPLORATION</v>
          </cell>
        </row>
        <row r="264">
          <cell r="A264" t="str">
            <v>7893</v>
          </cell>
          <cell r="B264" t="str">
            <v>DEXTRE DEPLOYABLE VISION SYSTEM (DDVS)</v>
          </cell>
          <cell r="C264" t="str">
            <v>A</v>
          </cell>
          <cell r="D264" t="str">
            <v>1.2.1.1</v>
          </cell>
          <cell r="E264" t="str">
            <v>EXPLORATION OPERATIONS &amp; INFRASTRUCTURE</v>
          </cell>
          <cell r="F264" t="str">
            <v>SPACE EXPLORATION</v>
          </cell>
        </row>
        <row r="265">
          <cell r="A265" t="str">
            <v>7894</v>
          </cell>
          <cell r="B265" t="str">
            <v>DEXTRE DEPLOYABLE VISION SYSTEM (DDVS)</v>
          </cell>
          <cell r="C265" t="str">
            <v>B</v>
          </cell>
          <cell r="D265" t="str">
            <v>1.2.1.1</v>
          </cell>
          <cell r="E265" t="str">
            <v>EXPLORATION OPERATIONS &amp; INFRASTRUCTURE</v>
          </cell>
          <cell r="F265" t="str">
            <v>SPACE EXPLORATION</v>
          </cell>
        </row>
        <row r="266">
          <cell r="A266" t="str">
            <v>7895</v>
          </cell>
          <cell r="B266" t="str">
            <v>DEXTRE DEPLOYABLE VISION SYSTEM (DDVS)</v>
          </cell>
          <cell r="C266" t="str">
            <v>C</v>
          </cell>
          <cell r="D266" t="str">
            <v>1.2.1.1</v>
          </cell>
          <cell r="E266" t="str">
            <v>EXPLORATION OPERATIONS &amp; INFRASTRUCTURE</v>
          </cell>
          <cell r="F266" t="str">
            <v>SPACE EXPLORATION</v>
          </cell>
        </row>
        <row r="267">
          <cell r="A267" t="str">
            <v>7896</v>
          </cell>
          <cell r="B267" t="str">
            <v>DEXTRE DEPLOYABLE VISION SYSTEM (DDVS)</v>
          </cell>
          <cell r="C267" t="str">
            <v>D</v>
          </cell>
          <cell r="D267" t="str">
            <v>1.2.1.1</v>
          </cell>
          <cell r="E267" t="str">
            <v>EXPLORATION OPERATIONS &amp; INFRASTRUCTURE</v>
          </cell>
          <cell r="F267" t="str">
            <v>SPACE EXPLORATION</v>
          </cell>
        </row>
        <row r="268">
          <cell r="A268" t="str">
            <v>7897</v>
          </cell>
          <cell r="B268" t="str">
            <v>DEXTRE DEPLOYABLE VISION SYSTEM (DDVS)</v>
          </cell>
          <cell r="C268" t="str">
            <v>E</v>
          </cell>
          <cell r="D268" t="str">
            <v>1.2.1.1</v>
          </cell>
          <cell r="E268" t="str">
            <v>EXPLORATION OPERATIONS &amp; INFRASTRUCTURE</v>
          </cell>
          <cell r="F268" t="str">
            <v>SPACE EXPLORATION</v>
          </cell>
        </row>
        <row r="269">
          <cell r="A269" t="str">
            <v>7902</v>
          </cell>
          <cell r="B269" t="str">
            <v>MSS CAMERA REPLACEMENT</v>
          </cell>
          <cell r="C269" t="str">
            <v>C</v>
          </cell>
          <cell r="D269" t="str">
            <v>1.2.1.1</v>
          </cell>
          <cell r="E269" t="str">
            <v>PROGRAMS AND INTEGRATED PLANNING</v>
          </cell>
          <cell r="F269" t="str">
            <v>VICE-PRESIDENT</v>
          </cell>
        </row>
        <row r="270">
          <cell r="A270" t="str">
            <v>7903</v>
          </cell>
          <cell r="B270" t="str">
            <v>MSS CAMERA REPLACEMENT</v>
          </cell>
          <cell r="C270" t="str">
            <v>D</v>
          </cell>
          <cell r="D270" t="str">
            <v>1.2.1.1</v>
          </cell>
          <cell r="E270" t="str">
            <v>PROGRAMS AND INTEGRATED PLANNING</v>
          </cell>
          <cell r="F270" t="str">
            <v>VICE-PRESIDENT</v>
          </cell>
        </row>
        <row r="271">
          <cell r="A271" t="str">
            <v>7921</v>
          </cell>
          <cell r="B271" t="str">
            <v>DEXTRE DEPLOYABLE VISION SYSTEM (DDVS)</v>
          </cell>
          <cell r="C271" t="str">
            <v>B</v>
          </cell>
          <cell r="D271" t="str">
            <v>1.2.1.1</v>
          </cell>
          <cell r="E271" t="str">
            <v>ENGINEERING DEVELOPMENT</v>
          </cell>
          <cell r="F271" t="str">
            <v>SPACE SCIENCE AND TECHNOLOGY</v>
          </cell>
        </row>
        <row r="272">
          <cell r="A272" t="str">
            <v>7922</v>
          </cell>
          <cell r="B272" t="str">
            <v>DEXTRE DEPLOYABLE VISION SYSTEM (DDVS)</v>
          </cell>
          <cell r="C272" t="str">
            <v>A</v>
          </cell>
          <cell r="D272" t="str">
            <v>1.2.1.1</v>
          </cell>
          <cell r="E272" t="str">
            <v>ENGINEERING DEVELOPMENT</v>
          </cell>
          <cell r="F272" t="str">
            <v>SPACE SCIENCE AND TECHNOLOGY</v>
          </cell>
        </row>
        <row r="273">
          <cell r="A273" t="str">
            <v>7923</v>
          </cell>
          <cell r="B273" t="str">
            <v>DEXTRE DEPLOYABLE VISION SYSTEM (DDVS)</v>
          </cell>
          <cell r="C273" t="str">
            <v>C</v>
          </cell>
          <cell r="D273" t="str">
            <v>1.2.1.1</v>
          </cell>
          <cell r="E273" t="str">
            <v>ENGINEERING DEVELOPMENT</v>
          </cell>
          <cell r="F273" t="str">
            <v>SPACE SCIENCE AND TECHNOLOGY</v>
          </cell>
        </row>
        <row r="274">
          <cell r="A274" t="str">
            <v>7924</v>
          </cell>
          <cell r="B274" t="str">
            <v>DEXTRE DEPLOYABLE VISION SYSTEM (DDVS)</v>
          </cell>
          <cell r="C274" t="str">
            <v>D</v>
          </cell>
          <cell r="D274" t="str">
            <v>1.2.1.1</v>
          </cell>
          <cell r="E274" t="str">
            <v>ENGINEERING DEVELOPMENT</v>
          </cell>
          <cell r="F274" t="str">
            <v>SPACE SCIENCE AND TECHNOLOGY</v>
          </cell>
        </row>
        <row r="275">
          <cell r="A275" t="str">
            <v>7925</v>
          </cell>
          <cell r="B275" t="str">
            <v>LIFE SCIENCE RESEARCH SYSTEM (LSRS)</v>
          </cell>
          <cell r="C275" t="str">
            <v>A2</v>
          </cell>
          <cell r="D275" t="str">
            <v>1.2.1.2</v>
          </cell>
          <cell r="E275" t="str">
            <v>ENGINEERING DEVELOPMENT</v>
          </cell>
          <cell r="F275" t="str">
            <v>SPACE SCIENCE AND TECHNOLOGY</v>
          </cell>
        </row>
        <row r="276">
          <cell r="A276" t="str">
            <v>7926</v>
          </cell>
          <cell r="B276" t="str">
            <v>LIFE SCIENCE RESEARCH SYSTEM (LSRS)</v>
          </cell>
          <cell r="C276" t="str">
            <v>B</v>
          </cell>
          <cell r="D276" t="str">
            <v>1.2.1.2</v>
          </cell>
          <cell r="E276" t="str">
            <v>ENGINEERING DEVELOPMENT</v>
          </cell>
          <cell r="F276" t="str">
            <v>SPACE SCIENCE AND TECHNOLOGY</v>
          </cell>
        </row>
        <row r="277">
          <cell r="A277" t="str">
            <v>7927</v>
          </cell>
          <cell r="B277" t="str">
            <v>LIFE SCIENCE RESEARCH SYSTEM (LSRS)</v>
          </cell>
          <cell r="C277" t="str">
            <v>C</v>
          </cell>
          <cell r="D277" t="str">
            <v>1.2.1.2</v>
          </cell>
          <cell r="E277" t="str">
            <v>ENGINEERING DEVELOPMENT</v>
          </cell>
          <cell r="F277" t="str">
            <v>SPACE SCIENCE AND TECHNOLOGY</v>
          </cell>
        </row>
        <row r="278">
          <cell r="A278" t="str">
            <v>7928</v>
          </cell>
          <cell r="B278" t="str">
            <v>LIFE SCIENCE RESEARCH SYSTEM (LSRS)</v>
          </cell>
          <cell r="C278" t="str">
            <v>D</v>
          </cell>
          <cell r="D278" t="str">
            <v>1.2.1.2</v>
          </cell>
          <cell r="E278" t="str">
            <v>ENGINEERING DEVELOPMENT</v>
          </cell>
          <cell r="F278" t="str">
            <v>SPACE SCIENCE AND TECHNOLOGY</v>
          </cell>
        </row>
        <row r="279">
          <cell r="A279" t="str">
            <v>7929</v>
          </cell>
          <cell r="B279" t="str">
            <v>DEXTRE DEPLOYABLE VISION SYSTEM (DDVS)</v>
          </cell>
          <cell r="C279" t="str">
            <v>A</v>
          </cell>
          <cell r="D279" t="str">
            <v>1.2.1.1</v>
          </cell>
          <cell r="E279" t="str">
            <v>ENGINEERING DEVELOPMENT</v>
          </cell>
          <cell r="F279" t="str">
            <v>SPACE SCIENCE AND TECHNOLOGY</v>
          </cell>
        </row>
        <row r="280">
          <cell r="A280" t="str">
            <v>7930</v>
          </cell>
          <cell r="B280" t="str">
            <v>DEXTRE DEPLOYABLE VISION SYSTEM (DDVS)</v>
          </cell>
          <cell r="C280" t="str">
            <v>B</v>
          </cell>
          <cell r="D280" t="str">
            <v>1.2.1.1</v>
          </cell>
          <cell r="E280" t="str">
            <v>ENGINEERING DEVELOPMENT</v>
          </cell>
          <cell r="F280" t="str">
            <v>SPACE SCIENCE AND TECHNOLOGY</v>
          </cell>
        </row>
        <row r="281">
          <cell r="A281" t="str">
            <v>7931</v>
          </cell>
          <cell r="B281" t="str">
            <v>DEXTRE DEPLOYABLE VISION SYSTEM (DDVS)</v>
          </cell>
          <cell r="C281" t="str">
            <v>C</v>
          </cell>
          <cell r="D281" t="str">
            <v>1.2.1.1</v>
          </cell>
          <cell r="E281" t="str">
            <v>ENGINEERING DEVELOPMENT</v>
          </cell>
          <cell r="F281" t="str">
            <v>SPACE SCIENCE AND TECHNOLOGY</v>
          </cell>
        </row>
        <row r="282">
          <cell r="A282" t="str">
            <v>7932</v>
          </cell>
          <cell r="B282" t="str">
            <v>DEXTRE DEPLOYABLE VISION SYSTEM (DDVS)</v>
          </cell>
          <cell r="C282" t="str">
            <v>D</v>
          </cell>
          <cell r="D282" t="str">
            <v>1.2.1.1</v>
          </cell>
          <cell r="E282" t="str">
            <v>ENGINEERING DEVELOPMENT</v>
          </cell>
          <cell r="F282" t="str">
            <v>SPACE SCIENCE AND TECHNOLOGY</v>
          </cell>
        </row>
        <row r="283">
          <cell r="A283" t="str">
            <v>7933</v>
          </cell>
          <cell r="B283" t="str">
            <v>SPACE ADVISORY BOARD SECRETARIAT</v>
          </cell>
          <cell r="C283" t="str">
            <v>-</v>
          </cell>
          <cell r="D283" t="str">
            <v>1.4.1.1</v>
          </cell>
          <cell r="E283" t="str">
            <v>POLICY</v>
          </cell>
          <cell r="F283" t="str">
            <v>POLICY</v>
          </cell>
        </row>
        <row r="284">
          <cell r="A284" t="str">
            <v>7941</v>
          </cell>
          <cell r="B284" t="str">
            <v>MSS CAMERA REPLACEMENT</v>
          </cell>
          <cell r="C284" t="str">
            <v>E</v>
          </cell>
          <cell r="D284" t="str">
            <v>1.2.1.1</v>
          </cell>
          <cell r="E284" t="str">
            <v>EXPLORATION OPERATIONS &amp; INFRASTRUCTURE</v>
          </cell>
          <cell r="F284" t="str">
            <v>SPACE EXPLORATION</v>
          </cell>
        </row>
        <row r="285">
          <cell r="A285" t="str">
            <v>7961</v>
          </cell>
          <cell r="B285" t="str">
            <v>LONG TERM ESA BUDGET</v>
          </cell>
          <cell r="C285" t="str">
            <v>PGM</v>
          </cell>
          <cell r="D285" t="str">
            <v>1.3.2.1</v>
          </cell>
          <cell r="E285" t="str">
            <v>EARMARKED FUNDS FOR SPACE SCIENCE &amp; TECHNOLOGY</v>
          </cell>
          <cell r="F285" t="str">
            <v>EARMARKED FUNDS AT CORPORATE LEVEL</v>
          </cell>
        </row>
        <row r="286">
          <cell r="A286" t="str">
            <v>7962</v>
          </cell>
          <cell r="B286" t="str">
            <v>DEXTRE DEPLOYABLE VISION SYSTEM (DDVS)</v>
          </cell>
          <cell r="C286" t="str">
            <v>E</v>
          </cell>
          <cell r="D286" t="str">
            <v>1.2.1.1</v>
          </cell>
          <cell r="E286" t="str">
            <v>ENGINEERING DEVELOPMENT</v>
          </cell>
          <cell r="F286" t="str">
            <v>SPACE SCIENCE AND TECHNOLOGY</v>
          </cell>
        </row>
        <row r="287">
          <cell r="A287" t="str">
            <v>8001</v>
          </cell>
          <cell r="B287" t="str">
            <v>MIGRATION À MES RH (PROJET PEOPLE SOFT)</v>
          </cell>
          <cell r="C287" t="str">
            <v>A</v>
          </cell>
          <cell r="D287" t="str">
            <v>1.4.4.1</v>
          </cell>
          <cell r="E287" t="str">
            <v>HUMAN RESOURCES</v>
          </cell>
          <cell r="F287" t="str">
            <v>VICE-PRESIDENT</v>
          </cell>
        </row>
        <row r="288">
          <cell r="A288" t="str">
            <v>8002</v>
          </cell>
          <cell r="B288" t="str">
            <v>CSA HEALTH &amp; WELLNESS STRATEGY</v>
          </cell>
          <cell r="C288" t="str">
            <v>ACT</v>
          </cell>
          <cell r="D288" t="str">
            <v>1.4.4.1</v>
          </cell>
          <cell r="E288" t="str">
            <v>HUMAN RESOURCES</v>
          </cell>
          <cell r="F288" t="str">
            <v>VICE-PRESIDENT</v>
          </cell>
        </row>
        <row r="289">
          <cell r="A289" t="str">
            <v>8021</v>
          </cell>
          <cell r="B289" t="str">
            <v>SECURITE ACCRUE</v>
          </cell>
          <cell r="C289" t="str">
            <v>ACT</v>
          </cell>
          <cell r="D289" t="str">
            <v>1.4.8.1</v>
          </cell>
          <cell r="E289" t="str">
            <v>CORPORATE SERVICES</v>
          </cell>
          <cell r="F289" t="str">
            <v>VICE-PRESIDENT</v>
          </cell>
        </row>
        <row r="290">
          <cell r="A290" t="str">
            <v>8022</v>
          </cell>
          <cell r="B290" t="str">
            <v>GESTION DU SYSTEME DE CORRESPONDANCE</v>
          </cell>
          <cell r="C290" t="str">
            <v>E</v>
          </cell>
          <cell r="D290" t="str">
            <v>1.4.7.1</v>
          </cell>
          <cell r="E290" t="str">
            <v>CORPORATE SERVICES</v>
          </cell>
          <cell r="F290" t="str">
            <v>VICE-PRESIDENT</v>
          </cell>
        </row>
        <row r="291">
          <cell r="A291" t="str">
            <v>8041</v>
          </cell>
          <cell r="B291" t="str">
            <v>PRE SPACE PROGRAM</v>
          </cell>
          <cell r="C291" t="str">
            <v>ACT</v>
          </cell>
          <cell r="D291" t="str">
            <v>1.3.1.1</v>
          </cell>
          <cell r="E291" t="str">
            <v>ENGINEERING DEVELOPMENT</v>
          </cell>
          <cell r="F291" t="str">
            <v>SPACE SCIENCE AND TECHNOLOGY</v>
          </cell>
        </row>
        <row r="292">
          <cell r="A292" t="str">
            <v>8061</v>
          </cell>
          <cell r="B292" t="str">
            <v>REFURBISHMENT OF SELECTED ROOF SECTIONS</v>
          </cell>
          <cell r="C292" t="str">
            <v>D</v>
          </cell>
          <cell r="D292" t="str">
            <v>1.4.8.1</v>
          </cell>
          <cell r="E292" t="str">
            <v>CORPORATE SERVICES</v>
          </cell>
          <cell r="F292" t="str">
            <v>VICE-PRESIDENT</v>
          </cell>
        </row>
        <row r="293">
          <cell r="A293" t="str">
            <v>8062</v>
          </cell>
          <cell r="B293" t="str">
            <v>AUDIO-VISUAL AND REGIE RELOCATION</v>
          </cell>
          <cell r="C293" t="str">
            <v>D</v>
          </cell>
          <cell r="D293" t="str">
            <v>1.4.8.1</v>
          </cell>
          <cell r="E293" t="str">
            <v>CORPORATE SERVICES</v>
          </cell>
          <cell r="F293" t="str">
            <v>VICE-PRESIDENT</v>
          </cell>
        </row>
        <row r="294">
          <cell r="A294" t="str">
            <v>8063</v>
          </cell>
          <cell r="B294" t="str">
            <v>PROJECT PORTFOLIO 2016-17</v>
          </cell>
          <cell r="C294" t="str">
            <v>D</v>
          </cell>
          <cell r="D294" t="str">
            <v>1.4.8.1</v>
          </cell>
          <cell r="E294" t="str">
            <v>CORPORATE SERVICES</v>
          </cell>
          <cell r="F294" t="str">
            <v>VICE-PRESIDENT</v>
          </cell>
        </row>
        <row r="295">
          <cell r="A295" t="str">
            <v>8066</v>
          </cell>
          <cell r="B295" t="str">
            <v>PROJECT PORTFOLIO 2016-17</v>
          </cell>
          <cell r="C295" t="str">
            <v>B/C</v>
          </cell>
          <cell r="D295" t="str">
            <v>1.4.8.1</v>
          </cell>
          <cell r="E295" t="str">
            <v>CORPORATE SERVICES</v>
          </cell>
          <cell r="F295" t="str">
            <v>VICE-PRESIDENT</v>
          </cell>
        </row>
        <row r="296">
          <cell r="A296" t="str">
            <v>8081</v>
          </cell>
          <cell r="B296" t="str">
            <v>OPMCA 2017 PROJECT</v>
          </cell>
          <cell r="C296" t="str">
            <v>D</v>
          </cell>
          <cell r="D296" t="str">
            <v>1.4.1.1</v>
          </cell>
          <cell r="E296" t="str">
            <v>PROGRAMS AND INTEGRATED PLANNING</v>
          </cell>
          <cell r="F296" t="str">
            <v>VICE-PRESIDENT</v>
          </cell>
        </row>
        <row r="297">
          <cell r="A297" t="str">
            <v>8101</v>
          </cell>
          <cell r="B297" t="str">
            <v>MVIS (MICROGRAVITY VIBRATION ISOLATION SYSTEMS)</v>
          </cell>
          <cell r="C297" t="str">
            <v>E</v>
          </cell>
          <cell r="D297" t="str">
            <v>1.2.1.2</v>
          </cell>
          <cell r="E297" t="str">
            <v>ALSSM (Astronauts, Life Science &amp; Space Medicine)</v>
          </cell>
          <cell r="F297" t="str">
            <v>SPACE EXPLORATION</v>
          </cell>
        </row>
        <row r="298">
          <cell r="A298" t="str">
            <v>8123</v>
          </cell>
          <cell r="B298" t="str">
            <v>CONTRÔLE D'ACCÈS DU PÉRIMÈTRE - ACCROISSEMENT DE LA SÉCURITÉ JHCSC</v>
          </cell>
          <cell r="C298" t="str">
            <v>D</v>
          </cell>
          <cell r="D298" t="str">
            <v>1.4.8.1</v>
          </cell>
          <cell r="E298" t="str">
            <v>CORPORATE SERVICES</v>
          </cell>
          <cell r="F298" t="str">
            <v>VICE-PRESIDENT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Contrat hors projet"/>
      <sheetName val="01-Revue et Tableaux financiers"/>
      <sheetName val="02-Autorisations demandées"/>
      <sheetName val="0X-Autorisations demandées"/>
      <sheetName val="0X-Aspects financiers"/>
      <sheetName val="0X-Exécution"/>
      <sheetName val="0X-Assujettissement KOM"/>
      <sheetName val="Matchs"/>
      <sheetName val="Lists"/>
      <sheetName val="01-Tableaux financi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MATCH</v>
          </cell>
          <cell r="B1" t="str">
            <v>INIT</v>
          </cell>
          <cell r="C1" t="str">
            <v>PHASE</v>
          </cell>
          <cell r="D1" t="str">
            <v>SECTOR_CODE</v>
          </cell>
          <cell r="E1" t="str">
            <v>SECTOR_E</v>
          </cell>
          <cell r="F1" t="str">
            <v>SECTOR_FY</v>
          </cell>
          <cell r="G1" t="str">
            <v>SSECTOR_CODE</v>
          </cell>
          <cell r="H1" t="str">
            <v>SSECTOR_E</v>
          </cell>
          <cell r="I1" t="str">
            <v>SSECTOR_ACTIVE_FLAG</v>
          </cell>
          <cell r="J1" t="str">
            <v>SSSECTOR_CODE</v>
          </cell>
          <cell r="K1" t="str">
            <v>SSSECTOR_E</v>
          </cell>
          <cell r="L1" t="str">
            <v>SSSECTOR_ACTIVE_FLAG</v>
          </cell>
          <cell r="M1" t="str">
            <v>CR</v>
          </cell>
          <cell r="N1" t="str">
            <v>ACT_CODE</v>
          </cell>
          <cell r="O1" t="str">
            <v>ACT_DESC_E</v>
          </cell>
          <cell r="P1" t="str">
            <v>ACT_ACTIVE_FLAG</v>
          </cell>
          <cell r="Q1" t="str">
            <v>SACT_CODE</v>
          </cell>
          <cell r="R1" t="str">
            <v>SACT_DESC_E</v>
          </cell>
          <cell r="S1" t="str">
            <v>SACT_ACTIVE_FLAG</v>
          </cell>
          <cell r="T1" t="str">
            <v>SSACT_CODE</v>
          </cell>
          <cell r="U1" t="str">
            <v>SSACT_DESC_E</v>
          </cell>
          <cell r="V1" t="str">
            <v>SSACT_ACTIVE_FLAG</v>
          </cell>
          <cell r="W1" t="str">
            <v>FA_CODE</v>
          </cell>
          <cell r="X1" t="str">
            <v>FA_DESC_E</v>
          </cell>
          <cell r="Y1" t="str">
            <v>FA_ACTIVE_FLAG</v>
          </cell>
          <cell r="Z1" t="str">
            <v>PAA_FY</v>
          </cell>
        </row>
        <row r="2">
          <cell r="A2" t="str">
            <v>101</v>
          </cell>
          <cell r="B2" t="str">
            <v>PRESIDENT OFFICE</v>
          </cell>
          <cell r="C2" t="str">
            <v>-</v>
          </cell>
          <cell r="D2" t="str">
            <v>110A</v>
          </cell>
          <cell r="E2" t="str">
            <v>PRESIDENT</v>
          </cell>
          <cell r="F2" t="str">
            <v>2020/2021</v>
          </cell>
          <cell r="G2" t="str">
            <v>111A</v>
          </cell>
          <cell r="H2" t="str">
            <v>PRESIDENT'S OFFICE</v>
          </cell>
          <cell r="I2" t="str">
            <v>ACTIF</v>
          </cell>
          <cell r="J2" t="str">
            <v>1000</v>
          </cell>
          <cell r="K2" t="str">
            <v>PRESIDENT'S OFFICE</v>
          </cell>
          <cell r="L2" t="str">
            <v>ACTIF</v>
          </cell>
          <cell r="M2" t="str">
            <v>ISS00</v>
          </cell>
          <cell r="N2" t="str">
            <v>ISS01</v>
          </cell>
          <cell r="O2" t="str">
            <v>MANAGEMENT AND OVERSIGHT</v>
          </cell>
          <cell r="P2" t="str">
            <v>ACTIF</v>
          </cell>
          <cell r="Q2" t="str">
            <v>ISS01.1</v>
          </cell>
          <cell r="R2" t="str">
            <v>MANAGEMENT AND OVERSIGHT</v>
          </cell>
          <cell r="S2" t="str">
            <v>ACTIF</v>
          </cell>
          <cell r="T2" t="str">
            <v>ISS01.1.1</v>
          </cell>
          <cell r="U2" t="str">
            <v>MANAGEMENT AND OVERSIGHT</v>
          </cell>
          <cell r="V2" t="str">
            <v>ACTIF</v>
          </cell>
          <cell r="W2" t="str">
            <v>2032</v>
          </cell>
          <cell r="X2" t="str">
            <v>OTHER SUPPORT SERVICES DELIVERY (PRESIDENT'S OFFICE)</v>
          </cell>
          <cell r="Y2" t="str">
            <v>ACTIF</v>
          </cell>
          <cell r="Z2" t="str">
            <v>2020/2021</v>
          </cell>
        </row>
        <row r="3">
          <cell r="A3" t="str">
            <v>125</v>
          </cell>
          <cell r="B3" t="str">
            <v>PAY AND BENEFITS</v>
          </cell>
          <cell r="C3" t="str">
            <v>-</v>
          </cell>
          <cell r="D3" t="str">
            <v>200A</v>
          </cell>
          <cell r="E3" t="str">
            <v>VICE-PRESIDENT</v>
          </cell>
          <cell r="F3" t="str">
            <v>2020/2021</v>
          </cell>
          <cell r="G3" t="str">
            <v>230A</v>
          </cell>
          <cell r="H3" t="str">
            <v>HUMAN RESOURCES</v>
          </cell>
          <cell r="I3" t="str">
            <v>ACTIF</v>
          </cell>
          <cell r="J3" t="str">
            <v>2301</v>
          </cell>
          <cell r="K3" t="str">
            <v>PAY SERVICES</v>
          </cell>
          <cell r="L3" t="str">
            <v>ACTIF</v>
          </cell>
          <cell r="M3" t="str">
            <v>ISS00</v>
          </cell>
          <cell r="N3" t="str">
            <v>ISS04</v>
          </cell>
          <cell r="O3" t="str">
            <v>HUMAN RESOURCES MANAGEMENT</v>
          </cell>
          <cell r="P3" t="str">
            <v>ACTIF</v>
          </cell>
          <cell r="Q3" t="str">
            <v>ISS04.1</v>
          </cell>
          <cell r="R3" t="str">
            <v>HUMAN RESOURCES MANAGEMENT</v>
          </cell>
          <cell r="S3" t="str">
            <v>ACTIF</v>
          </cell>
          <cell r="T3" t="str">
            <v>ISS04.1.1</v>
          </cell>
          <cell r="U3" t="str">
            <v>HUMAN RESOURCES MANAGEMENT</v>
          </cell>
          <cell r="V3" t="str">
            <v>ACTIF</v>
          </cell>
          <cell r="W3" t="str">
            <v>2027</v>
          </cell>
          <cell r="X3" t="str">
            <v>HUMAN RESOURCES MANAGEMENT</v>
          </cell>
          <cell r="Y3" t="str">
            <v>ACTIF</v>
          </cell>
          <cell r="Z3" t="str">
            <v>2020/2021</v>
          </cell>
        </row>
        <row r="4">
          <cell r="A4" t="str">
            <v>126</v>
          </cell>
          <cell r="B4" t="str">
            <v>OPERATIONS, HUMAN RESOURCES</v>
          </cell>
          <cell r="C4" t="str">
            <v>-</v>
          </cell>
          <cell r="D4" t="str">
            <v>200A</v>
          </cell>
          <cell r="E4" t="str">
            <v>VICE-PRESIDENT</v>
          </cell>
          <cell r="F4" t="str">
            <v>2020/2021</v>
          </cell>
          <cell r="G4" t="str">
            <v>230A</v>
          </cell>
          <cell r="H4" t="str">
            <v>HUMAN RESOURCES</v>
          </cell>
          <cell r="I4" t="str">
            <v>ACTIF</v>
          </cell>
          <cell r="J4" t="str">
            <v>2304</v>
          </cell>
          <cell r="K4" t="str">
            <v>OPERATIONS, HR</v>
          </cell>
          <cell r="L4" t="str">
            <v>ACTIF</v>
          </cell>
          <cell r="M4" t="str">
            <v>ISS00</v>
          </cell>
          <cell r="N4" t="str">
            <v>ISS04</v>
          </cell>
          <cell r="O4" t="str">
            <v>HUMAN RESOURCES MANAGEMENT</v>
          </cell>
          <cell r="P4" t="str">
            <v>ACTIF</v>
          </cell>
          <cell r="Q4" t="str">
            <v>ISS04.1</v>
          </cell>
          <cell r="R4" t="str">
            <v>HUMAN RESOURCES MANAGEMENT</v>
          </cell>
          <cell r="S4" t="str">
            <v>ACTIF</v>
          </cell>
          <cell r="T4" t="str">
            <v>ISS04.1.1</v>
          </cell>
          <cell r="U4" t="str">
            <v>HUMAN RESOURCES MANAGEMENT</v>
          </cell>
          <cell r="V4" t="str">
            <v>ACTIF</v>
          </cell>
          <cell r="W4" t="str">
            <v>2027</v>
          </cell>
          <cell r="X4" t="str">
            <v>HUMAN RESOURCES MANAGEMENT</v>
          </cell>
          <cell r="Y4" t="str">
            <v>ACTIF</v>
          </cell>
          <cell r="Z4" t="str">
            <v>2020/2021</v>
          </cell>
        </row>
        <row r="5">
          <cell r="A5" t="str">
            <v>134</v>
          </cell>
          <cell r="B5" t="str">
            <v>PROGRAM MANAGEMENT (FINANCE)</v>
          </cell>
          <cell r="C5" t="str">
            <v>-</v>
          </cell>
          <cell r="D5" t="str">
            <v>210A</v>
          </cell>
          <cell r="E5" t="str">
            <v>FINANCES</v>
          </cell>
          <cell r="F5" t="str">
            <v>2020/2021</v>
          </cell>
          <cell r="G5" t="str">
            <v>2100</v>
          </cell>
          <cell r="H5" t="str">
            <v>DIRECTOR FINANCES</v>
          </cell>
          <cell r="I5" t="str">
            <v>ACTIF</v>
          </cell>
          <cell r="J5"/>
          <cell r="K5"/>
          <cell r="L5" t="str">
            <v>INACTIF</v>
          </cell>
          <cell r="M5" t="str">
            <v>ISS00</v>
          </cell>
          <cell r="N5" t="str">
            <v>ISS05</v>
          </cell>
          <cell r="O5" t="str">
            <v>FINANCIAL MANAGEMENT</v>
          </cell>
          <cell r="P5" t="str">
            <v>ACTIF</v>
          </cell>
          <cell r="Q5" t="str">
            <v>ISS05.1</v>
          </cell>
          <cell r="R5" t="str">
            <v>FINANCIAL MANAGEMENT</v>
          </cell>
          <cell r="S5" t="str">
            <v>ACTIF</v>
          </cell>
          <cell r="T5" t="str">
            <v>ISS05.1.1</v>
          </cell>
          <cell r="U5" t="str">
            <v>FINANCIAL MANAGEMENT</v>
          </cell>
          <cell r="V5" t="str">
            <v>ACTIF</v>
          </cell>
          <cell r="W5" t="str">
            <v>2026</v>
          </cell>
          <cell r="X5" t="str">
            <v>FINANCIAL MANAGEMENT</v>
          </cell>
          <cell r="Y5" t="str">
            <v>ACTIF</v>
          </cell>
          <cell r="Z5" t="str">
            <v>2020/2021</v>
          </cell>
        </row>
        <row r="6">
          <cell r="A6" t="str">
            <v>135</v>
          </cell>
          <cell r="B6" t="str">
            <v>CORPORATE SYSTEMS</v>
          </cell>
          <cell r="C6" t="str">
            <v>-</v>
          </cell>
          <cell r="D6" t="str">
            <v>210A</v>
          </cell>
          <cell r="E6" t="str">
            <v>FINANCES</v>
          </cell>
          <cell r="F6" t="str">
            <v>2020/2021</v>
          </cell>
          <cell r="G6" t="str">
            <v>2190</v>
          </cell>
          <cell r="H6" t="str">
            <v>ACCOUNTING, POLICIES &amp; FINANCIAL SYSTEMS</v>
          </cell>
          <cell r="I6" t="str">
            <v>ACTIF</v>
          </cell>
          <cell r="J6"/>
          <cell r="K6"/>
          <cell r="L6" t="str">
            <v>INACTIF</v>
          </cell>
          <cell r="M6" t="str">
            <v>ISS00</v>
          </cell>
          <cell r="N6" t="str">
            <v>ISS05</v>
          </cell>
          <cell r="O6" t="str">
            <v>FINANCIAL MANAGEMENT</v>
          </cell>
          <cell r="P6" t="str">
            <v>ACTIF</v>
          </cell>
          <cell r="Q6" t="str">
            <v>ISS05.1</v>
          </cell>
          <cell r="R6" t="str">
            <v>FINANCIAL MANAGEMENT</v>
          </cell>
          <cell r="S6" t="str">
            <v>ACTIF</v>
          </cell>
          <cell r="T6" t="str">
            <v>ISS05.1.1</v>
          </cell>
          <cell r="U6" t="str">
            <v>FINANCIAL MANAGEMENT</v>
          </cell>
          <cell r="V6" t="str">
            <v>ACTIF</v>
          </cell>
          <cell r="W6" t="str">
            <v>2026</v>
          </cell>
          <cell r="X6" t="str">
            <v>FINANCIAL MANAGEMENT</v>
          </cell>
          <cell r="Y6" t="str">
            <v>ACTIF</v>
          </cell>
          <cell r="Z6" t="str">
            <v>2020/2021</v>
          </cell>
        </row>
        <row r="7">
          <cell r="A7" t="str">
            <v>151</v>
          </cell>
          <cell r="B7" t="str">
            <v>PRESIDENT RESERVE</v>
          </cell>
          <cell r="C7" t="str">
            <v>-</v>
          </cell>
          <cell r="D7" t="str">
            <v>900A</v>
          </cell>
          <cell r="E7" t="str">
            <v>RESERVES</v>
          </cell>
          <cell r="F7" t="str">
            <v>2020/2021</v>
          </cell>
          <cell r="G7" t="str">
            <v>9791</v>
          </cell>
          <cell r="H7" t="str">
            <v>PRESIDENTS RESERVE</v>
          </cell>
          <cell r="I7" t="str">
            <v>ACTIF</v>
          </cell>
          <cell r="J7"/>
          <cell r="K7"/>
          <cell r="L7" t="str">
            <v>INACTIF</v>
          </cell>
          <cell r="M7" t="str">
            <v>BLM00</v>
          </cell>
          <cell r="N7" t="str">
            <v>BLM02</v>
          </cell>
          <cell r="O7" t="str">
            <v>Space Utilization</v>
          </cell>
          <cell r="P7" t="str">
            <v>ACTIF</v>
          </cell>
          <cell r="Q7" t="str">
            <v>BLM02.1</v>
          </cell>
          <cell r="R7" t="str">
            <v>Management of Space Utilization</v>
          </cell>
          <cell r="S7" t="str">
            <v>ACTIF</v>
          </cell>
          <cell r="T7" t="str">
            <v>BLM02.1.1</v>
          </cell>
          <cell r="U7" t="str">
            <v>Management of Space Utilization</v>
          </cell>
          <cell r="V7" t="str">
            <v>ACTIF</v>
          </cell>
          <cell r="W7" t="str">
            <v>2091</v>
          </cell>
          <cell r="X7" t="str">
            <v>MANAGEMENT RESERVES</v>
          </cell>
          <cell r="Y7" t="str">
            <v>ACTIF</v>
          </cell>
          <cell r="Z7" t="str">
            <v>2020/2021</v>
          </cell>
        </row>
        <row r="8">
          <cell r="A8" t="str">
            <v>768</v>
          </cell>
          <cell r="B8" t="str">
            <v>CONTINGENCY RESERVE</v>
          </cell>
          <cell r="C8" t="str">
            <v>-</v>
          </cell>
          <cell r="D8" t="str">
            <v>990</v>
          </cell>
          <cell r="E8" t="str">
            <v>EARMARKED FUNDS AT CORPORATE LEVEL</v>
          </cell>
          <cell r="F8" t="str">
            <v>2020/2021</v>
          </cell>
          <cell r="G8" t="str">
            <v>9901</v>
          </cell>
          <cell r="H8" t="str">
            <v>EARMARKED FUNDS FOR PRESIDENT</v>
          </cell>
          <cell r="I8" t="str">
            <v>ACTIF</v>
          </cell>
          <cell r="J8"/>
          <cell r="K8"/>
          <cell r="L8" t="str">
            <v>INACTIF</v>
          </cell>
          <cell r="M8" t="str">
            <v>BLM00</v>
          </cell>
          <cell r="N8" t="str">
            <v>BLM02</v>
          </cell>
          <cell r="O8" t="str">
            <v>Space Utilization</v>
          </cell>
          <cell r="P8" t="str">
            <v>ACTIF</v>
          </cell>
          <cell r="Q8" t="str">
            <v>BLM02.1</v>
          </cell>
          <cell r="R8" t="str">
            <v>Management of Space Utilization</v>
          </cell>
          <cell r="S8" t="str">
            <v>ACTIF</v>
          </cell>
          <cell r="T8" t="str">
            <v>BLM02.1.1</v>
          </cell>
          <cell r="U8" t="str">
            <v>Management of Space Utilization</v>
          </cell>
          <cell r="V8" t="str">
            <v>ACTIF</v>
          </cell>
          <cell r="W8" t="str">
            <v>2091</v>
          </cell>
          <cell r="X8" t="str">
            <v>MANAGEMENT RESERVES</v>
          </cell>
          <cell r="Y8" t="str">
            <v>ACTIF</v>
          </cell>
          <cell r="Z8" t="str">
            <v>2020/2021</v>
          </cell>
        </row>
        <row r="9">
          <cell r="A9" t="str">
            <v>1197</v>
          </cell>
          <cell r="B9" t="str">
            <v>PROGRAM MANAGEMENT (PROGRAMS AND INTEGRATED PLANNING)</v>
          </cell>
          <cell r="C9" t="str">
            <v>ACT</v>
          </cell>
          <cell r="D9" t="str">
            <v>200A</v>
          </cell>
          <cell r="E9" t="str">
            <v>VICE-PRESIDENT</v>
          </cell>
          <cell r="F9" t="str">
            <v>2020/2021</v>
          </cell>
          <cell r="G9" t="str">
            <v>270A</v>
          </cell>
          <cell r="H9" t="str">
            <v>PROGRAMS AND INTEGRATED PLANNING</v>
          </cell>
          <cell r="I9" t="str">
            <v>ACTIF</v>
          </cell>
          <cell r="J9" t="str">
            <v>2700</v>
          </cell>
          <cell r="K9" t="str">
            <v>PLANS AND PROGRAMS</v>
          </cell>
          <cell r="L9" t="str">
            <v>ACTIF</v>
          </cell>
          <cell r="M9" t="str">
            <v>ISS00</v>
          </cell>
          <cell r="N9" t="str">
            <v>ISS01</v>
          </cell>
          <cell r="O9" t="str">
            <v>MANAGEMENT AND OVERSIGHT</v>
          </cell>
          <cell r="P9" t="str">
            <v>ACTIF</v>
          </cell>
          <cell r="Q9" t="str">
            <v>ISS01.1</v>
          </cell>
          <cell r="R9" t="str">
            <v>MANAGEMENT AND OVERSIGHT</v>
          </cell>
          <cell r="S9" t="str">
            <v>ACTIF</v>
          </cell>
          <cell r="T9" t="str">
            <v>ISS01.1.1</v>
          </cell>
          <cell r="U9" t="str">
            <v>MANAGEMENT AND OVERSIGHT</v>
          </cell>
          <cell r="V9" t="str">
            <v>ACTIF</v>
          </cell>
          <cell r="W9" t="str">
            <v>2200</v>
          </cell>
          <cell r="X9" t="str">
            <v>GOVERNANCE, POLICY, PLANNING AND RELATIONS</v>
          </cell>
          <cell r="Y9" t="str">
            <v>ACTIF</v>
          </cell>
          <cell r="Z9" t="str">
            <v>2020/2021</v>
          </cell>
        </row>
        <row r="10">
          <cell r="A10" t="str">
            <v>1463</v>
          </cell>
          <cell r="B10" t="str">
            <v>JWST (JAMES WEBB SPACE TELESCOPE)</v>
          </cell>
          <cell r="C10" t="str">
            <v>D</v>
          </cell>
          <cell r="D10" t="str">
            <v>900A</v>
          </cell>
          <cell r="E10" t="str">
            <v>RESERVES</v>
          </cell>
          <cell r="F10" t="str">
            <v>2020/2021</v>
          </cell>
          <cell r="G10" t="str">
            <v>9191</v>
          </cell>
          <cell r="H10" t="str">
            <v>RISK RESERVE</v>
          </cell>
          <cell r="I10" t="str">
            <v>ACTIF</v>
          </cell>
          <cell r="J10"/>
          <cell r="K10"/>
          <cell r="L10" t="str">
            <v>INACTIF</v>
          </cell>
          <cell r="M10" t="str">
            <v>BLM00</v>
          </cell>
          <cell r="N10" t="str">
            <v>BLM01</v>
          </cell>
          <cell r="O10" t="str">
            <v>Space Exploration</v>
          </cell>
          <cell r="P10" t="str">
            <v>ACTIF</v>
          </cell>
          <cell r="Q10" t="str">
            <v>BLM01.2</v>
          </cell>
          <cell r="R10" t="str">
            <v>Science Instruments</v>
          </cell>
          <cell r="S10" t="str">
            <v>ACTIF</v>
          </cell>
          <cell r="T10" t="str">
            <v>BLM01.2.1</v>
          </cell>
          <cell r="U10" t="str">
            <v>Science Instruments in Astronomy</v>
          </cell>
          <cell r="V10" t="str">
            <v>ACTIF</v>
          </cell>
          <cell r="W10" t="str">
            <v>2183</v>
          </cell>
          <cell r="X10" t="str">
            <v>Astronomy Projects</v>
          </cell>
          <cell r="Y10" t="str">
            <v>ACTIF</v>
          </cell>
          <cell r="Z10" t="str">
            <v>2020/2021</v>
          </cell>
        </row>
        <row r="11">
          <cell r="A11" t="str">
            <v>1880</v>
          </cell>
          <cell r="B11" t="str">
            <v>COLLECTIVE AGREEMENT RELATIVE TO EL GROUP</v>
          </cell>
          <cell r="C11" t="str">
            <v>-</v>
          </cell>
          <cell r="D11" t="str">
            <v>900A</v>
          </cell>
          <cell r="E11" t="str">
            <v>RESERVES</v>
          </cell>
          <cell r="F11" t="str">
            <v>2020/2021</v>
          </cell>
          <cell r="G11" t="str">
            <v>9391</v>
          </cell>
          <cell r="H11" t="str">
            <v>SALARY RESERVE</v>
          </cell>
          <cell r="I11" t="str">
            <v>ACTIF</v>
          </cell>
          <cell r="J11"/>
          <cell r="K11"/>
          <cell r="L11" t="str">
            <v>INACTIF</v>
          </cell>
          <cell r="M11" t="str">
            <v>BLM00</v>
          </cell>
          <cell r="N11" t="str">
            <v>BLM02</v>
          </cell>
          <cell r="O11" t="str">
            <v>Space Utilization</v>
          </cell>
          <cell r="P11" t="str">
            <v>ACTIF</v>
          </cell>
          <cell r="Q11" t="str">
            <v>BLM02.1</v>
          </cell>
          <cell r="R11" t="str">
            <v>Management of Space Utilization</v>
          </cell>
          <cell r="S11" t="str">
            <v>ACTIF</v>
          </cell>
          <cell r="T11" t="str">
            <v>BLM02.1.1</v>
          </cell>
          <cell r="U11" t="str">
            <v>Management of Space Utilization</v>
          </cell>
          <cell r="V11" t="str">
            <v>ACTIF</v>
          </cell>
          <cell r="W11" t="str">
            <v>2091</v>
          </cell>
          <cell r="X11" t="str">
            <v>MANAGEMENT RESERVES</v>
          </cell>
          <cell r="Y11" t="str">
            <v>ACTIF</v>
          </cell>
          <cell r="Z11" t="str">
            <v>2020/2021</v>
          </cell>
        </row>
        <row r="12">
          <cell r="A12" t="str">
            <v>1881</v>
          </cell>
          <cell r="B12" t="str">
            <v>COLLECTIVE AGREEMENT RELATIVE TO NR TABLE (AR, EN-ENG, EN-SUR GROUPS)</v>
          </cell>
          <cell r="C12" t="str">
            <v>-</v>
          </cell>
          <cell r="D12" t="str">
            <v>900A</v>
          </cell>
          <cell r="E12" t="str">
            <v>RESERVES</v>
          </cell>
          <cell r="F12" t="str">
            <v>2020/2021</v>
          </cell>
          <cell r="G12" t="str">
            <v>9391</v>
          </cell>
          <cell r="H12" t="str">
            <v>SALARY RESERVE</v>
          </cell>
          <cell r="I12" t="str">
            <v>ACTIF</v>
          </cell>
          <cell r="J12"/>
          <cell r="K12"/>
          <cell r="L12" t="str">
            <v>INACTIF</v>
          </cell>
          <cell r="M12" t="str">
            <v>BLM00</v>
          </cell>
          <cell r="N12" t="str">
            <v>BLM02</v>
          </cell>
          <cell r="O12" t="str">
            <v>Space Utilization</v>
          </cell>
          <cell r="P12" t="str">
            <v>ACTIF</v>
          </cell>
          <cell r="Q12" t="str">
            <v>BLM02.1</v>
          </cell>
          <cell r="R12" t="str">
            <v>Management of Space Utilization</v>
          </cell>
          <cell r="S12" t="str">
            <v>ACTIF</v>
          </cell>
          <cell r="T12" t="str">
            <v>BLM02.1.1</v>
          </cell>
          <cell r="U12" t="str">
            <v>Management of Space Utilization</v>
          </cell>
          <cell r="V12" t="str">
            <v>ACTIF</v>
          </cell>
          <cell r="W12" t="str">
            <v>2091</v>
          </cell>
          <cell r="X12" t="str">
            <v>MANAGEMENT RESERVES</v>
          </cell>
          <cell r="Y12" t="str">
            <v>ACTIF</v>
          </cell>
          <cell r="Z12" t="str">
            <v>2020/2021</v>
          </cell>
        </row>
        <row r="13">
          <cell r="A13" t="str">
            <v>2061</v>
          </cell>
          <cell r="B13" t="str">
            <v>COLLECTIVE AGREEMENT RELATIVE TO EX GROUP</v>
          </cell>
          <cell r="C13" t="str">
            <v>ACT</v>
          </cell>
          <cell r="D13" t="str">
            <v>900A</v>
          </cell>
          <cell r="E13" t="str">
            <v>RESERVES</v>
          </cell>
          <cell r="F13" t="str">
            <v>2020/2021</v>
          </cell>
          <cell r="G13" t="str">
            <v>9391</v>
          </cell>
          <cell r="H13" t="str">
            <v>SALARY RESERVE</v>
          </cell>
          <cell r="I13" t="str">
            <v>ACTIF</v>
          </cell>
          <cell r="J13"/>
          <cell r="K13"/>
          <cell r="L13" t="str">
            <v>INACTIF</v>
          </cell>
          <cell r="M13" t="str">
            <v>BLM00</v>
          </cell>
          <cell r="N13" t="str">
            <v>BLM02</v>
          </cell>
          <cell r="O13" t="str">
            <v>Space Utilization</v>
          </cell>
          <cell r="P13" t="str">
            <v>ACTIF</v>
          </cell>
          <cell r="Q13" t="str">
            <v>BLM02.1</v>
          </cell>
          <cell r="R13" t="str">
            <v>Management of Space Utilization</v>
          </cell>
          <cell r="S13" t="str">
            <v>ACTIF</v>
          </cell>
          <cell r="T13" t="str">
            <v>BLM02.1.1</v>
          </cell>
          <cell r="U13" t="str">
            <v>Management of Space Utilization</v>
          </cell>
          <cell r="V13" t="str">
            <v>ACTIF</v>
          </cell>
          <cell r="W13" t="str">
            <v>2091</v>
          </cell>
          <cell r="X13" t="str">
            <v>MANAGEMENT RESERVES</v>
          </cell>
          <cell r="Y13" t="str">
            <v>ACTIF</v>
          </cell>
          <cell r="Z13" t="str">
            <v>2020/2021</v>
          </cell>
        </row>
        <row r="14">
          <cell r="A14" t="str">
            <v>2141</v>
          </cell>
          <cell r="B14" t="str">
            <v>RADARSAT CONSTELLATION</v>
          </cell>
          <cell r="C14" t="str">
            <v>D</v>
          </cell>
          <cell r="D14" t="str">
            <v>900A</v>
          </cell>
          <cell r="E14" t="str">
            <v>RESERVES</v>
          </cell>
          <cell r="F14" t="str">
            <v>2020/2021</v>
          </cell>
          <cell r="G14" t="str">
            <v>9191</v>
          </cell>
          <cell r="H14" t="str">
            <v>RISK RESERVE</v>
          </cell>
          <cell r="I14" t="str">
            <v>ACTIF</v>
          </cell>
          <cell r="J14"/>
          <cell r="K14"/>
          <cell r="L14" t="str">
            <v>INACTIF</v>
          </cell>
          <cell r="M14" t="str">
            <v>BLM00</v>
          </cell>
          <cell r="N14" t="str">
            <v>BLM02</v>
          </cell>
          <cell r="O14" t="str">
            <v>Space Utilization</v>
          </cell>
          <cell r="P14" t="str">
            <v>ACTIF</v>
          </cell>
          <cell r="Q14" t="str">
            <v>BLM02.3</v>
          </cell>
          <cell r="R14" t="str">
            <v>Observation Systems</v>
          </cell>
          <cell r="S14" t="str">
            <v>ACTIF</v>
          </cell>
          <cell r="T14" t="str">
            <v>BLM02.3.1</v>
          </cell>
          <cell r="U14" t="str">
            <v>Observation Systems in EO</v>
          </cell>
          <cell r="V14" t="str">
            <v>ACTIF</v>
          </cell>
          <cell r="W14" t="str">
            <v>2137</v>
          </cell>
          <cell r="X14" t="str">
            <v>Advanced Technology Development Projects in EO</v>
          </cell>
          <cell r="Y14" t="str">
            <v>ACTIF</v>
          </cell>
          <cell r="Z14" t="str">
            <v>2020/2021</v>
          </cell>
        </row>
        <row r="15">
          <cell r="A15" t="str">
            <v>2300</v>
          </cell>
          <cell r="B15" t="str">
            <v>COLLECTIVE AGREEMENT RELATIVE TO FI GROUP</v>
          </cell>
          <cell r="C15" t="str">
            <v>-</v>
          </cell>
          <cell r="D15" t="str">
            <v>900A</v>
          </cell>
          <cell r="E15" t="str">
            <v>RESERVES</v>
          </cell>
          <cell r="F15" t="str">
            <v>2020/2021</v>
          </cell>
          <cell r="G15" t="str">
            <v>9391</v>
          </cell>
          <cell r="H15" t="str">
            <v>SALARY RESERVE</v>
          </cell>
          <cell r="I15" t="str">
            <v>ACTIF</v>
          </cell>
          <cell r="J15"/>
          <cell r="K15"/>
          <cell r="L15" t="str">
            <v>INACTIF</v>
          </cell>
          <cell r="M15" t="str">
            <v>BLM00</v>
          </cell>
          <cell r="N15" t="str">
            <v>BLM02</v>
          </cell>
          <cell r="O15" t="str">
            <v>Space Utilization</v>
          </cell>
          <cell r="P15" t="str">
            <v>ACTIF</v>
          </cell>
          <cell r="Q15" t="str">
            <v>BLM02.1</v>
          </cell>
          <cell r="R15" t="str">
            <v>Management of Space Utilization</v>
          </cell>
          <cell r="S15" t="str">
            <v>ACTIF</v>
          </cell>
          <cell r="T15" t="str">
            <v>BLM02.1.1</v>
          </cell>
          <cell r="U15" t="str">
            <v>Management of Space Utilization</v>
          </cell>
          <cell r="V15" t="str">
            <v>ACTIF</v>
          </cell>
          <cell r="W15" t="str">
            <v>2091</v>
          </cell>
          <cell r="X15" t="str">
            <v>MANAGEMENT RESERVES</v>
          </cell>
          <cell r="Y15" t="str">
            <v>ACTIF</v>
          </cell>
          <cell r="Z15" t="str">
            <v>2020/2021</v>
          </cell>
        </row>
        <row r="16">
          <cell r="A16" t="str">
            <v>2301</v>
          </cell>
          <cell r="B16" t="str">
            <v>COLLECTIVE AGREEMENT RELATIVE TO EC TABLE (ES &amp; SI GROUPS)</v>
          </cell>
          <cell r="C16" t="str">
            <v>-</v>
          </cell>
          <cell r="D16" t="str">
            <v>900A</v>
          </cell>
          <cell r="E16" t="str">
            <v>RESERVES</v>
          </cell>
          <cell r="F16" t="str">
            <v>2020/2021</v>
          </cell>
          <cell r="G16" t="str">
            <v>9391</v>
          </cell>
          <cell r="H16" t="str">
            <v>SALARY RESERVE</v>
          </cell>
          <cell r="I16" t="str">
            <v>ACTIF</v>
          </cell>
          <cell r="J16"/>
          <cell r="K16"/>
          <cell r="L16" t="str">
            <v>INACTIF</v>
          </cell>
          <cell r="M16" t="str">
            <v>BLM00</v>
          </cell>
          <cell r="N16" t="str">
            <v>BLM02</v>
          </cell>
          <cell r="O16" t="str">
            <v>Space Utilization</v>
          </cell>
          <cell r="P16" t="str">
            <v>ACTIF</v>
          </cell>
          <cell r="Q16" t="str">
            <v>BLM02.1</v>
          </cell>
          <cell r="R16" t="str">
            <v>Management of Space Utilization</v>
          </cell>
          <cell r="S16" t="str">
            <v>ACTIF</v>
          </cell>
          <cell r="T16" t="str">
            <v>BLM02.1.1</v>
          </cell>
          <cell r="U16" t="str">
            <v>Management of Space Utilization</v>
          </cell>
          <cell r="V16" t="str">
            <v>ACTIF</v>
          </cell>
          <cell r="W16" t="str">
            <v>2091</v>
          </cell>
          <cell r="X16" t="str">
            <v>MANAGEMENT RESERVES</v>
          </cell>
          <cell r="Y16" t="str">
            <v>ACTIF</v>
          </cell>
          <cell r="Z16" t="str">
            <v>2020/2021</v>
          </cell>
        </row>
        <row r="17">
          <cell r="A17" t="str">
            <v>2302</v>
          </cell>
          <cell r="B17" t="str">
            <v>COLLECTIVE AGREEMENT RELATIVE TO SP TABLE (CH, PC SG-SRE  &amp; SG-PAT GROUPS)</v>
          </cell>
          <cell r="C17" t="str">
            <v>-</v>
          </cell>
          <cell r="D17" t="str">
            <v>900A</v>
          </cell>
          <cell r="E17" t="str">
            <v>RESERVES</v>
          </cell>
          <cell r="F17" t="str">
            <v>2020/2021</v>
          </cell>
          <cell r="G17" t="str">
            <v>9391</v>
          </cell>
          <cell r="H17" t="str">
            <v>SALARY RESERVE</v>
          </cell>
          <cell r="I17" t="str">
            <v>ACTIF</v>
          </cell>
          <cell r="J17"/>
          <cell r="K17"/>
          <cell r="L17" t="str">
            <v>INACTIF</v>
          </cell>
          <cell r="M17" t="str">
            <v>BLM00</v>
          </cell>
          <cell r="N17" t="str">
            <v>BLM02</v>
          </cell>
          <cell r="O17" t="str">
            <v>Space Utilization</v>
          </cell>
          <cell r="P17" t="str">
            <v>ACTIF</v>
          </cell>
          <cell r="Q17" t="str">
            <v>BLM02.1</v>
          </cell>
          <cell r="R17" t="str">
            <v>Management of Space Utilization</v>
          </cell>
          <cell r="S17" t="str">
            <v>ACTIF</v>
          </cell>
          <cell r="T17" t="str">
            <v>BLM02.1.1</v>
          </cell>
          <cell r="U17" t="str">
            <v>Management of Space Utilization</v>
          </cell>
          <cell r="V17" t="str">
            <v>ACTIF</v>
          </cell>
          <cell r="W17" t="str">
            <v>2091</v>
          </cell>
          <cell r="X17" t="str">
            <v>MANAGEMENT RESERVES</v>
          </cell>
          <cell r="Y17" t="str">
            <v>ACTIF</v>
          </cell>
          <cell r="Z17" t="str">
            <v>2020/2021</v>
          </cell>
        </row>
        <row r="18">
          <cell r="A18" t="str">
            <v>2340</v>
          </cell>
          <cell r="B18" t="str">
            <v>POLICY</v>
          </cell>
          <cell r="C18" t="str">
            <v>-</v>
          </cell>
          <cell r="D18" t="str">
            <v>670A</v>
          </cell>
          <cell r="E18" t="str">
            <v>POLICY</v>
          </cell>
          <cell r="F18" t="str">
            <v>2020/2021</v>
          </cell>
          <cell r="G18" t="str">
            <v>671A</v>
          </cell>
          <cell r="H18" t="str">
            <v>DG POLICY</v>
          </cell>
          <cell r="I18" t="str">
            <v>ACTIF</v>
          </cell>
          <cell r="J18" t="str">
            <v>6700</v>
          </cell>
          <cell r="K18" t="str">
            <v>DG POLICY</v>
          </cell>
          <cell r="L18" t="str">
            <v>ACTIF</v>
          </cell>
          <cell r="M18" t="str">
            <v>ISS00</v>
          </cell>
          <cell r="N18" t="str">
            <v>ISS01</v>
          </cell>
          <cell r="O18" t="str">
            <v>MANAGEMENT AND OVERSIGHT</v>
          </cell>
          <cell r="P18" t="str">
            <v>ACTIF</v>
          </cell>
          <cell r="Q18" t="str">
            <v>ISS01.1</v>
          </cell>
          <cell r="R18" t="str">
            <v>MANAGEMENT AND OVERSIGHT</v>
          </cell>
          <cell r="S18" t="str">
            <v>ACTIF</v>
          </cell>
          <cell r="T18" t="str">
            <v>ISS01.1.1</v>
          </cell>
          <cell r="U18" t="str">
            <v>MANAGEMENT AND OVERSIGHT</v>
          </cell>
          <cell r="V18" t="str">
            <v>ACTIF</v>
          </cell>
          <cell r="W18" t="str">
            <v>2200</v>
          </cell>
          <cell r="X18" t="str">
            <v>GOVERNANCE, POLICY, PLANNING AND RELATIONS</v>
          </cell>
          <cell r="Y18" t="str">
            <v>ACTIF</v>
          </cell>
          <cell r="Z18" t="str">
            <v>2020/2021</v>
          </cell>
        </row>
        <row r="19">
          <cell r="A19" t="str">
            <v>3041</v>
          </cell>
          <cell r="B19" t="str">
            <v>PROCUREMENT AND CONTRACT ADMINISTRATION FOR PROCUREMENT CHAIN MANAGEMENT SERVICES</v>
          </cell>
          <cell r="C19" t="str">
            <v>ACT</v>
          </cell>
          <cell r="D19" t="str">
            <v>210A</v>
          </cell>
          <cell r="E19" t="str">
            <v>FINANCES</v>
          </cell>
          <cell r="F19" t="str">
            <v>2020/2021</v>
          </cell>
          <cell r="G19" t="str">
            <v>2210</v>
          </cell>
          <cell r="H19" t="str">
            <v>PROC.&amp; CONTR. ADMIN.</v>
          </cell>
          <cell r="I19" t="str">
            <v>ACTIF</v>
          </cell>
          <cell r="J19"/>
          <cell r="K19"/>
          <cell r="L19" t="str">
            <v>INACTIF</v>
          </cell>
          <cell r="M19" t="str">
            <v>ISS00</v>
          </cell>
          <cell r="N19" t="str">
            <v>ISS0Z</v>
          </cell>
          <cell r="O19" t="str">
            <v>ACQUISITION</v>
          </cell>
          <cell r="P19" t="str">
            <v>ACTIF</v>
          </cell>
          <cell r="Q19" t="str">
            <v>ISS0Z.1</v>
          </cell>
          <cell r="R19" t="str">
            <v>ACQUISITION</v>
          </cell>
          <cell r="S19" t="str">
            <v>ACTIF</v>
          </cell>
          <cell r="T19" t="str">
            <v>ISS0Z.1.1</v>
          </cell>
          <cell r="U19" t="str">
            <v>ACQUISITION</v>
          </cell>
          <cell r="V19" t="str">
            <v>ACTIF</v>
          </cell>
          <cell r="W19" t="str">
            <v>2092</v>
          </cell>
          <cell r="X19" t="str">
            <v>SUPPLY CHAIN MANAGEMENT</v>
          </cell>
          <cell r="Y19" t="str">
            <v>ACTIF</v>
          </cell>
          <cell r="Z19" t="str">
            <v>2020/2021</v>
          </cell>
        </row>
        <row r="20">
          <cell r="A20" t="str">
            <v>3442</v>
          </cell>
          <cell r="B20" t="str">
            <v>(BIIA) BUSINESS INTELLIGENCE</v>
          </cell>
          <cell r="C20" t="str">
            <v>-</v>
          </cell>
          <cell r="D20" t="str">
            <v>900A</v>
          </cell>
          <cell r="E20" t="str">
            <v>RESERVES</v>
          </cell>
          <cell r="F20" t="str">
            <v>2020/2021</v>
          </cell>
          <cell r="G20" t="str">
            <v>9191</v>
          </cell>
          <cell r="H20" t="str">
            <v>RISK RESERVE</v>
          </cell>
          <cell r="I20" t="str">
            <v>ACTIF</v>
          </cell>
          <cell r="J20"/>
          <cell r="K20"/>
          <cell r="L20" t="str">
            <v>INACTIF</v>
          </cell>
          <cell r="M20" t="str">
            <v>ISS00</v>
          </cell>
          <cell r="N20" t="str">
            <v>ISS06</v>
          </cell>
          <cell r="O20" t="str">
            <v>INFORMATION MANAGEMENT</v>
          </cell>
          <cell r="P20" t="str">
            <v>ACTIF</v>
          </cell>
          <cell r="Q20" t="str">
            <v>ISS06.1</v>
          </cell>
          <cell r="R20" t="str">
            <v>INFORMATION MANAGEMENT</v>
          </cell>
          <cell r="S20" t="str">
            <v>ACTIF</v>
          </cell>
          <cell r="T20" t="str">
            <v>ISS06.1.1</v>
          </cell>
          <cell r="U20" t="str">
            <v>INFORMATION MANAGEMENT</v>
          </cell>
          <cell r="V20" t="str">
            <v>ACTIF</v>
          </cell>
          <cell r="W20" t="str">
            <v>2093</v>
          </cell>
          <cell r="X20" t="str">
            <v>INFORMATION MANAGEMENT</v>
          </cell>
          <cell r="Y20" t="str">
            <v>ACTIF</v>
          </cell>
          <cell r="Z20" t="str">
            <v>2020/2021</v>
          </cell>
        </row>
        <row r="21">
          <cell r="A21" t="str">
            <v>3621</v>
          </cell>
          <cell r="B21" t="str">
            <v>COLLECTIVE AGREEMENT RELATIVE TO EB TABLE (ED, LS, EU GROUPS)</v>
          </cell>
          <cell r="C21" t="str">
            <v>-</v>
          </cell>
          <cell r="D21" t="str">
            <v>900A</v>
          </cell>
          <cell r="E21" t="str">
            <v>RESERVES</v>
          </cell>
          <cell r="F21" t="str">
            <v>2020/2021</v>
          </cell>
          <cell r="G21" t="str">
            <v>9391</v>
          </cell>
          <cell r="H21" t="str">
            <v>SALARY RESERVE</v>
          </cell>
          <cell r="I21" t="str">
            <v>ACTIF</v>
          </cell>
          <cell r="J21"/>
          <cell r="K21"/>
          <cell r="L21" t="str">
            <v>INACTIF</v>
          </cell>
          <cell r="M21" t="str">
            <v>BLM00</v>
          </cell>
          <cell r="N21" t="str">
            <v>BLM02</v>
          </cell>
          <cell r="O21" t="str">
            <v>Space Utilization</v>
          </cell>
          <cell r="P21" t="str">
            <v>ACTIF</v>
          </cell>
          <cell r="Q21" t="str">
            <v>BLM02.1</v>
          </cell>
          <cell r="R21" t="str">
            <v>Management of Space Utilization</v>
          </cell>
          <cell r="S21" t="str">
            <v>ACTIF</v>
          </cell>
          <cell r="T21" t="str">
            <v>BLM02.1.1</v>
          </cell>
          <cell r="U21" t="str">
            <v>Management of Space Utilization</v>
          </cell>
          <cell r="V21" t="str">
            <v>ACTIF</v>
          </cell>
          <cell r="W21" t="str">
            <v>2091</v>
          </cell>
          <cell r="X21" t="str">
            <v>MANAGEMENT RESERVES</v>
          </cell>
          <cell r="Y21" t="str">
            <v>ACTIF</v>
          </cell>
          <cell r="Z21" t="str">
            <v>2020/2021</v>
          </cell>
        </row>
        <row r="22">
          <cell r="A22" t="str">
            <v>3622</v>
          </cell>
          <cell r="B22" t="str">
            <v>COLLECTIVE AGREEMENT RELATIVE TO PA TABLE (AS, CM, CR, DA, IS, OE, PM, ST, WP GROUPS)</v>
          </cell>
          <cell r="C22" t="str">
            <v>-</v>
          </cell>
          <cell r="D22" t="str">
            <v>900A</v>
          </cell>
          <cell r="E22" t="str">
            <v>RESERVES</v>
          </cell>
          <cell r="F22" t="str">
            <v>2020/2021</v>
          </cell>
          <cell r="G22" t="str">
            <v>9391</v>
          </cell>
          <cell r="H22" t="str">
            <v>SALARY RESERVE</v>
          </cell>
          <cell r="I22" t="str">
            <v>ACTIF</v>
          </cell>
          <cell r="J22"/>
          <cell r="K22"/>
          <cell r="L22" t="str">
            <v>INACTIF</v>
          </cell>
          <cell r="M22" t="str">
            <v>BLM00</v>
          </cell>
          <cell r="N22" t="str">
            <v>BLM02</v>
          </cell>
          <cell r="O22" t="str">
            <v>Space Utilization</v>
          </cell>
          <cell r="P22" t="str">
            <v>ACTIF</v>
          </cell>
          <cell r="Q22" t="str">
            <v>BLM02.1</v>
          </cell>
          <cell r="R22" t="str">
            <v>Management of Space Utilization</v>
          </cell>
          <cell r="S22" t="str">
            <v>ACTIF</v>
          </cell>
          <cell r="T22" t="str">
            <v>BLM02.1.1</v>
          </cell>
          <cell r="U22" t="str">
            <v>Management of Space Utilization</v>
          </cell>
          <cell r="V22" t="str">
            <v>ACTIF</v>
          </cell>
          <cell r="W22" t="str">
            <v>2091</v>
          </cell>
          <cell r="X22" t="str">
            <v>MANAGEMENT RESERVES</v>
          </cell>
          <cell r="Y22" t="str">
            <v>ACTIF</v>
          </cell>
          <cell r="Z22" t="str">
            <v>2020/2021</v>
          </cell>
        </row>
        <row r="23">
          <cell r="A23" t="str">
            <v>3623</v>
          </cell>
          <cell r="B23" t="str">
            <v>COLLECTIVE AGREEMENT RELATIVE TO SV TABLE (FR, GL, GS, HP, HS, LI, PR, SC GROUPS)</v>
          </cell>
          <cell r="C23" t="str">
            <v>-</v>
          </cell>
          <cell r="D23" t="str">
            <v>900A</v>
          </cell>
          <cell r="E23" t="str">
            <v>RESERVES</v>
          </cell>
          <cell r="F23" t="str">
            <v>2020/2021</v>
          </cell>
          <cell r="G23" t="str">
            <v>9391</v>
          </cell>
          <cell r="H23" t="str">
            <v>SALARY RESERVE</v>
          </cell>
          <cell r="I23" t="str">
            <v>ACTIF</v>
          </cell>
          <cell r="J23"/>
          <cell r="K23"/>
          <cell r="L23" t="str">
            <v>INACTIF</v>
          </cell>
          <cell r="M23" t="str">
            <v>BLM00</v>
          </cell>
          <cell r="N23" t="str">
            <v>BLM02</v>
          </cell>
          <cell r="O23" t="str">
            <v>Space Utilization</v>
          </cell>
          <cell r="P23" t="str">
            <v>ACTIF</v>
          </cell>
          <cell r="Q23" t="str">
            <v>BLM02.1</v>
          </cell>
          <cell r="R23" t="str">
            <v>Management of Space Utilization</v>
          </cell>
          <cell r="S23" t="str">
            <v>ACTIF</v>
          </cell>
          <cell r="T23" t="str">
            <v>BLM02.1.1</v>
          </cell>
          <cell r="U23" t="str">
            <v>Management of Space Utilization</v>
          </cell>
          <cell r="V23" t="str">
            <v>ACTIF</v>
          </cell>
          <cell r="W23" t="str">
            <v>2091</v>
          </cell>
          <cell r="X23" t="str">
            <v>MANAGEMENT RESERVES</v>
          </cell>
          <cell r="Y23" t="str">
            <v>ACTIF</v>
          </cell>
          <cell r="Z23" t="str">
            <v>2020/2021</v>
          </cell>
        </row>
        <row r="24">
          <cell r="A24" t="str">
            <v>3624</v>
          </cell>
          <cell r="B24" t="str">
            <v>COLLECTIVE AGREEMENT RELATIVE TO SH TABLE (DE, MD, ND, NU, OP, PH, PS, SW, VM GROUPS)</v>
          </cell>
          <cell r="C24" t="str">
            <v>-</v>
          </cell>
          <cell r="D24" t="str">
            <v>900A</v>
          </cell>
          <cell r="E24" t="str">
            <v>RESERVES</v>
          </cell>
          <cell r="F24" t="str">
            <v>2020/2021</v>
          </cell>
          <cell r="G24" t="str">
            <v>9391</v>
          </cell>
          <cell r="H24" t="str">
            <v>SALARY RESERVE</v>
          </cell>
          <cell r="I24" t="str">
            <v>ACTIF</v>
          </cell>
          <cell r="J24"/>
          <cell r="K24"/>
          <cell r="L24" t="str">
            <v>INACTIF</v>
          </cell>
          <cell r="M24" t="str">
            <v>BLM00</v>
          </cell>
          <cell r="N24" t="str">
            <v>BLM02</v>
          </cell>
          <cell r="O24" t="str">
            <v>Space Utilization</v>
          </cell>
          <cell r="P24" t="str">
            <v>ACTIF</v>
          </cell>
          <cell r="Q24" t="str">
            <v>BLM02.1</v>
          </cell>
          <cell r="R24" t="str">
            <v>Management of Space Utilization</v>
          </cell>
          <cell r="S24" t="str">
            <v>ACTIF</v>
          </cell>
          <cell r="T24" t="str">
            <v>BLM02.1.1</v>
          </cell>
          <cell r="U24" t="str">
            <v>Management of Space Utilization</v>
          </cell>
          <cell r="V24" t="str">
            <v>ACTIF</v>
          </cell>
          <cell r="W24" t="str">
            <v>2091</v>
          </cell>
          <cell r="X24" t="str">
            <v>MANAGEMENT RESERVES</v>
          </cell>
          <cell r="Y24" t="str">
            <v>ACTIF</v>
          </cell>
          <cell r="Z24" t="str">
            <v>2020/2021</v>
          </cell>
        </row>
        <row r="25">
          <cell r="A25" t="str">
            <v>3881</v>
          </cell>
          <cell r="B25" t="str">
            <v>COLLECTIVE AGREEMENT RELATIVE TO RE TABLE (HR, MA, SE-RES, SE-REM, DS GROUPS)</v>
          </cell>
          <cell r="C25" t="str">
            <v>-</v>
          </cell>
          <cell r="D25" t="str">
            <v>900A</v>
          </cell>
          <cell r="E25" t="str">
            <v>RESERVES</v>
          </cell>
          <cell r="F25" t="str">
            <v>2020/2021</v>
          </cell>
          <cell r="G25" t="str">
            <v>9391</v>
          </cell>
          <cell r="H25" t="str">
            <v>SALARY RESERVE</v>
          </cell>
          <cell r="I25" t="str">
            <v>ACTIF</v>
          </cell>
          <cell r="J25"/>
          <cell r="K25"/>
          <cell r="L25" t="str">
            <v>INACTIF</v>
          </cell>
          <cell r="M25" t="str">
            <v>BLM00</v>
          </cell>
          <cell r="N25" t="str">
            <v>BLM02</v>
          </cell>
          <cell r="O25" t="str">
            <v>Space Utilization</v>
          </cell>
          <cell r="P25" t="str">
            <v>ACTIF</v>
          </cell>
          <cell r="Q25" t="str">
            <v>BLM02.1</v>
          </cell>
          <cell r="R25" t="str">
            <v>Management of Space Utilization</v>
          </cell>
          <cell r="S25" t="str">
            <v>ACTIF</v>
          </cell>
          <cell r="T25" t="str">
            <v>BLM02.1.1</v>
          </cell>
          <cell r="U25" t="str">
            <v>Management of Space Utilization</v>
          </cell>
          <cell r="V25" t="str">
            <v>ACTIF</v>
          </cell>
          <cell r="W25" t="str">
            <v>2091</v>
          </cell>
          <cell r="X25" t="str">
            <v>MANAGEMENT RESERVES</v>
          </cell>
          <cell r="Y25" t="str">
            <v>ACTIF</v>
          </cell>
          <cell r="Z25" t="str">
            <v>2020/2021</v>
          </cell>
        </row>
        <row r="26">
          <cell r="A26" t="str">
            <v>4521</v>
          </cell>
          <cell r="B26" t="str">
            <v>COLLECTIVE AGREEMENT RELATIVE TO AV TABLE (AV, CO, PG GROUPS)</v>
          </cell>
          <cell r="C26" t="str">
            <v>-</v>
          </cell>
          <cell r="D26" t="str">
            <v>900A</v>
          </cell>
          <cell r="E26" t="str">
            <v>RESERVES</v>
          </cell>
          <cell r="F26" t="str">
            <v>2020/2021</v>
          </cell>
          <cell r="G26" t="str">
            <v>9391</v>
          </cell>
          <cell r="H26" t="str">
            <v>SALARY RESERVE</v>
          </cell>
          <cell r="I26" t="str">
            <v>ACTIF</v>
          </cell>
          <cell r="J26"/>
          <cell r="K26"/>
          <cell r="L26" t="str">
            <v>INACTIF</v>
          </cell>
          <cell r="M26" t="str">
            <v>BLM00</v>
          </cell>
          <cell r="N26" t="str">
            <v>BLM02</v>
          </cell>
          <cell r="O26" t="str">
            <v>Space Utilization</v>
          </cell>
          <cell r="P26" t="str">
            <v>ACTIF</v>
          </cell>
          <cell r="Q26" t="str">
            <v>BLM02.1</v>
          </cell>
          <cell r="R26" t="str">
            <v>Management of Space Utilization</v>
          </cell>
          <cell r="S26" t="str">
            <v>ACTIF</v>
          </cell>
          <cell r="T26" t="str">
            <v>BLM02.1.1</v>
          </cell>
          <cell r="U26" t="str">
            <v>Management of Space Utilization</v>
          </cell>
          <cell r="V26" t="str">
            <v>ACTIF</v>
          </cell>
          <cell r="W26" t="str">
            <v>2091</v>
          </cell>
          <cell r="X26" t="str">
            <v>MANAGEMENT RESERVES</v>
          </cell>
          <cell r="Y26" t="str">
            <v>ACTIF</v>
          </cell>
          <cell r="Z26" t="str">
            <v>2020/2021</v>
          </cell>
        </row>
        <row r="27">
          <cell r="A27" t="str">
            <v>4522</v>
          </cell>
          <cell r="B27" t="str">
            <v>COLLECTIVE AGREEMENT RELATIVE TO CS GROUP</v>
          </cell>
          <cell r="C27" t="str">
            <v>-</v>
          </cell>
          <cell r="D27" t="str">
            <v>900A</v>
          </cell>
          <cell r="E27" t="str">
            <v>RESERVES</v>
          </cell>
          <cell r="F27" t="str">
            <v>2020/2021</v>
          </cell>
          <cell r="G27" t="str">
            <v>9391</v>
          </cell>
          <cell r="H27" t="str">
            <v>SALARY RESERVE</v>
          </cell>
          <cell r="I27" t="str">
            <v>ACTIF</v>
          </cell>
          <cell r="J27"/>
          <cell r="K27"/>
          <cell r="L27" t="str">
            <v>INACTIF</v>
          </cell>
          <cell r="M27" t="str">
            <v>BLM00</v>
          </cell>
          <cell r="N27" t="str">
            <v>BLM02</v>
          </cell>
          <cell r="O27" t="str">
            <v>Space Utilization</v>
          </cell>
          <cell r="P27" t="str">
            <v>ACTIF</v>
          </cell>
          <cell r="Q27" t="str">
            <v>BLM02.1</v>
          </cell>
          <cell r="R27" t="str">
            <v>Management of Space Utilization</v>
          </cell>
          <cell r="S27" t="str">
            <v>ACTIF</v>
          </cell>
          <cell r="T27" t="str">
            <v>BLM02.1.1</v>
          </cell>
          <cell r="U27" t="str">
            <v>Management of Space Utilization</v>
          </cell>
          <cell r="V27" t="str">
            <v>ACTIF</v>
          </cell>
          <cell r="W27" t="str">
            <v>2091</v>
          </cell>
          <cell r="X27" t="str">
            <v>MANAGEMENT RESERVES</v>
          </cell>
          <cell r="Y27" t="str">
            <v>ACTIF</v>
          </cell>
          <cell r="Z27" t="str">
            <v>2020/2021</v>
          </cell>
        </row>
        <row r="28">
          <cell r="A28" t="str">
            <v>4601</v>
          </cell>
          <cell r="B28" t="str">
            <v>COLLECTIVE AGREEMENT RELATIVE TO TC TABLE (DD, EG, GT, PI, PY, TI GROUPS)</v>
          </cell>
          <cell r="C28" t="str">
            <v>-</v>
          </cell>
          <cell r="D28" t="str">
            <v>900A</v>
          </cell>
          <cell r="E28" t="str">
            <v>RESERVES</v>
          </cell>
          <cell r="F28" t="str">
            <v>2020/2021</v>
          </cell>
          <cell r="G28" t="str">
            <v>9391</v>
          </cell>
          <cell r="H28" t="str">
            <v>SALARY RESERVE</v>
          </cell>
          <cell r="I28" t="str">
            <v>ACTIF</v>
          </cell>
          <cell r="J28"/>
          <cell r="K28"/>
          <cell r="L28" t="str">
            <v>INACTIF</v>
          </cell>
          <cell r="M28" t="str">
            <v>BLM00</v>
          </cell>
          <cell r="N28" t="str">
            <v>BLM02</v>
          </cell>
          <cell r="O28" t="str">
            <v>Space Utilization</v>
          </cell>
          <cell r="P28" t="str">
            <v>ACTIF</v>
          </cell>
          <cell r="Q28" t="str">
            <v>BLM02.1</v>
          </cell>
          <cell r="R28" t="str">
            <v>Management of Space Utilization</v>
          </cell>
          <cell r="S28" t="str">
            <v>ACTIF</v>
          </cell>
          <cell r="T28" t="str">
            <v>BLM02.1.1</v>
          </cell>
          <cell r="U28" t="str">
            <v>Management of Space Utilization</v>
          </cell>
          <cell r="V28" t="str">
            <v>ACTIF</v>
          </cell>
          <cell r="W28" t="str">
            <v>2091</v>
          </cell>
          <cell r="X28" t="str">
            <v>MANAGEMENT RESERVES</v>
          </cell>
          <cell r="Y28" t="str">
            <v>ACTIF</v>
          </cell>
          <cell r="Z28" t="str">
            <v>2020/2021</v>
          </cell>
        </row>
        <row r="29">
          <cell r="A29" t="str">
            <v>4628</v>
          </cell>
          <cell r="B29" t="str">
            <v>PROGRAM MANAGEMENT (ESA PROGRAMS)</v>
          </cell>
          <cell r="C29" t="str">
            <v>MGT</v>
          </cell>
          <cell r="D29" t="str">
            <v>380A</v>
          </cell>
          <cell r="E29" t="str">
            <v>SPACE SCIENCE AND TECHNOLOGY</v>
          </cell>
          <cell r="F29" t="str">
            <v>2020/2021</v>
          </cell>
          <cell r="G29" t="str">
            <v>383A</v>
          </cell>
          <cell r="H29" t="str">
            <v>PROGRAM, SCIENCE &amp; TECHNOLOGY</v>
          </cell>
          <cell r="I29" t="str">
            <v>ACTIF</v>
          </cell>
          <cell r="J29" t="str">
            <v>387A</v>
          </cell>
          <cell r="K29" t="str">
            <v>EUROPEAN SPACE AGENCY</v>
          </cell>
          <cell r="L29" t="str">
            <v>ACTIF</v>
          </cell>
          <cell r="M29" t="str">
            <v>BLM00</v>
          </cell>
          <cell r="N29" t="str">
            <v>BLM03</v>
          </cell>
          <cell r="O29" t="str">
            <v>Space Capacity Development</v>
          </cell>
          <cell r="P29" t="str">
            <v>ACTIF</v>
          </cell>
          <cell r="Q29" t="str">
            <v>BLM03.7</v>
          </cell>
          <cell r="R29" t="str">
            <v>ESA Cooperation</v>
          </cell>
          <cell r="S29" t="str">
            <v>ACTIF</v>
          </cell>
          <cell r="T29" t="str">
            <v>BLM03.7.1</v>
          </cell>
          <cell r="U29" t="str">
            <v>ESA Cooperation</v>
          </cell>
          <cell r="V29" t="str">
            <v>ACTIF</v>
          </cell>
          <cell r="W29" t="str">
            <v>2081</v>
          </cell>
          <cell r="X29" t="str">
            <v>European Space Agency (ESA) - General Budget</v>
          </cell>
          <cell r="Y29" t="str">
            <v>ACTIF</v>
          </cell>
          <cell r="Z29" t="str">
            <v>2020/2021</v>
          </cell>
        </row>
        <row r="30">
          <cell r="A30" t="str">
            <v>4630</v>
          </cell>
          <cell r="B30" t="str">
            <v>EOAD (EARTH OBSERVATION APPLICATION DEVELOPMENT)</v>
          </cell>
          <cell r="C30" t="str">
            <v>-</v>
          </cell>
          <cell r="D30" t="str">
            <v>360A</v>
          </cell>
          <cell r="E30" t="str">
            <v>SPACE UTILIZATION</v>
          </cell>
          <cell r="F30" t="str">
            <v>2020/2021</v>
          </cell>
          <cell r="G30" t="str">
            <v>363A</v>
          </cell>
          <cell r="H30" t="str">
            <v>EO APPLICATIONS &amp; UTILIZATION</v>
          </cell>
          <cell r="I30" t="str">
            <v>ACTIF</v>
          </cell>
          <cell r="J30" t="str">
            <v>3348</v>
          </cell>
          <cell r="K30" t="str">
            <v>MANAGER, EO APPLICATIONS AND DEVELOPPMENT (EOAD)</v>
          </cell>
          <cell r="L30" t="str">
            <v>ACTIF</v>
          </cell>
          <cell r="M30" t="str">
            <v>BLM00</v>
          </cell>
          <cell r="N30" t="str">
            <v>BLM02</v>
          </cell>
          <cell r="O30" t="str">
            <v>Space Utilization</v>
          </cell>
          <cell r="P30" t="str">
            <v>ACTIF</v>
          </cell>
          <cell r="Q30" t="str">
            <v>BLM02.4</v>
          </cell>
          <cell r="R30" t="str">
            <v>Data Utilization &amp; Application Development</v>
          </cell>
          <cell r="S30" t="str">
            <v>ACTIF</v>
          </cell>
          <cell r="T30" t="str">
            <v>BLM02.4.1</v>
          </cell>
          <cell r="U30" t="str">
            <v>Data Utilization &amp; Application Development in EO</v>
          </cell>
          <cell r="V30" t="str">
            <v>ACTIF</v>
          </cell>
          <cell r="W30" t="str">
            <v>2131</v>
          </cell>
          <cell r="X30" t="str">
            <v>Earth Observation Application and Utilizations</v>
          </cell>
          <cell r="Y30" t="str">
            <v>ACTIF</v>
          </cell>
          <cell r="Z30" t="str">
            <v>2020/2021</v>
          </cell>
        </row>
        <row r="31">
          <cell r="A31" t="str">
            <v>4631</v>
          </cell>
          <cell r="B31" t="str">
            <v>PROGRAM MANAGEMENT (SS&amp;T)</v>
          </cell>
          <cell r="C31" t="str">
            <v>-</v>
          </cell>
          <cell r="D31" t="str">
            <v>380A</v>
          </cell>
          <cell r="E31" t="str">
            <v>SPACE SCIENCE AND TECHNOLOGY</v>
          </cell>
          <cell r="F31" t="str">
            <v>2020/2021</v>
          </cell>
          <cell r="G31" t="str">
            <v>381A</v>
          </cell>
          <cell r="H31" t="str">
            <v>DG SPACE SCIENCE &amp; TECHNOLOGY</v>
          </cell>
          <cell r="I31" t="str">
            <v>ACTIF</v>
          </cell>
          <cell r="J31" t="str">
            <v>3810</v>
          </cell>
          <cell r="K31" t="str">
            <v>DG SPACE SCIENCE &amp; TECHNOLOGY</v>
          </cell>
          <cell r="L31" t="str">
            <v>ACTIF</v>
          </cell>
          <cell r="M31" t="str">
            <v>BLM00</v>
          </cell>
          <cell r="N31" t="str">
            <v>BLM03</v>
          </cell>
          <cell r="O31" t="str">
            <v>Space Capacity Development</v>
          </cell>
          <cell r="P31" t="str">
            <v>ACTIF</v>
          </cell>
          <cell r="Q31" t="str">
            <v>BLM03.1</v>
          </cell>
          <cell r="R31" t="str">
            <v>SCD Management</v>
          </cell>
          <cell r="S31" t="str">
            <v>ACTIF</v>
          </cell>
          <cell r="T31" t="str">
            <v>BLM03.1.1</v>
          </cell>
          <cell r="U31" t="str">
            <v>SCD Management</v>
          </cell>
          <cell r="V31" t="str">
            <v>ACTIF</v>
          </cell>
          <cell r="W31" t="str">
            <v>2196</v>
          </cell>
          <cell r="X31" t="str">
            <v>Management of Space Science and Technology Branch</v>
          </cell>
          <cell r="Y31" t="str">
            <v>ACTIF</v>
          </cell>
          <cell r="Z31" t="str">
            <v>2020/2021</v>
          </cell>
        </row>
        <row r="32">
          <cell r="A32" t="str">
            <v>4638</v>
          </cell>
          <cell r="B32" t="str">
            <v>LEGAL SERVICES</v>
          </cell>
          <cell r="C32" t="str">
            <v>-</v>
          </cell>
          <cell r="D32" t="str">
            <v>110A</v>
          </cell>
          <cell r="E32" t="str">
            <v>PRESIDENT</v>
          </cell>
          <cell r="F32" t="str">
            <v>2020/2021</v>
          </cell>
          <cell r="G32" t="str">
            <v>260A</v>
          </cell>
          <cell r="H32" t="str">
            <v>LEGAL SERVICES</v>
          </cell>
          <cell r="I32" t="str">
            <v>ACTIF</v>
          </cell>
          <cell r="J32" t="str">
            <v>2600</v>
          </cell>
          <cell r="K32" t="str">
            <v>LEGAL SERVICES</v>
          </cell>
          <cell r="L32" t="str">
            <v>ACTIF</v>
          </cell>
          <cell r="M32" t="str">
            <v>ISS00</v>
          </cell>
          <cell r="N32" t="str">
            <v>ISS03</v>
          </cell>
          <cell r="O32" t="str">
            <v>LEGAL</v>
          </cell>
          <cell r="P32" t="str">
            <v>ACTIF</v>
          </cell>
          <cell r="Q32" t="str">
            <v>ISS03.1</v>
          </cell>
          <cell r="R32" t="str">
            <v>LEGAL</v>
          </cell>
          <cell r="S32" t="str">
            <v>ACTIF</v>
          </cell>
          <cell r="T32" t="str">
            <v>ISS03.1.1</v>
          </cell>
          <cell r="U32" t="str">
            <v>LEGAL</v>
          </cell>
          <cell r="V32" t="str">
            <v>ACTIF</v>
          </cell>
          <cell r="W32" t="str">
            <v>2028</v>
          </cell>
          <cell r="X32" t="str">
            <v>LEGAL SERVICES</v>
          </cell>
          <cell r="Y32" t="str">
            <v>ACTIF</v>
          </cell>
          <cell r="Z32" t="str">
            <v>2020/2021</v>
          </cell>
        </row>
        <row r="33">
          <cell r="A33" t="str">
            <v>4640</v>
          </cell>
          <cell r="B33" t="str">
            <v>GRI (GOVERNMENT DEPARTMENTS RELATED INITIATIVES)</v>
          </cell>
          <cell r="C33" t="str">
            <v>-</v>
          </cell>
          <cell r="D33" t="str">
            <v>360A</v>
          </cell>
          <cell r="E33" t="str">
            <v>SPACE UTILIZATION</v>
          </cell>
          <cell r="F33" t="str">
            <v>2020/2021</v>
          </cell>
          <cell r="G33" t="str">
            <v>363A</v>
          </cell>
          <cell r="H33" t="str">
            <v>EO APPLICATIONS &amp; UTILIZATION</v>
          </cell>
          <cell r="I33" t="str">
            <v>ACTIF</v>
          </cell>
          <cell r="J33" t="str">
            <v>3349</v>
          </cell>
          <cell r="K33" t="str">
            <v>MANAGER, GOVERNMENT RELATED INITIATIVES (GRI)</v>
          </cell>
          <cell r="L33" t="str">
            <v>ACTIF</v>
          </cell>
          <cell r="M33" t="str">
            <v>BLM00</v>
          </cell>
          <cell r="N33" t="str">
            <v>BLM02</v>
          </cell>
          <cell r="O33" t="str">
            <v>Space Utilization</v>
          </cell>
          <cell r="P33" t="str">
            <v>ACTIF</v>
          </cell>
          <cell r="Q33" t="str">
            <v>BLM02.4</v>
          </cell>
          <cell r="R33" t="str">
            <v>Data Utilization &amp; Application Development</v>
          </cell>
          <cell r="S33" t="str">
            <v>ACTIF</v>
          </cell>
          <cell r="T33" t="str">
            <v>BLM02.4.1</v>
          </cell>
          <cell r="U33" t="str">
            <v>Data Utilization &amp; Application Development in EO</v>
          </cell>
          <cell r="V33" t="str">
            <v>ACTIF</v>
          </cell>
          <cell r="W33" t="str">
            <v>2133</v>
          </cell>
          <cell r="X33" t="str">
            <v>Government Related Initiatives</v>
          </cell>
          <cell r="Y33" t="str">
            <v>ACTIF</v>
          </cell>
          <cell r="Z33" t="str">
            <v>2020/2021</v>
          </cell>
        </row>
        <row r="34">
          <cell r="A34" t="str">
            <v>4646</v>
          </cell>
          <cell r="B34" t="str">
            <v>JWST (JAMES WEBB SPACE TELESCOPE)</v>
          </cell>
          <cell r="C34" t="str">
            <v>D</v>
          </cell>
          <cell r="D34" t="str">
            <v>370A</v>
          </cell>
          <cell r="E34" t="str">
            <v>SPACE EXPLORATION</v>
          </cell>
          <cell r="F34" t="str">
            <v>2020/2021</v>
          </cell>
          <cell r="G34" t="str">
            <v>372A</v>
          </cell>
          <cell r="H34" t="str">
            <v>EXPLORATION DEVELOPMENT</v>
          </cell>
          <cell r="I34" t="str">
            <v>ACTIF</v>
          </cell>
          <cell r="J34" t="str">
            <v>375A</v>
          </cell>
          <cell r="K34" t="str">
            <v>EXPLORATION SYSTEMS &amp; ROBOTICS</v>
          </cell>
          <cell r="L34" t="str">
            <v>ACTIF</v>
          </cell>
          <cell r="M34" t="str">
            <v>BLM00</v>
          </cell>
          <cell r="N34" t="str">
            <v>BLM01</v>
          </cell>
          <cell r="O34" t="str">
            <v>Space Exploration</v>
          </cell>
          <cell r="P34" t="str">
            <v>ACTIF</v>
          </cell>
          <cell r="Q34" t="str">
            <v>BLM01.2</v>
          </cell>
          <cell r="R34" t="str">
            <v>Science Instruments</v>
          </cell>
          <cell r="S34" t="str">
            <v>ACTIF</v>
          </cell>
          <cell r="T34" t="str">
            <v>BLM01.2.1</v>
          </cell>
          <cell r="U34" t="str">
            <v>Science Instruments in Astronomy</v>
          </cell>
          <cell r="V34" t="str">
            <v>ACTIF</v>
          </cell>
          <cell r="W34" t="str">
            <v>2183</v>
          </cell>
          <cell r="X34" t="str">
            <v>Astronomy Projects</v>
          </cell>
          <cell r="Y34" t="str">
            <v>ACTIF</v>
          </cell>
          <cell r="Z34" t="str">
            <v>2020/2021</v>
          </cell>
        </row>
        <row r="35">
          <cell r="A35" t="str">
            <v>4649</v>
          </cell>
          <cell r="B35" t="str">
            <v>MSS OPERATIONS</v>
          </cell>
          <cell r="C35" t="str">
            <v>E</v>
          </cell>
          <cell r="D35" t="str">
            <v>380A</v>
          </cell>
          <cell r="E35" t="str">
            <v>SPACE SCIENCE AND TECHNOLOGY</v>
          </cell>
          <cell r="F35" t="str">
            <v>2020/2021</v>
          </cell>
          <cell r="G35" t="str">
            <v>384A</v>
          </cell>
          <cell r="H35" t="str">
            <v>ENGINEERING DEVELOPMENT</v>
          </cell>
          <cell r="I35" t="str">
            <v>ACTIF</v>
          </cell>
          <cell r="J35" t="str">
            <v>3840</v>
          </cell>
          <cell r="K35" t="str">
            <v>ENGINEERING DEVELOPMENT</v>
          </cell>
          <cell r="L35" t="str">
            <v>ACTIF</v>
          </cell>
          <cell r="M35" t="str">
            <v>BLM00</v>
          </cell>
          <cell r="N35" t="str">
            <v>BLM01</v>
          </cell>
          <cell r="O35" t="str">
            <v>Space Exploration</v>
          </cell>
          <cell r="P35" t="str">
            <v>ACTIF</v>
          </cell>
          <cell r="Q35" t="str">
            <v>BLM01.5</v>
          </cell>
          <cell r="R35" t="str">
            <v>MSS OPERATED</v>
          </cell>
          <cell r="S35" t="str">
            <v>ACTIF</v>
          </cell>
          <cell r="T35" t="str">
            <v>BLM01.5.1</v>
          </cell>
          <cell r="U35" t="str">
            <v>ISS Maintenance</v>
          </cell>
          <cell r="V35" t="str">
            <v>ACTIF</v>
          </cell>
          <cell r="W35" t="str">
            <v>2187</v>
          </cell>
          <cell r="X35" t="str">
            <v>Mobile Servicing System Operations (MSS)</v>
          </cell>
          <cell r="Y35" t="str">
            <v>ACTIF</v>
          </cell>
          <cell r="Z35" t="str">
            <v>2020/2021</v>
          </cell>
        </row>
        <row r="36">
          <cell r="A36" t="str">
            <v>4650</v>
          </cell>
          <cell r="B36" t="str">
            <v>E-POP (SATELLITE AND PAYLOAD)</v>
          </cell>
          <cell r="C36" t="str">
            <v>SCI-SUP</v>
          </cell>
          <cell r="D36" t="str">
            <v>360A</v>
          </cell>
          <cell r="E36" t="str">
            <v>SPACE UTILIZATION</v>
          </cell>
          <cell r="F36" t="str">
            <v>2020/2021</v>
          </cell>
          <cell r="G36" t="str">
            <v>357A</v>
          </cell>
          <cell r="H36" t="str">
            <v>EARTH SYSTEM SCIENCE MISSIONS AND APPLICATIONS DIRECTORATE</v>
          </cell>
          <cell r="I36" t="str">
            <v>ACTIF</v>
          </cell>
          <cell r="J36" t="str">
            <v>313A</v>
          </cell>
          <cell r="K36" t="str">
            <v>SUN-EARTH SYSTEM SCIENCES</v>
          </cell>
          <cell r="L36" t="str">
            <v>ACTIF</v>
          </cell>
          <cell r="M36" t="str">
            <v>BLM00</v>
          </cell>
          <cell r="N36" t="str">
            <v>BLM02</v>
          </cell>
          <cell r="O36" t="str">
            <v>Space Utilization</v>
          </cell>
          <cell r="P36" t="str">
            <v>ACTIF</v>
          </cell>
          <cell r="Q36" t="str">
            <v>BLM02.3</v>
          </cell>
          <cell r="R36" t="str">
            <v>Observation Systems</v>
          </cell>
          <cell r="S36" t="str">
            <v>ACTIF</v>
          </cell>
          <cell r="T36" t="str">
            <v>BLM02.3.4</v>
          </cell>
          <cell r="U36" t="str">
            <v>Observation Systems  in Space Situational Awareness (SSA)</v>
          </cell>
          <cell r="V36" t="str">
            <v>ACTIF</v>
          </cell>
          <cell r="W36" t="str">
            <v>2182</v>
          </cell>
          <cell r="X36" t="str">
            <v>Solar Terrestrial Projects</v>
          </cell>
          <cell r="Y36" t="str">
            <v>ACTIF</v>
          </cell>
          <cell r="Z36" t="str">
            <v>2020/2021</v>
          </cell>
        </row>
        <row r="37">
          <cell r="A37" t="str">
            <v>4658</v>
          </cell>
          <cell r="B37" t="str">
            <v>MOPITT - DATA HANDLING</v>
          </cell>
          <cell r="C37" t="str">
            <v>SCI-SUP</v>
          </cell>
          <cell r="D37" t="str">
            <v>360A</v>
          </cell>
          <cell r="E37" t="str">
            <v>SPACE UTILIZATION</v>
          </cell>
          <cell r="F37" t="str">
            <v>2020/2021</v>
          </cell>
          <cell r="G37" t="str">
            <v>357A</v>
          </cell>
          <cell r="H37" t="str">
            <v>EARTH SYSTEM SCIENCE MISSIONS AND APPLICATIONS DIRECTORATE</v>
          </cell>
          <cell r="I37" t="str">
            <v>ACTIF</v>
          </cell>
          <cell r="J37" t="str">
            <v>313A</v>
          </cell>
          <cell r="K37" t="str">
            <v>SUN-EARTH SYSTEM SCIENCES</v>
          </cell>
          <cell r="L37" t="str">
            <v>ACTIF</v>
          </cell>
          <cell r="M37" t="str">
            <v>BLM00</v>
          </cell>
          <cell r="N37" t="str">
            <v>BLM02</v>
          </cell>
          <cell r="O37" t="str">
            <v>Space Utilization</v>
          </cell>
          <cell r="P37" t="str">
            <v>ACTIF</v>
          </cell>
          <cell r="Q37" t="str">
            <v>BLM02.3</v>
          </cell>
          <cell r="R37" t="str">
            <v>Observation Systems</v>
          </cell>
          <cell r="S37" t="str">
            <v>ACTIF</v>
          </cell>
          <cell r="T37" t="str">
            <v>BLM02.3.1</v>
          </cell>
          <cell r="U37" t="str">
            <v>Observation Systems in EO</v>
          </cell>
          <cell r="V37" t="str">
            <v>ACTIF</v>
          </cell>
          <cell r="W37" t="str">
            <v>2270</v>
          </cell>
          <cell r="X37" t="str">
            <v>Data Handling and acquisition in EO( Atmospheric)</v>
          </cell>
          <cell r="Y37" t="str">
            <v>ACTIF</v>
          </cell>
          <cell r="Z37" t="str">
            <v>2020/2021</v>
          </cell>
        </row>
        <row r="38">
          <cell r="A38" t="str">
            <v>4659</v>
          </cell>
          <cell r="B38" t="str">
            <v>OSIRIS (PART OF ODIN)</v>
          </cell>
          <cell r="C38" t="str">
            <v>SCI-SUP</v>
          </cell>
          <cell r="D38" t="str">
            <v>360A</v>
          </cell>
          <cell r="E38" t="str">
            <v>SPACE UTILIZATION</v>
          </cell>
          <cell r="F38" t="str">
            <v>2020/2021</v>
          </cell>
          <cell r="G38" t="str">
            <v>357A</v>
          </cell>
          <cell r="H38" t="str">
            <v>EARTH SYSTEM SCIENCE MISSIONS AND APPLICATIONS DIRECTORATE</v>
          </cell>
          <cell r="I38" t="str">
            <v>ACTIF</v>
          </cell>
          <cell r="J38" t="str">
            <v>313A</v>
          </cell>
          <cell r="K38" t="str">
            <v>SUN-EARTH SYSTEM SCIENCES</v>
          </cell>
          <cell r="L38" t="str">
            <v>ACTIF</v>
          </cell>
          <cell r="M38" t="str">
            <v>BLM00</v>
          </cell>
          <cell r="N38" t="str">
            <v>BLM02</v>
          </cell>
          <cell r="O38" t="str">
            <v>Space Utilization</v>
          </cell>
          <cell r="P38" t="str">
            <v>ACTIF</v>
          </cell>
          <cell r="Q38" t="str">
            <v>BLM02.3</v>
          </cell>
          <cell r="R38" t="str">
            <v>Observation Systems</v>
          </cell>
          <cell r="S38" t="str">
            <v>ACTIF</v>
          </cell>
          <cell r="T38" t="str">
            <v>BLM02.3.1</v>
          </cell>
          <cell r="U38" t="str">
            <v>Observation Systems in EO</v>
          </cell>
          <cell r="V38" t="str">
            <v>ACTIF</v>
          </cell>
          <cell r="W38" t="str">
            <v>2270</v>
          </cell>
          <cell r="X38" t="str">
            <v>Data Handling and acquisition in EO( Atmospheric)</v>
          </cell>
          <cell r="Y38" t="str">
            <v>ACTIF</v>
          </cell>
          <cell r="Z38" t="str">
            <v>2020/2021</v>
          </cell>
        </row>
        <row r="39">
          <cell r="A39" t="str">
            <v>4660</v>
          </cell>
          <cell r="B39" t="str">
            <v>SCISAT-1</v>
          </cell>
          <cell r="C39" t="str">
            <v>SCI-SUP</v>
          </cell>
          <cell r="D39" t="str">
            <v>360A</v>
          </cell>
          <cell r="E39" t="str">
            <v>SPACE UTILIZATION</v>
          </cell>
          <cell r="F39" t="str">
            <v>2020/2021</v>
          </cell>
          <cell r="G39" t="str">
            <v>357A</v>
          </cell>
          <cell r="H39" t="str">
            <v>EARTH SYSTEM SCIENCE MISSIONS AND APPLICATIONS DIRECTORATE</v>
          </cell>
          <cell r="I39" t="str">
            <v>ACTIF</v>
          </cell>
          <cell r="J39" t="str">
            <v>313A</v>
          </cell>
          <cell r="K39" t="str">
            <v>SUN-EARTH SYSTEM SCIENCES</v>
          </cell>
          <cell r="L39" t="str">
            <v>ACTIF</v>
          </cell>
          <cell r="M39" t="str">
            <v>BLM00</v>
          </cell>
          <cell r="N39" t="str">
            <v>BLM02</v>
          </cell>
          <cell r="O39" t="str">
            <v>Space Utilization</v>
          </cell>
          <cell r="P39" t="str">
            <v>ACTIF</v>
          </cell>
          <cell r="Q39" t="str">
            <v>BLM02.3</v>
          </cell>
          <cell r="R39" t="str">
            <v>Observation Systems</v>
          </cell>
          <cell r="S39" t="str">
            <v>ACTIF</v>
          </cell>
          <cell r="T39" t="str">
            <v>BLM02.3.1</v>
          </cell>
          <cell r="U39" t="str">
            <v>Observation Systems in EO</v>
          </cell>
          <cell r="V39" t="str">
            <v>ACTIF</v>
          </cell>
          <cell r="W39" t="str">
            <v>2270</v>
          </cell>
          <cell r="X39" t="str">
            <v>Data Handling and acquisition in EO( Atmospheric)</v>
          </cell>
          <cell r="Y39" t="str">
            <v>ACTIF</v>
          </cell>
          <cell r="Z39" t="str">
            <v>2020/2021</v>
          </cell>
        </row>
        <row r="40">
          <cell r="A40" t="str">
            <v>4661</v>
          </cell>
          <cell r="B40" t="str">
            <v>GO CANADA - DATA HANDLING</v>
          </cell>
          <cell r="C40" t="str">
            <v>SCI-SUP</v>
          </cell>
          <cell r="D40" t="str">
            <v>360A</v>
          </cell>
          <cell r="E40" t="str">
            <v>SPACE UTILIZATION</v>
          </cell>
          <cell r="F40" t="str">
            <v>2020/2021</v>
          </cell>
          <cell r="G40" t="str">
            <v>357A</v>
          </cell>
          <cell r="H40" t="str">
            <v>EARTH SYSTEM SCIENCE MISSIONS AND APPLICATIONS DIRECTORATE</v>
          </cell>
          <cell r="I40" t="str">
            <v>ACTIF</v>
          </cell>
          <cell r="J40" t="str">
            <v>313A</v>
          </cell>
          <cell r="K40" t="str">
            <v>SUN-EARTH SYSTEM SCIENCES</v>
          </cell>
          <cell r="L40" t="str">
            <v>ACTIF</v>
          </cell>
          <cell r="M40" t="str">
            <v>BLM00</v>
          </cell>
          <cell r="N40" t="str">
            <v>BLM02</v>
          </cell>
          <cell r="O40" t="str">
            <v>Space Utilization</v>
          </cell>
          <cell r="P40" t="str">
            <v>ACTIF</v>
          </cell>
          <cell r="Q40" t="str">
            <v>BLM02.3</v>
          </cell>
          <cell r="R40" t="str">
            <v>Observation Systems</v>
          </cell>
          <cell r="S40" t="str">
            <v>ACTIF</v>
          </cell>
          <cell r="T40" t="str">
            <v>BLM02.3.4</v>
          </cell>
          <cell r="U40" t="str">
            <v>Observation Systems  in Space Situational Awareness (SSA)</v>
          </cell>
          <cell r="V40" t="str">
            <v>ACTIF</v>
          </cell>
          <cell r="W40" t="str">
            <v>2233</v>
          </cell>
          <cell r="X40" t="str">
            <v>Data Handling and acquisition in Solar-Terrestrial</v>
          </cell>
          <cell r="Y40" t="str">
            <v>ACTIF</v>
          </cell>
          <cell r="Z40" t="str">
            <v>2020/2021</v>
          </cell>
        </row>
        <row r="41">
          <cell r="A41" t="str">
            <v>4662</v>
          </cell>
          <cell r="B41" t="str">
            <v>THEMIS</v>
          </cell>
          <cell r="C41" t="str">
            <v>SCI-SUP</v>
          </cell>
          <cell r="D41" t="str">
            <v>360A</v>
          </cell>
          <cell r="E41" t="str">
            <v>SPACE UTILIZATION</v>
          </cell>
          <cell r="F41" t="str">
            <v>2020/2021</v>
          </cell>
          <cell r="G41" t="str">
            <v>357A</v>
          </cell>
          <cell r="H41" t="str">
            <v>EARTH SYSTEM SCIENCE MISSIONS AND APPLICATIONS DIRECTORATE</v>
          </cell>
          <cell r="I41" t="str">
            <v>ACTIF</v>
          </cell>
          <cell r="J41" t="str">
            <v>313A</v>
          </cell>
          <cell r="K41" t="str">
            <v>SUN-EARTH SYSTEM SCIENCES</v>
          </cell>
          <cell r="L41" t="str">
            <v>ACTIF</v>
          </cell>
          <cell r="M41" t="str">
            <v>BLM00</v>
          </cell>
          <cell r="N41" t="str">
            <v>BLM02</v>
          </cell>
          <cell r="O41" t="str">
            <v>Space Utilization</v>
          </cell>
          <cell r="P41" t="str">
            <v>ACTIF</v>
          </cell>
          <cell r="Q41" t="str">
            <v>BLM02.3</v>
          </cell>
          <cell r="R41" t="str">
            <v>Observation Systems</v>
          </cell>
          <cell r="S41" t="str">
            <v>ACTIF</v>
          </cell>
          <cell r="T41" t="str">
            <v>BLM02.3.4</v>
          </cell>
          <cell r="U41" t="str">
            <v>Observation Systems  in Space Situational Awareness (SSA)</v>
          </cell>
          <cell r="V41" t="str">
            <v>ACTIF</v>
          </cell>
          <cell r="W41" t="str">
            <v>2233</v>
          </cell>
          <cell r="X41" t="str">
            <v>Data Handling and acquisition in Solar-Terrestrial</v>
          </cell>
          <cell r="Y41" t="str">
            <v>ACTIF</v>
          </cell>
          <cell r="Z41" t="str">
            <v>2020/2021</v>
          </cell>
        </row>
        <row r="42">
          <cell r="A42" t="str">
            <v>4664</v>
          </cell>
          <cell r="B42" t="str">
            <v>JWST (JAMES WEBB SPACE TELESCOPE)</v>
          </cell>
          <cell r="C42" t="str">
            <v>SCI-SUP</v>
          </cell>
          <cell r="D42" t="str">
            <v>370A</v>
          </cell>
          <cell r="E42" t="str">
            <v>SPACE EXPLORATION</v>
          </cell>
          <cell r="F42" t="str">
            <v>2020/2021</v>
          </cell>
          <cell r="G42" t="str">
            <v>372A</v>
          </cell>
          <cell r="H42" t="str">
            <v>EXPLORATION DEVELOPMENT</v>
          </cell>
          <cell r="I42" t="str">
            <v>ACTIF</v>
          </cell>
          <cell r="J42" t="str">
            <v>374A</v>
          </cell>
          <cell r="K42" t="str">
            <v>DIR. EXPLORATION DEVELOPMENT</v>
          </cell>
          <cell r="L42" t="str">
            <v>ACTIF</v>
          </cell>
          <cell r="M42" t="str">
            <v>BLM00</v>
          </cell>
          <cell r="N42" t="str">
            <v>BLM01</v>
          </cell>
          <cell r="O42" t="str">
            <v>Space Exploration</v>
          </cell>
          <cell r="P42" t="str">
            <v>ACTIF</v>
          </cell>
          <cell r="Q42" t="str">
            <v>BLM01.1</v>
          </cell>
          <cell r="R42" t="str">
            <v>Science Investigations</v>
          </cell>
          <cell r="S42" t="str">
            <v>ACTIF</v>
          </cell>
          <cell r="T42" t="str">
            <v>BLM01.1.1</v>
          </cell>
          <cell r="U42" t="str">
            <v>Science Investigations in Astronomy</v>
          </cell>
          <cell r="V42" t="str">
            <v>ACTIF</v>
          </cell>
          <cell r="W42" t="str">
            <v>2251</v>
          </cell>
          <cell r="X42" t="str">
            <v>Science support in Astronomy</v>
          </cell>
          <cell r="Y42" t="str">
            <v>ACTIF</v>
          </cell>
          <cell r="Z42" t="str">
            <v>2020/2021</v>
          </cell>
        </row>
        <row r="43">
          <cell r="A43" t="str">
            <v>4665</v>
          </cell>
          <cell r="B43" t="str">
            <v>CADC - HUBBLE</v>
          </cell>
          <cell r="C43" t="str">
            <v>SCI-SUP</v>
          </cell>
          <cell r="D43" t="str">
            <v>370A</v>
          </cell>
          <cell r="E43" t="str">
            <v>SPACE EXPLORATION</v>
          </cell>
          <cell r="F43" t="str">
            <v>2020/2021</v>
          </cell>
          <cell r="G43" t="str">
            <v>372A</v>
          </cell>
          <cell r="H43" t="str">
            <v>EXPLORATION DEVELOPMENT</v>
          </cell>
          <cell r="I43" t="str">
            <v>ACTIF</v>
          </cell>
          <cell r="J43" t="str">
            <v>374A</v>
          </cell>
          <cell r="K43" t="str">
            <v>DIR. EXPLORATION DEVELOPMENT</v>
          </cell>
          <cell r="L43" t="str">
            <v>ACTIF</v>
          </cell>
          <cell r="M43" t="str">
            <v>BLM00</v>
          </cell>
          <cell r="N43" t="str">
            <v>BLM01</v>
          </cell>
          <cell r="O43" t="str">
            <v>Space Exploration</v>
          </cell>
          <cell r="P43" t="str">
            <v>ACTIF</v>
          </cell>
          <cell r="Q43" t="str">
            <v>BLM01.1</v>
          </cell>
          <cell r="R43" t="str">
            <v>Science Investigations</v>
          </cell>
          <cell r="S43" t="str">
            <v>ACTIF</v>
          </cell>
          <cell r="T43" t="str">
            <v>BLM01.1.1</v>
          </cell>
          <cell r="U43" t="str">
            <v>Science Investigations in Astronomy</v>
          </cell>
          <cell r="V43" t="str">
            <v>ACTIF</v>
          </cell>
          <cell r="W43" t="str">
            <v>2251</v>
          </cell>
          <cell r="X43" t="str">
            <v>Science support in Astronomy</v>
          </cell>
          <cell r="Y43" t="str">
            <v>ACTIF</v>
          </cell>
          <cell r="Z43" t="str">
            <v>2020/2021</v>
          </cell>
        </row>
        <row r="44">
          <cell r="A44" t="str">
            <v>4666</v>
          </cell>
          <cell r="B44" t="str">
            <v>UVIT - ULTRAVIOLET IMAGING TELESCOPE</v>
          </cell>
          <cell r="C44" t="str">
            <v>SCI-SUP</v>
          </cell>
          <cell r="D44" t="str">
            <v>370A</v>
          </cell>
          <cell r="E44" t="str">
            <v>SPACE EXPLORATION</v>
          </cell>
          <cell r="F44" t="str">
            <v>2020/2021</v>
          </cell>
          <cell r="G44" t="str">
            <v>372A</v>
          </cell>
          <cell r="H44" t="str">
            <v>EXPLORATION DEVELOPMENT</v>
          </cell>
          <cell r="I44" t="str">
            <v>ACTIF</v>
          </cell>
          <cell r="J44" t="str">
            <v>374A</v>
          </cell>
          <cell r="K44" t="str">
            <v>DIR. EXPLORATION DEVELOPMENT</v>
          </cell>
          <cell r="L44" t="str">
            <v>ACTIF</v>
          </cell>
          <cell r="M44" t="str">
            <v>BLM00</v>
          </cell>
          <cell r="N44" t="str">
            <v>BLM01</v>
          </cell>
          <cell r="O44" t="str">
            <v>Space Exploration</v>
          </cell>
          <cell r="P44" t="str">
            <v>ACTIF</v>
          </cell>
          <cell r="Q44" t="str">
            <v>BLM01.1</v>
          </cell>
          <cell r="R44" t="str">
            <v>Science Investigations</v>
          </cell>
          <cell r="S44" t="str">
            <v>ACTIF</v>
          </cell>
          <cell r="T44" t="str">
            <v>BLM01.1.1</v>
          </cell>
          <cell r="U44" t="str">
            <v>Science Investigations in Astronomy</v>
          </cell>
          <cell r="V44" t="str">
            <v>ACTIF</v>
          </cell>
          <cell r="W44" t="str">
            <v>2251</v>
          </cell>
          <cell r="X44" t="str">
            <v>Science support in Astronomy</v>
          </cell>
          <cell r="Y44" t="str">
            <v>ACTIF</v>
          </cell>
          <cell r="Z44" t="str">
            <v>2020/2021</v>
          </cell>
        </row>
        <row r="45">
          <cell r="A45" t="str">
            <v>4678</v>
          </cell>
          <cell r="B45" t="str">
            <v>APXS - ALPHA PARTICLE X-RAY SPECTROMETER</v>
          </cell>
          <cell r="C45" t="str">
            <v>SCI-SUP</v>
          </cell>
          <cell r="D45" t="str">
            <v>370A</v>
          </cell>
          <cell r="E45" t="str">
            <v>SPACE EXPLORATION</v>
          </cell>
          <cell r="F45" t="str">
            <v>2020/2021</v>
          </cell>
          <cell r="G45" t="str">
            <v>372A</v>
          </cell>
          <cell r="H45" t="str">
            <v>EXPLORATION DEVELOPMENT</v>
          </cell>
          <cell r="I45" t="str">
            <v>ACTIF</v>
          </cell>
          <cell r="J45" t="str">
            <v>374A</v>
          </cell>
          <cell r="K45" t="str">
            <v>DIR. EXPLORATION DEVELOPMENT</v>
          </cell>
          <cell r="L45" t="str">
            <v>ACTIF</v>
          </cell>
          <cell r="M45" t="str">
            <v>BLM00</v>
          </cell>
          <cell r="N45" t="str">
            <v>BLM01</v>
          </cell>
          <cell r="O45" t="str">
            <v>Space Exploration</v>
          </cell>
          <cell r="P45" t="str">
            <v>ACTIF</v>
          </cell>
          <cell r="Q45" t="str">
            <v>BLM01.1</v>
          </cell>
          <cell r="R45" t="str">
            <v>Science Investigations</v>
          </cell>
          <cell r="S45" t="str">
            <v>ACTIF</v>
          </cell>
          <cell r="T45" t="str">
            <v>BLM01.1.3</v>
          </cell>
          <cell r="U45" t="str">
            <v>Science Investigations in Planetary</v>
          </cell>
          <cell r="V45" t="str">
            <v>ACTIF</v>
          </cell>
          <cell r="W45" t="str">
            <v>2253</v>
          </cell>
          <cell r="X45" t="str">
            <v>Science support in Planetary</v>
          </cell>
          <cell r="Y45" t="str">
            <v>ACTIF</v>
          </cell>
          <cell r="Z45" t="str">
            <v>2020/2021</v>
          </cell>
        </row>
        <row r="46">
          <cell r="A46" t="str">
            <v>4683</v>
          </cell>
          <cell r="B46" t="str">
            <v>SWARM - DATA HANDLING</v>
          </cell>
          <cell r="C46" t="str">
            <v>SCI-SUP</v>
          </cell>
          <cell r="D46" t="str">
            <v>360A</v>
          </cell>
          <cell r="E46" t="str">
            <v>SPACE UTILIZATION</v>
          </cell>
          <cell r="F46" t="str">
            <v>2020/2021</v>
          </cell>
          <cell r="G46" t="str">
            <v>357A</v>
          </cell>
          <cell r="H46" t="str">
            <v>EARTH SYSTEM SCIENCE MISSIONS AND APPLICATIONS DIRECTORATE</v>
          </cell>
          <cell r="I46" t="str">
            <v>ACTIF</v>
          </cell>
          <cell r="J46" t="str">
            <v>313A</v>
          </cell>
          <cell r="K46" t="str">
            <v>SUN-EARTH SYSTEM SCIENCES</v>
          </cell>
          <cell r="L46" t="str">
            <v>ACTIF</v>
          </cell>
          <cell r="M46" t="str">
            <v>BLM00</v>
          </cell>
          <cell r="N46" t="str">
            <v>BLM02</v>
          </cell>
          <cell r="O46" t="str">
            <v>Space Utilization</v>
          </cell>
          <cell r="P46" t="str">
            <v>ACTIF</v>
          </cell>
          <cell r="Q46" t="str">
            <v>BLM02.3</v>
          </cell>
          <cell r="R46" t="str">
            <v>Observation Systems</v>
          </cell>
          <cell r="S46" t="str">
            <v>ACTIF</v>
          </cell>
          <cell r="T46" t="str">
            <v>BLM02.3.4</v>
          </cell>
          <cell r="U46" t="str">
            <v>Observation Systems  in Space Situational Awareness (SSA)</v>
          </cell>
          <cell r="V46" t="str">
            <v>ACTIF</v>
          </cell>
          <cell r="W46" t="str">
            <v>2182</v>
          </cell>
          <cell r="X46" t="str">
            <v>Solar Terrestrial Projects</v>
          </cell>
          <cell r="Y46" t="str">
            <v>ACTIF</v>
          </cell>
          <cell r="Z46" t="str">
            <v>2020/2021</v>
          </cell>
        </row>
        <row r="47">
          <cell r="A47" t="str">
            <v>4687</v>
          </cell>
          <cell r="B47" t="str">
            <v>NEOSSAT</v>
          </cell>
          <cell r="C47" t="str">
            <v>SCI-SUP</v>
          </cell>
          <cell r="D47" t="str">
            <v>370A</v>
          </cell>
          <cell r="E47" t="str">
            <v>SPACE EXPLORATION</v>
          </cell>
          <cell r="F47" t="str">
            <v>2020/2021</v>
          </cell>
          <cell r="G47" t="str">
            <v>372A</v>
          </cell>
          <cell r="H47" t="str">
            <v>EXPLORATION DEVELOPMENT</v>
          </cell>
          <cell r="I47" t="str">
            <v>ACTIF</v>
          </cell>
          <cell r="J47" t="str">
            <v>374A</v>
          </cell>
          <cell r="K47" t="str">
            <v>DIR. EXPLORATION DEVELOPMENT</v>
          </cell>
          <cell r="L47" t="str">
            <v>ACTIF</v>
          </cell>
          <cell r="M47" t="str">
            <v>BLM00</v>
          </cell>
          <cell r="N47" t="str">
            <v>BLM01</v>
          </cell>
          <cell r="O47" t="str">
            <v>Space Exploration</v>
          </cell>
          <cell r="P47" t="str">
            <v>ACTIF</v>
          </cell>
          <cell r="Q47" t="str">
            <v>BLM01.2</v>
          </cell>
          <cell r="R47" t="str">
            <v>Science Instruments</v>
          </cell>
          <cell r="S47" t="str">
            <v>ACTIF</v>
          </cell>
          <cell r="T47" t="str">
            <v>BLM01.2.1</v>
          </cell>
          <cell r="U47" t="str">
            <v>Science Instruments in Astronomy</v>
          </cell>
          <cell r="V47" t="str">
            <v>ACTIF</v>
          </cell>
          <cell r="W47" t="str">
            <v>2183</v>
          </cell>
          <cell r="X47" t="str">
            <v>Astronomy Projects</v>
          </cell>
          <cell r="Y47" t="str">
            <v>ACTIF</v>
          </cell>
          <cell r="Z47" t="str">
            <v>2020/2021</v>
          </cell>
        </row>
        <row r="48">
          <cell r="A48" t="str">
            <v>4690</v>
          </cell>
          <cell r="B48" t="str">
            <v>ESA - EOEP</v>
          </cell>
          <cell r="C48" t="str">
            <v>PGM</v>
          </cell>
          <cell r="D48" t="str">
            <v>380A</v>
          </cell>
          <cell r="E48" t="str">
            <v>SPACE SCIENCE AND TECHNOLOGY</v>
          </cell>
          <cell r="F48" t="str">
            <v>2020/2021</v>
          </cell>
          <cell r="G48" t="str">
            <v>383A</v>
          </cell>
          <cell r="H48" t="str">
            <v>PROGRAM, SCIENCE &amp; TECHNOLOGY</v>
          </cell>
          <cell r="I48" t="str">
            <v>ACTIF</v>
          </cell>
          <cell r="J48" t="str">
            <v>387A</v>
          </cell>
          <cell r="K48" t="str">
            <v>EUROPEAN SPACE AGENCY</v>
          </cell>
          <cell r="L48" t="str">
            <v>ACTIF</v>
          </cell>
          <cell r="M48" t="str">
            <v>BLM00</v>
          </cell>
          <cell r="N48" t="str">
            <v>BLM03</v>
          </cell>
          <cell r="O48" t="str">
            <v>Space Capacity Development</v>
          </cell>
          <cell r="P48" t="str">
            <v>ACTIF</v>
          </cell>
          <cell r="Q48" t="str">
            <v>BLM03.7</v>
          </cell>
          <cell r="R48" t="str">
            <v>ESA Cooperation</v>
          </cell>
          <cell r="S48" t="str">
            <v>ACTIF</v>
          </cell>
          <cell r="T48" t="str">
            <v>BLM03.7.1</v>
          </cell>
          <cell r="U48" t="str">
            <v>ESA Cooperation</v>
          </cell>
          <cell r="V48" t="str">
            <v>ACTIF</v>
          </cell>
          <cell r="W48" t="str">
            <v>2146</v>
          </cell>
          <cell r="X48" t="str">
            <v>European Space Agency – Option EO</v>
          </cell>
          <cell r="Y48" t="str">
            <v>ACTIF</v>
          </cell>
          <cell r="Z48" t="str">
            <v>2020/2021</v>
          </cell>
        </row>
        <row r="49">
          <cell r="A49" t="str">
            <v>4691</v>
          </cell>
          <cell r="B49" t="str">
            <v>ESA - EARTH WATCH - GMES</v>
          </cell>
          <cell r="C49" t="str">
            <v>PGM</v>
          </cell>
          <cell r="D49" t="str">
            <v>380A</v>
          </cell>
          <cell r="E49" t="str">
            <v>SPACE SCIENCE AND TECHNOLOGY</v>
          </cell>
          <cell r="F49" t="str">
            <v>2020/2021</v>
          </cell>
          <cell r="G49" t="str">
            <v>383A</v>
          </cell>
          <cell r="H49" t="str">
            <v>PROGRAM, SCIENCE &amp; TECHNOLOGY</v>
          </cell>
          <cell r="I49" t="str">
            <v>ACTIF</v>
          </cell>
          <cell r="J49" t="str">
            <v>387A</v>
          </cell>
          <cell r="K49" t="str">
            <v>EUROPEAN SPACE AGENCY</v>
          </cell>
          <cell r="L49" t="str">
            <v>ACTIF</v>
          </cell>
          <cell r="M49" t="str">
            <v>BLM00</v>
          </cell>
          <cell r="N49" t="str">
            <v>BLM03</v>
          </cell>
          <cell r="O49" t="str">
            <v>Space Capacity Development</v>
          </cell>
          <cell r="P49" t="str">
            <v>ACTIF</v>
          </cell>
          <cell r="Q49" t="str">
            <v>BLM03.7</v>
          </cell>
          <cell r="R49" t="str">
            <v>ESA Cooperation</v>
          </cell>
          <cell r="S49" t="str">
            <v>ACTIF</v>
          </cell>
          <cell r="T49" t="str">
            <v>BLM03.7.1</v>
          </cell>
          <cell r="U49" t="str">
            <v>ESA Cooperation</v>
          </cell>
          <cell r="V49" t="str">
            <v>ACTIF</v>
          </cell>
          <cell r="W49" t="str">
            <v>2146</v>
          </cell>
          <cell r="X49" t="str">
            <v>European Space Agency – Option EO</v>
          </cell>
          <cell r="Y49" t="str">
            <v>ACTIF</v>
          </cell>
          <cell r="Z49" t="str">
            <v>2020/2021</v>
          </cell>
        </row>
        <row r="50">
          <cell r="A50" t="str">
            <v>4692</v>
          </cell>
          <cell r="B50" t="str">
            <v>ESA - AURORA</v>
          </cell>
          <cell r="C50" t="str">
            <v>PGM</v>
          </cell>
          <cell r="D50" t="str">
            <v>380A</v>
          </cell>
          <cell r="E50" t="str">
            <v>SPACE SCIENCE AND TECHNOLOGY</v>
          </cell>
          <cell r="F50" t="str">
            <v>2020/2021</v>
          </cell>
          <cell r="G50" t="str">
            <v>383A</v>
          </cell>
          <cell r="H50" t="str">
            <v>PROGRAM, SCIENCE &amp; TECHNOLOGY</v>
          </cell>
          <cell r="I50" t="str">
            <v>ACTIF</v>
          </cell>
          <cell r="J50" t="str">
            <v>387A</v>
          </cell>
          <cell r="K50" t="str">
            <v>EUROPEAN SPACE AGENCY</v>
          </cell>
          <cell r="L50" t="str">
            <v>ACTIF</v>
          </cell>
          <cell r="M50" t="str">
            <v>BLM00</v>
          </cell>
          <cell r="N50" t="str">
            <v>BLM03</v>
          </cell>
          <cell r="O50" t="str">
            <v>Space Capacity Development</v>
          </cell>
          <cell r="P50" t="str">
            <v>ACTIF</v>
          </cell>
          <cell r="Q50" t="str">
            <v>BLM03.7</v>
          </cell>
          <cell r="R50" t="str">
            <v>ESA Cooperation</v>
          </cell>
          <cell r="S50" t="str">
            <v>ACTIF</v>
          </cell>
          <cell r="T50" t="str">
            <v>BLM03.7.1</v>
          </cell>
          <cell r="U50" t="str">
            <v>ESA Cooperation</v>
          </cell>
          <cell r="V50" t="str">
            <v>ACTIF</v>
          </cell>
          <cell r="W50" t="str">
            <v>2178</v>
          </cell>
          <cell r="X50" t="str">
            <v>European Space Agency – Option SE</v>
          </cell>
          <cell r="Y50" t="str">
            <v>ACTIF</v>
          </cell>
          <cell r="Z50" t="str">
            <v>2020/2021</v>
          </cell>
        </row>
        <row r="51">
          <cell r="A51" t="str">
            <v>4694</v>
          </cell>
          <cell r="B51" t="str">
            <v>ESA - ARTES</v>
          </cell>
          <cell r="C51" t="str">
            <v>PGM</v>
          </cell>
          <cell r="D51" t="str">
            <v>380A</v>
          </cell>
          <cell r="E51" t="str">
            <v>SPACE SCIENCE AND TECHNOLOGY</v>
          </cell>
          <cell r="F51" t="str">
            <v>2020/2021</v>
          </cell>
          <cell r="G51" t="str">
            <v>383A</v>
          </cell>
          <cell r="H51" t="str">
            <v>PROGRAM, SCIENCE &amp; TECHNOLOGY</v>
          </cell>
          <cell r="I51" t="str">
            <v>ACTIF</v>
          </cell>
          <cell r="J51" t="str">
            <v>387A</v>
          </cell>
          <cell r="K51" t="str">
            <v>EUROPEAN SPACE AGENCY</v>
          </cell>
          <cell r="L51" t="str">
            <v>ACTIF</v>
          </cell>
          <cell r="M51" t="str">
            <v>BLM00</v>
          </cell>
          <cell r="N51" t="str">
            <v>BLM03</v>
          </cell>
          <cell r="O51" t="str">
            <v>Space Capacity Development</v>
          </cell>
          <cell r="P51" t="str">
            <v>ACTIF</v>
          </cell>
          <cell r="Q51" t="str">
            <v>BLM03.7</v>
          </cell>
          <cell r="R51" t="str">
            <v>ESA Cooperation</v>
          </cell>
          <cell r="S51" t="str">
            <v>ACTIF</v>
          </cell>
          <cell r="T51" t="str">
            <v>BLM03.7.1</v>
          </cell>
          <cell r="U51" t="str">
            <v>ESA Cooperation</v>
          </cell>
          <cell r="V51" t="str">
            <v>ACTIF</v>
          </cell>
          <cell r="W51" t="str">
            <v>2043</v>
          </cell>
          <cell r="X51" t="str">
            <v>European Space Agency – Option SC</v>
          </cell>
          <cell r="Y51" t="str">
            <v>ACTIF</v>
          </cell>
          <cell r="Z51" t="str">
            <v>2020/2021</v>
          </cell>
        </row>
        <row r="52">
          <cell r="A52" t="str">
            <v>4696</v>
          </cell>
          <cell r="B52" t="str">
            <v>ESA - GENERAL BUDGET</v>
          </cell>
          <cell r="C52" t="str">
            <v>PGM</v>
          </cell>
          <cell r="D52" t="str">
            <v>380A</v>
          </cell>
          <cell r="E52" t="str">
            <v>SPACE SCIENCE AND TECHNOLOGY</v>
          </cell>
          <cell r="F52" t="str">
            <v>2020/2021</v>
          </cell>
          <cell r="G52" t="str">
            <v>383A</v>
          </cell>
          <cell r="H52" t="str">
            <v>PROGRAM, SCIENCE &amp; TECHNOLOGY</v>
          </cell>
          <cell r="I52" t="str">
            <v>ACTIF</v>
          </cell>
          <cell r="J52" t="str">
            <v>387A</v>
          </cell>
          <cell r="K52" t="str">
            <v>EUROPEAN SPACE AGENCY</v>
          </cell>
          <cell r="L52" t="str">
            <v>ACTIF</v>
          </cell>
          <cell r="M52" t="str">
            <v>BLM00</v>
          </cell>
          <cell r="N52" t="str">
            <v>BLM03</v>
          </cell>
          <cell r="O52" t="str">
            <v>Space Capacity Development</v>
          </cell>
          <cell r="P52" t="str">
            <v>ACTIF</v>
          </cell>
          <cell r="Q52" t="str">
            <v>BLM03.7</v>
          </cell>
          <cell r="R52" t="str">
            <v>ESA Cooperation</v>
          </cell>
          <cell r="S52" t="str">
            <v>ACTIF</v>
          </cell>
          <cell r="T52" t="str">
            <v>BLM03.7.1</v>
          </cell>
          <cell r="U52" t="str">
            <v>ESA Cooperation</v>
          </cell>
          <cell r="V52" t="str">
            <v>ACTIF</v>
          </cell>
          <cell r="W52" t="str">
            <v>2080</v>
          </cell>
          <cell r="X52" t="str">
            <v>European Space Agency (ESA) - General Budget</v>
          </cell>
          <cell r="Y52" t="str">
            <v>ACTIF</v>
          </cell>
          <cell r="Z52" t="str">
            <v>2020/2021</v>
          </cell>
        </row>
        <row r="53">
          <cell r="A53" t="str">
            <v>4700</v>
          </cell>
          <cell r="B53" t="str">
            <v>SPACE TECHNOLOGY DEVELOPEMENT PROGRAM (STDP)</v>
          </cell>
          <cell r="C53" t="str">
            <v>PGM</v>
          </cell>
          <cell r="D53" t="str">
            <v>380A</v>
          </cell>
          <cell r="E53" t="str">
            <v>SPACE SCIENCE AND TECHNOLOGY</v>
          </cell>
          <cell r="F53" t="str">
            <v>2020/2021</v>
          </cell>
          <cell r="G53" t="str">
            <v>383A</v>
          </cell>
          <cell r="H53" t="str">
            <v>PROGRAM, SCIENCE &amp; TECHNOLOGY</v>
          </cell>
          <cell r="I53" t="str">
            <v>ACTIF</v>
          </cell>
          <cell r="J53" t="str">
            <v>386A</v>
          </cell>
          <cell r="K53" t="str">
            <v>SPACE TECHNOLOGY DEVELOPMENT PROGRAM</v>
          </cell>
          <cell r="L53" t="str">
            <v>ACTIF</v>
          </cell>
          <cell r="M53" t="str">
            <v>BLM00</v>
          </cell>
          <cell r="N53" t="str">
            <v>BLM03</v>
          </cell>
          <cell r="O53" t="str">
            <v>Space Capacity Development</v>
          </cell>
          <cell r="P53" t="str">
            <v>ACTIF</v>
          </cell>
          <cell r="Q53" t="str">
            <v>BLM03.4</v>
          </cell>
          <cell r="R53" t="str">
            <v>Technology Development</v>
          </cell>
          <cell r="S53" t="str">
            <v>ACTIF</v>
          </cell>
          <cell r="T53" t="str">
            <v>BLM03.4.1</v>
          </cell>
          <cell r="U53" t="str">
            <v>Technology Development</v>
          </cell>
          <cell r="V53" t="str">
            <v>ACTIF</v>
          </cell>
          <cell r="W53" t="str">
            <v>2079</v>
          </cell>
          <cell r="X53" t="str">
            <v>Space Technology Development Program (STDP)</v>
          </cell>
          <cell r="Y53" t="str">
            <v>ACTIF</v>
          </cell>
          <cell r="Z53" t="str">
            <v>2020/2021</v>
          </cell>
        </row>
        <row r="54">
          <cell r="A54" t="str">
            <v>4702</v>
          </cell>
          <cell r="B54" t="str">
            <v>APXS - ALPHA PARTICLE X-RAY SPECTROMETER</v>
          </cell>
          <cell r="C54" t="str">
            <v>E</v>
          </cell>
          <cell r="D54" t="str">
            <v>370A</v>
          </cell>
          <cell r="E54" t="str">
            <v>SPACE EXPLORATION</v>
          </cell>
          <cell r="F54" t="str">
            <v>2020/2021</v>
          </cell>
          <cell r="G54" t="str">
            <v>372A</v>
          </cell>
          <cell r="H54" t="str">
            <v>EXPLORATION DEVELOPMENT</v>
          </cell>
          <cell r="I54" t="str">
            <v>ACTIF</v>
          </cell>
          <cell r="J54" t="str">
            <v>374A</v>
          </cell>
          <cell r="K54" t="str">
            <v>DIR. EXPLORATION DEVELOPMENT</v>
          </cell>
          <cell r="L54" t="str">
            <v>ACTIF</v>
          </cell>
          <cell r="M54" t="str">
            <v>BLM00</v>
          </cell>
          <cell r="N54" t="str">
            <v>BLM01</v>
          </cell>
          <cell r="O54" t="str">
            <v>Space Exploration</v>
          </cell>
          <cell r="P54" t="str">
            <v>ACTIF</v>
          </cell>
          <cell r="Q54" t="str">
            <v>BLM01.2</v>
          </cell>
          <cell r="R54" t="str">
            <v>Science Instruments</v>
          </cell>
          <cell r="S54" t="str">
            <v>ACTIF</v>
          </cell>
          <cell r="T54" t="str">
            <v>BLM01.2.3</v>
          </cell>
          <cell r="U54" t="str">
            <v>Science Instruments in Planetary</v>
          </cell>
          <cell r="V54" t="str">
            <v>ACTIF</v>
          </cell>
          <cell r="W54" t="str">
            <v>2186</v>
          </cell>
          <cell r="X54" t="str">
            <v>Planetary Exploration Projects</v>
          </cell>
          <cell r="Y54" t="str">
            <v>ACTIF</v>
          </cell>
          <cell r="Z54" t="str">
            <v>2020/2021</v>
          </cell>
        </row>
        <row r="55">
          <cell r="A55" t="str">
            <v>4716</v>
          </cell>
          <cell r="B55" t="str">
            <v>ESA - GNSS</v>
          </cell>
          <cell r="C55" t="str">
            <v>PGM</v>
          </cell>
          <cell r="D55" t="str">
            <v>380A</v>
          </cell>
          <cell r="E55" t="str">
            <v>SPACE SCIENCE AND TECHNOLOGY</v>
          </cell>
          <cell r="F55" t="str">
            <v>2020/2021</v>
          </cell>
          <cell r="G55" t="str">
            <v>383A</v>
          </cell>
          <cell r="H55" t="str">
            <v>PROGRAM, SCIENCE &amp; TECHNOLOGY</v>
          </cell>
          <cell r="I55" t="str">
            <v>ACTIF</v>
          </cell>
          <cell r="J55" t="str">
            <v>387A</v>
          </cell>
          <cell r="K55" t="str">
            <v>EUROPEAN SPACE AGENCY</v>
          </cell>
          <cell r="L55" t="str">
            <v>ACTIF</v>
          </cell>
          <cell r="M55" t="str">
            <v>BLM00</v>
          </cell>
          <cell r="N55" t="str">
            <v>BLM03</v>
          </cell>
          <cell r="O55" t="str">
            <v>Space Capacity Development</v>
          </cell>
          <cell r="P55" t="str">
            <v>ACTIF</v>
          </cell>
          <cell r="Q55" t="str">
            <v>BLM03.7</v>
          </cell>
          <cell r="R55" t="str">
            <v>ESA Cooperation</v>
          </cell>
          <cell r="S55" t="str">
            <v>ACTIF</v>
          </cell>
          <cell r="T55" t="str">
            <v>BLM03.7.1</v>
          </cell>
          <cell r="U55" t="str">
            <v>ESA Cooperation</v>
          </cell>
          <cell r="V55" t="str">
            <v>ACTIF</v>
          </cell>
          <cell r="W55" t="str">
            <v>2043</v>
          </cell>
          <cell r="X55" t="str">
            <v>European Space Agency – Option SC</v>
          </cell>
          <cell r="Y55" t="str">
            <v>ACTIF</v>
          </cell>
          <cell r="Z55" t="str">
            <v>2020/2021</v>
          </cell>
        </row>
        <row r="56">
          <cell r="A56" t="str">
            <v>4717</v>
          </cell>
          <cell r="B56" t="str">
            <v>SPECTRUM MANAGEMENT</v>
          </cell>
          <cell r="C56" t="str">
            <v>ACT</v>
          </cell>
          <cell r="D56" t="str">
            <v>360A</v>
          </cell>
          <cell r="E56" t="str">
            <v>SPACE UTILIZATION</v>
          </cell>
          <cell r="F56" t="str">
            <v>2020/2021</v>
          </cell>
          <cell r="G56" t="str">
            <v>358A</v>
          </cell>
          <cell r="H56" t="str">
            <v>SPACE EXPLOITATION DIRECTORATE</v>
          </cell>
          <cell r="I56" t="str">
            <v>ACTIF</v>
          </cell>
          <cell r="J56" t="str">
            <v>356A</v>
          </cell>
          <cell r="K56" t="str">
            <v>SPACE EXPLOITATION DEVELOPMENT</v>
          </cell>
          <cell r="L56" t="str">
            <v>ACTIF</v>
          </cell>
          <cell r="M56" t="str">
            <v>BLM00</v>
          </cell>
          <cell r="N56" t="str">
            <v>BLM02</v>
          </cell>
          <cell r="O56" t="str">
            <v>Space Utilization</v>
          </cell>
          <cell r="P56" t="str">
            <v>ACTIF</v>
          </cell>
          <cell r="Q56" t="str">
            <v>BLM02.3</v>
          </cell>
          <cell r="R56" t="str">
            <v>Observation Systems</v>
          </cell>
          <cell r="S56" t="str">
            <v>ACTIF</v>
          </cell>
          <cell r="T56" t="str">
            <v>BLM02.3.3</v>
          </cell>
          <cell r="U56" t="str">
            <v>Generic Observation Systems</v>
          </cell>
          <cell r="V56" t="str">
            <v>ACTIF</v>
          </cell>
          <cell r="W56" t="str">
            <v>2068</v>
          </cell>
          <cell r="X56" t="str">
            <v>Spectrum</v>
          </cell>
          <cell r="Y56" t="str">
            <v>ACTIF</v>
          </cell>
          <cell r="Z56" t="str">
            <v>2020/2021</v>
          </cell>
        </row>
        <row r="57">
          <cell r="A57" t="str">
            <v>4747</v>
          </cell>
          <cell r="B57" t="str">
            <v>JWST (JAMES WEBB SPACE TELESCOPE)</v>
          </cell>
          <cell r="C57" t="str">
            <v>E</v>
          </cell>
          <cell r="D57" t="str">
            <v>370A</v>
          </cell>
          <cell r="E57" t="str">
            <v>SPACE EXPLORATION</v>
          </cell>
          <cell r="F57" t="str">
            <v>2020/2021</v>
          </cell>
          <cell r="G57" t="str">
            <v>372A</v>
          </cell>
          <cell r="H57" t="str">
            <v>EXPLORATION DEVELOPMENT</v>
          </cell>
          <cell r="I57" t="str">
            <v>ACTIF</v>
          </cell>
          <cell r="J57" t="str">
            <v>374A</v>
          </cell>
          <cell r="K57" t="str">
            <v>DIR. EXPLORATION DEVELOPMENT</v>
          </cell>
          <cell r="L57" t="str">
            <v>ACTIF</v>
          </cell>
          <cell r="M57" t="str">
            <v>BLM00</v>
          </cell>
          <cell r="N57" t="str">
            <v>BLM01</v>
          </cell>
          <cell r="O57" t="str">
            <v>Space Exploration</v>
          </cell>
          <cell r="P57" t="str">
            <v>ACTIF</v>
          </cell>
          <cell r="Q57" t="str">
            <v>BLM01.2</v>
          </cell>
          <cell r="R57" t="str">
            <v>Science Instruments</v>
          </cell>
          <cell r="S57" t="str">
            <v>ACTIF</v>
          </cell>
          <cell r="T57" t="str">
            <v>BLM01.2.1</v>
          </cell>
          <cell r="U57" t="str">
            <v>Science Instruments in Astronomy</v>
          </cell>
          <cell r="V57" t="str">
            <v>ACTIF</v>
          </cell>
          <cell r="W57" t="str">
            <v>2183</v>
          </cell>
          <cell r="X57" t="str">
            <v>Astronomy Projects</v>
          </cell>
          <cell r="Y57" t="str">
            <v>ACTIF</v>
          </cell>
          <cell r="Z57" t="str">
            <v>2020/2021</v>
          </cell>
        </row>
        <row r="58">
          <cell r="A58" t="str">
            <v>4754</v>
          </cell>
          <cell r="B58" t="str">
            <v>TECHNOLOGY TRANSFER</v>
          </cell>
          <cell r="C58" t="str">
            <v>ACT</v>
          </cell>
          <cell r="D58" t="str">
            <v>380A</v>
          </cell>
          <cell r="E58" t="str">
            <v>SPACE SCIENCE AND TECHNOLOGY</v>
          </cell>
          <cell r="F58" t="str">
            <v>2020/2021</v>
          </cell>
          <cell r="G58" t="str">
            <v>389A</v>
          </cell>
          <cell r="H58" t="str">
            <v>PLANNING  &amp; COMMERCIALIZATION</v>
          </cell>
          <cell r="I58" t="str">
            <v>ACTIF</v>
          </cell>
          <cell r="J58" t="str">
            <v>3344</v>
          </cell>
          <cell r="K58" t="str">
            <v>TECHNOLOGY TRANSFERT &amp; COMMERCIALIZATION</v>
          </cell>
          <cell r="L58" t="str">
            <v>ACTIF</v>
          </cell>
          <cell r="M58" t="str">
            <v>BLM00</v>
          </cell>
          <cell r="N58" t="str">
            <v>BLM03</v>
          </cell>
          <cell r="O58" t="str">
            <v>Space Capacity Development</v>
          </cell>
          <cell r="P58" t="str">
            <v>ACTIF</v>
          </cell>
          <cell r="Q58" t="str">
            <v>BLM03.8</v>
          </cell>
          <cell r="R58" t="str">
            <v>Provision of Expertise &amp; Facilities</v>
          </cell>
          <cell r="S58" t="str">
            <v>ACTIF</v>
          </cell>
          <cell r="T58" t="str">
            <v>BLM03.8.1</v>
          </cell>
          <cell r="U58" t="str">
            <v>Provision of Expertise &amp; Facilities</v>
          </cell>
          <cell r="V58" t="str">
            <v>ACTIF</v>
          </cell>
          <cell r="W58" t="str">
            <v>2236</v>
          </cell>
          <cell r="X58" t="str">
            <v>Technology Transfer and Intellectual Property</v>
          </cell>
          <cell r="Y58" t="str">
            <v>ACTIF</v>
          </cell>
          <cell r="Z58" t="str">
            <v>2020/2021</v>
          </cell>
        </row>
        <row r="59">
          <cell r="A59" t="str">
            <v>4756</v>
          </cell>
          <cell r="B59" t="str">
            <v>SPACE EXPLORATION - DG OFFICE</v>
          </cell>
          <cell r="C59" t="str">
            <v>-</v>
          </cell>
          <cell r="D59" t="str">
            <v>370A</v>
          </cell>
          <cell r="E59" t="str">
            <v>SPACE EXPLORATION</v>
          </cell>
          <cell r="F59" t="str">
            <v>2020/2021</v>
          </cell>
          <cell r="G59" t="str">
            <v>371A</v>
          </cell>
          <cell r="H59" t="str">
            <v>DG SPACE EXPLORATION</v>
          </cell>
          <cell r="I59" t="str">
            <v>ACTIF</v>
          </cell>
          <cell r="J59" t="str">
            <v>3710</v>
          </cell>
          <cell r="K59" t="str">
            <v>DG SPACE EXPLORATION OFFICE</v>
          </cell>
          <cell r="L59" t="str">
            <v>ACTIF</v>
          </cell>
          <cell r="M59" t="str">
            <v>BLM00</v>
          </cell>
          <cell r="N59" t="str">
            <v>BLM01</v>
          </cell>
          <cell r="O59" t="str">
            <v>Space Exploration</v>
          </cell>
          <cell r="P59" t="str">
            <v>ACTIF</v>
          </cell>
          <cell r="Q59" t="str">
            <v>BLM01.7</v>
          </cell>
          <cell r="R59" t="str">
            <v>Management of Space Exploration</v>
          </cell>
          <cell r="S59" t="str">
            <v>ACTIF</v>
          </cell>
          <cell r="T59" t="str">
            <v>BLM01.7.1</v>
          </cell>
          <cell r="U59" t="str">
            <v>Management of Space Exploration</v>
          </cell>
          <cell r="V59" t="str">
            <v>ACTIF</v>
          </cell>
          <cell r="W59" t="str">
            <v>2039</v>
          </cell>
          <cell r="X59" t="str">
            <v>Space Exploration DGO</v>
          </cell>
          <cell r="Y59" t="str">
            <v>ACTIF</v>
          </cell>
          <cell r="Z59" t="str">
            <v>2020/2021</v>
          </cell>
        </row>
        <row r="60">
          <cell r="A60" t="str">
            <v>4782</v>
          </cell>
          <cell r="B60" t="str">
            <v>AUDIT</v>
          </cell>
          <cell r="C60" t="str">
            <v>ACT</v>
          </cell>
          <cell r="D60" t="str">
            <v>110A</v>
          </cell>
          <cell r="E60" t="str">
            <v>PRESIDENT</v>
          </cell>
          <cell r="F60" t="str">
            <v>2020/2021</v>
          </cell>
          <cell r="G60" t="str">
            <v>240A</v>
          </cell>
          <cell r="H60" t="str">
            <v>AUDIT AND EVALUATION</v>
          </cell>
          <cell r="I60" t="str">
            <v>ACTIF</v>
          </cell>
          <cell r="J60" t="str">
            <v>2400</v>
          </cell>
          <cell r="K60" t="str">
            <v>AUDIT AND EVALUATION</v>
          </cell>
          <cell r="L60" t="str">
            <v>ACTIF</v>
          </cell>
          <cell r="M60" t="str">
            <v>ISS00</v>
          </cell>
          <cell r="N60" t="str">
            <v>ISS01</v>
          </cell>
          <cell r="O60" t="str">
            <v>MANAGEMENT AND OVERSIGHT</v>
          </cell>
          <cell r="P60" t="str">
            <v>ACTIF</v>
          </cell>
          <cell r="Q60" t="str">
            <v>ISS01.1</v>
          </cell>
          <cell r="R60" t="str">
            <v>MANAGEMENT AND OVERSIGHT</v>
          </cell>
          <cell r="S60" t="str">
            <v>ACTIF</v>
          </cell>
          <cell r="T60" t="str">
            <v>ISS01.1.1</v>
          </cell>
          <cell r="U60" t="str">
            <v>MANAGEMENT AND OVERSIGHT</v>
          </cell>
          <cell r="V60" t="str">
            <v>ACTIF</v>
          </cell>
          <cell r="W60" t="str">
            <v>2025</v>
          </cell>
          <cell r="X60" t="str">
            <v>INTERNAL AUDIT</v>
          </cell>
          <cell r="Y60" t="str">
            <v>ACTIF</v>
          </cell>
          <cell r="Z60" t="str">
            <v>2020/2021</v>
          </cell>
        </row>
        <row r="61">
          <cell r="A61" t="str">
            <v>4783</v>
          </cell>
          <cell r="B61" t="str">
            <v>EVALUATION</v>
          </cell>
          <cell r="C61" t="str">
            <v>ACT</v>
          </cell>
          <cell r="D61" t="str">
            <v>110A</v>
          </cell>
          <cell r="E61" t="str">
            <v>PRESIDENT</v>
          </cell>
          <cell r="F61" t="str">
            <v>2020/2021</v>
          </cell>
          <cell r="G61" t="str">
            <v>240A</v>
          </cell>
          <cell r="H61" t="str">
            <v>AUDIT AND EVALUATION</v>
          </cell>
          <cell r="I61" t="str">
            <v>ACTIF</v>
          </cell>
          <cell r="J61" t="str">
            <v>2400</v>
          </cell>
          <cell r="K61" t="str">
            <v>AUDIT AND EVALUATION</v>
          </cell>
          <cell r="L61" t="str">
            <v>ACTIF</v>
          </cell>
          <cell r="M61" t="str">
            <v>ISS00</v>
          </cell>
          <cell r="N61" t="str">
            <v>ISS01</v>
          </cell>
          <cell r="O61" t="str">
            <v>MANAGEMENT AND OVERSIGHT</v>
          </cell>
          <cell r="P61" t="str">
            <v>ACTIF</v>
          </cell>
          <cell r="Q61" t="str">
            <v>ISS01.1</v>
          </cell>
          <cell r="R61" t="str">
            <v>MANAGEMENT AND OVERSIGHT</v>
          </cell>
          <cell r="S61" t="str">
            <v>ACTIF</v>
          </cell>
          <cell r="T61" t="str">
            <v>ISS01.1.1</v>
          </cell>
          <cell r="U61" t="str">
            <v>MANAGEMENT AND OVERSIGHT</v>
          </cell>
          <cell r="V61" t="str">
            <v>ACTIF</v>
          </cell>
          <cell r="W61" t="str">
            <v>2094</v>
          </cell>
          <cell r="X61" t="str">
            <v>EVALUATION</v>
          </cell>
          <cell r="Y61" t="str">
            <v>ACTIF</v>
          </cell>
          <cell r="Z61" t="str">
            <v>2020/2021</v>
          </cell>
        </row>
        <row r="62">
          <cell r="A62" t="str">
            <v>4785</v>
          </cell>
          <cell r="B62" t="str">
            <v>CREATIVE SERVICES, MARKETING AND EXHIBITIONS</v>
          </cell>
          <cell r="C62" t="str">
            <v>-</v>
          </cell>
          <cell r="D62" t="str">
            <v>200A</v>
          </cell>
          <cell r="E62" t="str">
            <v>VICE-PRESIDENT</v>
          </cell>
          <cell r="F62" t="str">
            <v>2020/2021</v>
          </cell>
          <cell r="G62" t="str">
            <v>610A</v>
          </cell>
          <cell r="H62" t="str">
            <v>COMMUNICATIONS AND PUBLIC AFFAIRS</v>
          </cell>
          <cell r="I62" t="str">
            <v>ACTIF</v>
          </cell>
          <cell r="J62" t="str">
            <v>6100</v>
          </cell>
          <cell r="K62" t="str">
            <v>COMMUNICATIONS</v>
          </cell>
          <cell r="L62" t="str">
            <v>ACTIF</v>
          </cell>
          <cell r="M62" t="str">
            <v>ISS00</v>
          </cell>
          <cell r="N62" t="str">
            <v>ISS02</v>
          </cell>
          <cell r="O62" t="str">
            <v>COMMUNICATIONS</v>
          </cell>
          <cell r="P62" t="str">
            <v>ACTIF</v>
          </cell>
          <cell r="Q62" t="str">
            <v>ISS02.1</v>
          </cell>
          <cell r="R62" t="str">
            <v>COMMUNICATIONS</v>
          </cell>
          <cell r="S62" t="str">
            <v>ACTIF</v>
          </cell>
          <cell r="T62" t="str">
            <v>ISS02.1.1</v>
          </cell>
          <cell r="U62" t="str">
            <v>COMMUNICATIONS</v>
          </cell>
          <cell r="V62" t="str">
            <v>ACTIF</v>
          </cell>
          <cell r="W62" t="str">
            <v>2018</v>
          </cell>
          <cell r="X62" t="str">
            <v>Creative Services, Marketing &amp; Exhibition</v>
          </cell>
          <cell r="Y62" t="str">
            <v>ACTIF</v>
          </cell>
          <cell r="Z62" t="str">
            <v>2020/2021</v>
          </cell>
        </row>
        <row r="63">
          <cell r="A63" t="str">
            <v>4787</v>
          </cell>
          <cell r="B63" t="str">
            <v>DIRECTOR OFFICE - COMMUNICATIONS</v>
          </cell>
          <cell r="C63" t="str">
            <v>-</v>
          </cell>
          <cell r="D63" t="str">
            <v>200A</v>
          </cell>
          <cell r="E63" t="str">
            <v>VICE-PRESIDENT</v>
          </cell>
          <cell r="F63" t="str">
            <v>2020/2021</v>
          </cell>
          <cell r="G63" t="str">
            <v>610A</v>
          </cell>
          <cell r="H63" t="str">
            <v>COMMUNICATIONS AND PUBLIC AFFAIRS</v>
          </cell>
          <cell r="I63" t="str">
            <v>ACTIF</v>
          </cell>
          <cell r="J63" t="str">
            <v>6100</v>
          </cell>
          <cell r="K63" t="str">
            <v>COMMUNICATIONS</v>
          </cell>
          <cell r="L63" t="str">
            <v>ACTIF</v>
          </cell>
          <cell r="M63" t="str">
            <v>ISS00</v>
          </cell>
          <cell r="N63" t="str">
            <v>ISS02</v>
          </cell>
          <cell r="O63" t="str">
            <v>COMMUNICATIONS</v>
          </cell>
          <cell r="P63" t="str">
            <v>ACTIF</v>
          </cell>
          <cell r="Q63" t="str">
            <v>ISS02.1</v>
          </cell>
          <cell r="R63" t="str">
            <v>COMMUNICATIONS</v>
          </cell>
          <cell r="S63" t="str">
            <v>ACTIF</v>
          </cell>
          <cell r="T63" t="str">
            <v>ISS02.1.1</v>
          </cell>
          <cell r="U63" t="str">
            <v>COMMUNICATIONS</v>
          </cell>
          <cell r="V63" t="str">
            <v>ACTIF</v>
          </cell>
          <cell r="W63" t="str">
            <v>2033</v>
          </cell>
          <cell r="X63" t="str">
            <v>PUBLIC AFFAIRS / COMMUNICATIONS SERVICES</v>
          </cell>
          <cell r="Y63" t="str">
            <v>ACTIF</v>
          </cell>
          <cell r="Z63" t="str">
            <v>2020/2021</v>
          </cell>
        </row>
        <row r="64">
          <cell r="A64" t="str">
            <v>4788</v>
          </cell>
          <cell r="B64" t="str">
            <v>MEDIA RELATIONS &amp; INFORMATION SERVICES</v>
          </cell>
          <cell r="C64" t="str">
            <v>-</v>
          </cell>
          <cell r="D64" t="str">
            <v>200A</v>
          </cell>
          <cell r="E64" t="str">
            <v>VICE-PRESIDENT</v>
          </cell>
          <cell r="F64" t="str">
            <v>2020/2021</v>
          </cell>
          <cell r="G64" t="str">
            <v>610A</v>
          </cell>
          <cell r="H64" t="str">
            <v>COMMUNICATIONS AND PUBLIC AFFAIRS</v>
          </cell>
          <cell r="I64" t="str">
            <v>ACTIF</v>
          </cell>
          <cell r="J64" t="str">
            <v>6130</v>
          </cell>
          <cell r="K64" t="str">
            <v>MEDIA RELATIONS AND INFORMATION SERVICES</v>
          </cell>
          <cell r="L64" t="str">
            <v>ACTIF</v>
          </cell>
          <cell r="M64" t="str">
            <v>ISS00</v>
          </cell>
          <cell r="N64" t="str">
            <v>ISS02</v>
          </cell>
          <cell r="O64" t="str">
            <v>COMMUNICATIONS</v>
          </cell>
          <cell r="P64" t="str">
            <v>ACTIF</v>
          </cell>
          <cell r="Q64" t="str">
            <v>ISS02.1</v>
          </cell>
          <cell r="R64" t="str">
            <v>COMMUNICATIONS</v>
          </cell>
          <cell r="S64" t="str">
            <v>ACTIF</v>
          </cell>
          <cell r="T64" t="str">
            <v>ISS02.1.1</v>
          </cell>
          <cell r="U64" t="str">
            <v>COMMUNICATIONS</v>
          </cell>
          <cell r="V64" t="str">
            <v>ACTIF</v>
          </cell>
          <cell r="W64" t="str">
            <v>2017</v>
          </cell>
          <cell r="X64" t="str">
            <v>Media Relations and Information Services</v>
          </cell>
          <cell r="Y64" t="str">
            <v>ACTIF</v>
          </cell>
          <cell r="Z64" t="str">
            <v>2020/2021</v>
          </cell>
        </row>
        <row r="65">
          <cell r="A65" t="str">
            <v>4789</v>
          </cell>
          <cell r="B65" t="str">
            <v>SECTOR COMMUNICATIONS</v>
          </cell>
          <cell r="C65" t="str">
            <v>-</v>
          </cell>
          <cell r="D65" t="str">
            <v>200A</v>
          </cell>
          <cell r="E65" t="str">
            <v>VICE-PRESIDENT</v>
          </cell>
          <cell r="F65" t="str">
            <v>2020/2021</v>
          </cell>
          <cell r="G65" t="str">
            <v>610A</v>
          </cell>
          <cell r="H65" t="str">
            <v>COMMUNICATIONS AND PUBLIC AFFAIRS</v>
          </cell>
          <cell r="I65" t="str">
            <v>ACTIF</v>
          </cell>
          <cell r="J65" t="str">
            <v>6120</v>
          </cell>
          <cell r="K65" t="str">
            <v>CORPORATE COMMUNICATIONS</v>
          </cell>
          <cell r="L65" t="str">
            <v>ACTIF</v>
          </cell>
          <cell r="M65" t="str">
            <v>ISS00</v>
          </cell>
          <cell r="N65" t="str">
            <v>ISS02</v>
          </cell>
          <cell r="O65" t="str">
            <v>COMMUNICATIONS</v>
          </cell>
          <cell r="P65" t="str">
            <v>ACTIF</v>
          </cell>
          <cell r="Q65" t="str">
            <v>ISS02.1</v>
          </cell>
          <cell r="R65" t="str">
            <v>COMMUNICATIONS</v>
          </cell>
          <cell r="S65" t="str">
            <v>ACTIF</v>
          </cell>
          <cell r="T65" t="str">
            <v>ISS02.1.1</v>
          </cell>
          <cell r="U65" t="str">
            <v>COMMUNICATIONS</v>
          </cell>
          <cell r="V65" t="str">
            <v>ACTIF</v>
          </cell>
          <cell r="W65" t="str">
            <v>2016</v>
          </cell>
          <cell r="X65" t="str">
            <v>Sector Communications</v>
          </cell>
          <cell r="Y65" t="str">
            <v>ACTIF</v>
          </cell>
          <cell r="Z65" t="str">
            <v>2020/2021</v>
          </cell>
        </row>
        <row r="66">
          <cell r="A66" t="str">
            <v>4791</v>
          </cell>
          <cell r="B66" t="str">
            <v>STRATEGIC COMMUNICATIONS</v>
          </cell>
          <cell r="C66" t="str">
            <v>-</v>
          </cell>
          <cell r="D66" t="str">
            <v>200A</v>
          </cell>
          <cell r="E66" t="str">
            <v>VICE-PRESIDENT</v>
          </cell>
          <cell r="F66" t="str">
            <v>2020/2021</v>
          </cell>
          <cell r="G66" t="str">
            <v>610A</v>
          </cell>
          <cell r="H66" t="str">
            <v>COMMUNICATIONS AND PUBLIC AFFAIRS</v>
          </cell>
          <cell r="I66" t="str">
            <v>ACTIF</v>
          </cell>
          <cell r="J66" t="str">
            <v>6110</v>
          </cell>
          <cell r="K66" t="str">
            <v>STRATEGIC COMMUNICATIONS</v>
          </cell>
          <cell r="L66" t="str">
            <v>ACTIF</v>
          </cell>
          <cell r="M66" t="str">
            <v>ISS00</v>
          </cell>
          <cell r="N66" t="str">
            <v>ISS02</v>
          </cell>
          <cell r="O66" t="str">
            <v>COMMUNICATIONS</v>
          </cell>
          <cell r="P66" t="str">
            <v>ACTIF</v>
          </cell>
          <cell r="Q66" t="str">
            <v>ISS02.1</v>
          </cell>
          <cell r="R66" t="str">
            <v>COMMUNICATIONS</v>
          </cell>
          <cell r="S66" t="str">
            <v>ACTIF</v>
          </cell>
          <cell r="T66" t="str">
            <v>ISS02.1.1</v>
          </cell>
          <cell r="U66" t="str">
            <v>COMMUNICATIONS</v>
          </cell>
          <cell r="V66" t="str">
            <v>ACTIF</v>
          </cell>
          <cell r="W66" t="str">
            <v>2015</v>
          </cell>
          <cell r="X66" t="str">
            <v>Strategic Communications</v>
          </cell>
          <cell r="Y66" t="str">
            <v>ACTIF</v>
          </cell>
          <cell r="Z66" t="str">
            <v>2020/2021</v>
          </cell>
        </row>
        <row r="67">
          <cell r="A67" t="str">
            <v>4792</v>
          </cell>
          <cell r="B67" t="str">
            <v>INFORMATION TECHNOLOGY SERVICES USER SUPPORT</v>
          </cell>
          <cell r="C67" t="str">
            <v>ACT</v>
          </cell>
          <cell r="D67" t="str">
            <v>200A</v>
          </cell>
          <cell r="E67" t="str">
            <v>VICE-PRESIDENT</v>
          </cell>
          <cell r="F67" t="str">
            <v>2020/2021</v>
          </cell>
          <cell r="G67" t="str">
            <v>220A</v>
          </cell>
          <cell r="H67" t="str">
            <v>INFORMATION MANAGEMENT &amp; INFORMATION DIRECTORATE</v>
          </cell>
          <cell r="I67" t="str">
            <v>ACTIF</v>
          </cell>
          <cell r="J67" t="str">
            <v>221A</v>
          </cell>
          <cell r="K67" t="str">
            <v>INFORMATION TECHNOLOGY</v>
          </cell>
          <cell r="L67" t="str">
            <v>ACTIF</v>
          </cell>
          <cell r="M67" t="str">
            <v>ISS00</v>
          </cell>
          <cell r="N67" t="str">
            <v>ISS07</v>
          </cell>
          <cell r="O67" t="str">
            <v>INFORMATION TECHNOLOGY</v>
          </cell>
          <cell r="P67" t="str">
            <v>ACTIF</v>
          </cell>
          <cell r="Q67" t="str">
            <v>ISS07.1</v>
          </cell>
          <cell r="R67" t="str">
            <v>INFORMATION TECHNOLOGY</v>
          </cell>
          <cell r="S67" t="str">
            <v>ACTIF</v>
          </cell>
          <cell r="T67" t="str">
            <v>ISS07.1.1</v>
          </cell>
          <cell r="U67" t="str">
            <v>INFORMATION TECHNOLOGY</v>
          </cell>
          <cell r="V67" t="str">
            <v>ACTIF</v>
          </cell>
          <cell r="W67" t="str">
            <v>2024</v>
          </cell>
          <cell r="X67" t="str">
            <v>INFORMATION TECHNOLOGY</v>
          </cell>
          <cell r="Y67" t="str">
            <v>ACTIF</v>
          </cell>
          <cell r="Z67" t="str">
            <v>2020/2021</v>
          </cell>
        </row>
        <row r="68">
          <cell r="A68" t="str">
            <v>4793</v>
          </cell>
          <cell r="B68" t="str">
            <v>DIRECTOR OFFICE - INFORMATION MANAGEMENT &amp; INFORMATION TECHNOLOGY</v>
          </cell>
          <cell r="C68" t="str">
            <v>ACT</v>
          </cell>
          <cell r="D68" t="str">
            <v>200A</v>
          </cell>
          <cell r="E68" t="str">
            <v>VICE-PRESIDENT</v>
          </cell>
          <cell r="F68" t="str">
            <v>2020/2021</v>
          </cell>
          <cell r="G68" t="str">
            <v>220A</v>
          </cell>
          <cell r="H68" t="str">
            <v>INFORMATION MANAGEMENT &amp; INFORMATION DIRECTORATE</v>
          </cell>
          <cell r="I68" t="str">
            <v>ACTIF</v>
          </cell>
          <cell r="J68" t="str">
            <v>225A</v>
          </cell>
          <cell r="K68" t="str">
            <v>CHIEF INFORMATION OFFICER</v>
          </cell>
          <cell r="L68" t="str">
            <v>ACTIF</v>
          </cell>
          <cell r="M68" t="str">
            <v>ISS00</v>
          </cell>
          <cell r="N68" t="str">
            <v>ISS07</v>
          </cell>
          <cell r="O68" t="str">
            <v>INFORMATION TECHNOLOGY</v>
          </cell>
          <cell r="P68" t="str">
            <v>ACTIF</v>
          </cell>
          <cell r="Q68" t="str">
            <v>ISS07.1</v>
          </cell>
          <cell r="R68" t="str">
            <v>INFORMATION TECHNOLOGY</v>
          </cell>
          <cell r="S68" t="str">
            <v>ACTIF</v>
          </cell>
          <cell r="T68" t="str">
            <v>ISS07.1.1</v>
          </cell>
          <cell r="U68" t="str">
            <v>INFORMATION TECHNOLOGY</v>
          </cell>
          <cell r="V68" t="str">
            <v>ACTIF</v>
          </cell>
          <cell r="W68" t="str">
            <v>2024</v>
          </cell>
          <cell r="X68" t="str">
            <v>INFORMATION TECHNOLOGY</v>
          </cell>
          <cell r="Y68" t="str">
            <v>ACTIF</v>
          </cell>
          <cell r="Z68" t="str">
            <v>2020/2021</v>
          </cell>
        </row>
        <row r="69">
          <cell r="A69" t="str">
            <v>4795</v>
          </cell>
          <cell r="B69" t="str">
            <v>INFORMATION SYSTEMS</v>
          </cell>
          <cell r="C69" t="str">
            <v>ACT</v>
          </cell>
          <cell r="D69" t="str">
            <v>200A</v>
          </cell>
          <cell r="E69" t="str">
            <v>VICE-PRESIDENT</v>
          </cell>
          <cell r="F69" t="str">
            <v>2020/2021</v>
          </cell>
          <cell r="G69" t="str">
            <v>220A</v>
          </cell>
          <cell r="H69" t="str">
            <v>INFORMATION MANAGEMENT &amp; INFORMATION DIRECTORATE</v>
          </cell>
          <cell r="I69" t="str">
            <v>ACTIF</v>
          </cell>
          <cell r="J69" t="str">
            <v>221A</v>
          </cell>
          <cell r="K69" t="str">
            <v>INFORMATION TECHNOLOGY</v>
          </cell>
          <cell r="L69" t="str">
            <v>ACTIF</v>
          </cell>
          <cell r="M69" t="str">
            <v>ISS00</v>
          </cell>
          <cell r="N69" t="str">
            <v>ISS07</v>
          </cell>
          <cell r="O69" t="str">
            <v>INFORMATION TECHNOLOGY</v>
          </cell>
          <cell r="P69" t="str">
            <v>ACTIF</v>
          </cell>
          <cell r="Q69" t="str">
            <v>ISS07.1</v>
          </cell>
          <cell r="R69" t="str">
            <v>INFORMATION TECHNOLOGY</v>
          </cell>
          <cell r="S69" t="str">
            <v>ACTIF</v>
          </cell>
          <cell r="T69" t="str">
            <v>ISS07.1.1</v>
          </cell>
          <cell r="U69" t="str">
            <v>INFORMATION TECHNOLOGY</v>
          </cell>
          <cell r="V69" t="str">
            <v>ACTIF</v>
          </cell>
          <cell r="W69" t="str">
            <v>2024</v>
          </cell>
          <cell r="X69" t="str">
            <v>INFORMATION TECHNOLOGY</v>
          </cell>
          <cell r="Y69" t="str">
            <v>ACTIF</v>
          </cell>
          <cell r="Z69" t="str">
            <v>2020/2021</v>
          </cell>
        </row>
        <row r="70">
          <cell r="A70" t="str">
            <v>4796</v>
          </cell>
          <cell r="B70" t="str">
            <v>INFORMATION MANAGEMENT</v>
          </cell>
          <cell r="C70" t="str">
            <v>ACT</v>
          </cell>
          <cell r="D70" t="str">
            <v>200A</v>
          </cell>
          <cell r="E70" t="str">
            <v>VICE-PRESIDENT</v>
          </cell>
          <cell r="F70" t="str">
            <v>2020/2021</v>
          </cell>
          <cell r="G70" t="str">
            <v>220A</v>
          </cell>
          <cell r="H70" t="str">
            <v>INFORMATION MANAGEMENT &amp; INFORMATION DIRECTORATE</v>
          </cell>
          <cell r="I70" t="str">
            <v>ACTIF</v>
          </cell>
          <cell r="J70" t="str">
            <v>224A</v>
          </cell>
          <cell r="K70" t="str">
            <v>INFORMATION MANAGEMENT</v>
          </cell>
          <cell r="L70" t="str">
            <v>ACTIF</v>
          </cell>
          <cell r="M70" t="str">
            <v>ISS00</v>
          </cell>
          <cell r="N70" t="str">
            <v>ISS06</v>
          </cell>
          <cell r="O70" t="str">
            <v>INFORMATION MANAGEMENT</v>
          </cell>
          <cell r="P70" t="str">
            <v>ACTIF</v>
          </cell>
          <cell r="Q70" t="str">
            <v>ISS06.1</v>
          </cell>
          <cell r="R70" t="str">
            <v>INFORMATION MANAGEMENT</v>
          </cell>
          <cell r="S70" t="str">
            <v>ACTIF</v>
          </cell>
          <cell r="T70" t="str">
            <v>ISS06.1.1</v>
          </cell>
          <cell r="U70" t="str">
            <v>INFORMATION MANAGEMENT</v>
          </cell>
          <cell r="V70" t="str">
            <v>ACTIF</v>
          </cell>
          <cell r="W70" t="str">
            <v>2093</v>
          </cell>
          <cell r="X70" t="str">
            <v>INFORMATION MANAGEMENT</v>
          </cell>
          <cell r="Y70" t="str">
            <v>ACTIF</v>
          </cell>
          <cell r="Z70" t="str">
            <v>2020/2021</v>
          </cell>
        </row>
        <row r="71">
          <cell r="A71" t="str">
            <v>4797</v>
          </cell>
          <cell r="B71" t="str">
            <v>VICTOIRE (VIRTUAL COLLABORATION TOOL AND INFORMATION RETRIEVAL ENGINE)</v>
          </cell>
          <cell r="C71" t="str">
            <v>E</v>
          </cell>
          <cell r="D71" t="str">
            <v>200A</v>
          </cell>
          <cell r="E71" t="str">
            <v>VICE-PRESIDENT</v>
          </cell>
          <cell r="F71" t="str">
            <v>2020/2021</v>
          </cell>
          <cell r="G71" t="str">
            <v>220A</v>
          </cell>
          <cell r="H71" t="str">
            <v>INFORMATION MANAGEMENT &amp; INFORMATION DIRECTORATE</v>
          </cell>
          <cell r="I71" t="str">
            <v>ACTIF</v>
          </cell>
          <cell r="J71" t="str">
            <v>224A</v>
          </cell>
          <cell r="K71" t="str">
            <v>INFORMATION MANAGEMENT</v>
          </cell>
          <cell r="L71" t="str">
            <v>ACTIF</v>
          </cell>
          <cell r="M71" t="str">
            <v>ISS00</v>
          </cell>
          <cell r="N71" t="str">
            <v>ISS06</v>
          </cell>
          <cell r="O71" t="str">
            <v>INFORMATION MANAGEMENT</v>
          </cell>
          <cell r="P71" t="str">
            <v>ACTIF</v>
          </cell>
          <cell r="Q71" t="str">
            <v>ISS06.1</v>
          </cell>
          <cell r="R71" t="str">
            <v>INFORMATION MANAGEMENT</v>
          </cell>
          <cell r="S71" t="str">
            <v>ACTIF</v>
          </cell>
          <cell r="T71" t="str">
            <v>ISS06.1.1</v>
          </cell>
          <cell r="U71" t="str">
            <v>INFORMATION MANAGEMENT</v>
          </cell>
          <cell r="V71" t="str">
            <v>ACTIF</v>
          </cell>
          <cell r="W71" t="str">
            <v>2093</v>
          </cell>
          <cell r="X71" t="str">
            <v>INFORMATION MANAGEMENT</v>
          </cell>
          <cell r="Y71" t="str">
            <v>ACTIF</v>
          </cell>
          <cell r="Z71" t="str">
            <v>2020/2021</v>
          </cell>
        </row>
        <row r="72">
          <cell r="A72" t="str">
            <v>4798</v>
          </cell>
          <cell r="B72" t="str">
            <v>COORDINATION OF CORPORATE PLANNING AND PERFORMANCE</v>
          </cell>
          <cell r="C72" t="str">
            <v>ACT</v>
          </cell>
          <cell r="D72" t="str">
            <v>200A</v>
          </cell>
          <cell r="E72" t="str">
            <v>VICE-PRESIDENT</v>
          </cell>
          <cell r="F72" t="str">
            <v>2020/2021</v>
          </cell>
          <cell r="G72" t="str">
            <v>270A</v>
          </cell>
          <cell r="H72" t="str">
            <v>PROGRAMS AND INTEGRATED PLANNING</v>
          </cell>
          <cell r="I72" t="str">
            <v>ACTIF</v>
          </cell>
          <cell r="J72" t="str">
            <v>6410</v>
          </cell>
          <cell r="K72" t="str">
            <v>GOVERNANCE, PLANNING AND PERFORMANCE</v>
          </cell>
          <cell r="L72" t="str">
            <v>ACTIF</v>
          </cell>
          <cell r="M72" t="str">
            <v>ISS00</v>
          </cell>
          <cell r="N72" t="str">
            <v>ISS01</v>
          </cell>
          <cell r="O72" t="str">
            <v>MANAGEMENT AND OVERSIGHT</v>
          </cell>
          <cell r="P72" t="str">
            <v>ACTIF</v>
          </cell>
          <cell r="Q72" t="str">
            <v>ISS01.1</v>
          </cell>
          <cell r="R72" t="str">
            <v>MANAGEMENT AND OVERSIGHT</v>
          </cell>
          <cell r="S72" t="str">
            <v>ACTIF</v>
          </cell>
          <cell r="T72" t="str">
            <v>ISS01.1.1</v>
          </cell>
          <cell r="U72" t="str">
            <v>MANAGEMENT AND OVERSIGHT</v>
          </cell>
          <cell r="V72" t="str">
            <v>ACTIF</v>
          </cell>
          <cell r="W72" t="str">
            <v>2200</v>
          </cell>
          <cell r="X72" t="str">
            <v>GOVERNANCE, POLICY, PLANNING AND RELATIONS</v>
          </cell>
          <cell r="Y72" t="str">
            <v>ACTIF</v>
          </cell>
          <cell r="Z72" t="str">
            <v>2020/2021</v>
          </cell>
        </row>
        <row r="73">
          <cell r="A73" t="str">
            <v>4799</v>
          </cell>
          <cell r="B73" t="str">
            <v>GOVERNMENT LIAISON OFFICE</v>
          </cell>
          <cell r="C73" t="str">
            <v>ACT</v>
          </cell>
          <cell r="D73" t="str">
            <v>670A</v>
          </cell>
          <cell r="E73" t="str">
            <v>POLICY</v>
          </cell>
          <cell r="F73" t="str">
            <v>2020/2021</v>
          </cell>
          <cell r="G73" t="str">
            <v>620A</v>
          </cell>
          <cell r="H73" t="str">
            <v>GOVERNMENT LIAISON</v>
          </cell>
          <cell r="I73" t="str">
            <v>INACTIF</v>
          </cell>
          <cell r="J73" t="str">
            <v>6200</v>
          </cell>
          <cell r="K73" t="str">
            <v>GOVERNMENT LIAISON</v>
          </cell>
          <cell r="L73" t="str">
            <v>INACTIF</v>
          </cell>
          <cell r="M73" t="str">
            <v>ISS00</v>
          </cell>
          <cell r="N73" t="str">
            <v>ISS01</v>
          </cell>
          <cell r="O73" t="str">
            <v>MANAGEMENT AND OVERSIGHT</v>
          </cell>
          <cell r="P73" t="str">
            <v>ACTIF</v>
          </cell>
          <cell r="Q73" t="str">
            <v>ISS01.1</v>
          </cell>
          <cell r="R73" t="str">
            <v>MANAGEMENT AND OVERSIGHT</v>
          </cell>
          <cell r="S73" t="str">
            <v>ACTIF</v>
          </cell>
          <cell r="T73" t="str">
            <v>ISS01.1.1</v>
          </cell>
          <cell r="U73" t="str">
            <v>MANAGEMENT AND OVERSIGHT</v>
          </cell>
          <cell r="V73" t="str">
            <v>ACTIF</v>
          </cell>
          <cell r="W73" t="str">
            <v>2200</v>
          </cell>
          <cell r="X73" t="str">
            <v>GOVERNANCE, POLICY, PLANNING AND RELATIONS</v>
          </cell>
          <cell r="Y73" t="str">
            <v>ACTIF</v>
          </cell>
          <cell r="Z73" t="str">
            <v>2020/2021</v>
          </cell>
        </row>
        <row r="74">
          <cell r="A74" t="str">
            <v>4801</v>
          </cell>
          <cell r="B74" t="str">
            <v>INDUSTRIAL POLICY AND RELATIONS WITH STAKEHOLDERS</v>
          </cell>
          <cell r="C74" t="str">
            <v>ACT</v>
          </cell>
          <cell r="D74" t="str">
            <v>670A</v>
          </cell>
          <cell r="E74" t="str">
            <v>POLICY</v>
          </cell>
          <cell r="F74" t="str">
            <v>2020/2021</v>
          </cell>
          <cell r="G74" t="str">
            <v>660A</v>
          </cell>
          <cell r="H74" t="str">
            <v>POLICY AND EXTERNAL RELATIONS</v>
          </cell>
          <cell r="I74" t="str">
            <v>INACTIF</v>
          </cell>
          <cell r="J74" t="str">
            <v>6300</v>
          </cell>
          <cell r="K74" t="str">
            <v>DIRECTOR EXTERNAL RELATIONS</v>
          </cell>
          <cell r="L74" t="str">
            <v>INACTIF</v>
          </cell>
          <cell r="M74" t="str">
            <v>ISS00</v>
          </cell>
          <cell r="N74" t="str">
            <v>ISS01</v>
          </cell>
          <cell r="O74" t="str">
            <v>MANAGEMENT AND OVERSIGHT</v>
          </cell>
          <cell r="P74" t="str">
            <v>ACTIF</v>
          </cell>
          <cell r="Q74" t="str">
            <v>ISS01.1</v>
          </cell>
          <cell r="R74" t="str">
            <v>MANAGEMENT AND OVERSIGHT</v>
          </cell>
          <cell r="S74" t="str">
            <v>ACTIF</v>
          </cell>
          <cell r="T74" t="str">
            <v>ISS01.1.1</v>
          </cell>
          <cell r="U74" t="str">
            <v>MANAGEMENT AND OVERSIGHT</v>
          </cell>
          <cell r="V74" t="str">
            <v>ACTIF</v>
          </cell>
          <cell r="W74" t="str">
            <v>2200</v>
          </cell>
          <cell r="X74" t="str">
            <v>GOVERNANCE, POLICY, PLANNING AND RELATIONS</v>
          </cell>
          <cell r="Y74" t="str">
            <v>ACTIF</v>
          </cell>
          <cell r="Z74" t="str">
            <v>2020/2021</v>
          </cell>
        </row>
        <row r="75">
          <cell r="A75" t="str">
            <v>4802</v>
          </cell>
          <cell r="B75" t="str">
            <v>INTERNATIONAL RELATIONS AND MARKETING</v>
          </cell>
          <cell r="C75" t="str">
            <v>ACT</v>
          </cell>
          <cell r="D75" t="str">
            <v>670A</v>
          </cell>
          <cell r="E75" t="str">
            <v>POLICY</v>
          </cell>
          <cell r="F75" t="str">
            <v>2020/2021</v>
          </cell>
          <cell r="G75" t="str">
            <v>660A</v>
          </cell>
          <cell r="H75" t="str">
            <v>POLICY AND EXTERNAL RELATIONS</v>
          </cell>
          <cell r="I75" t="str">
            <v>INACTIF</v>
          </cell>
          <cell r="J75" t="str">
            <v>6303</v>
          </cell>
          <cell r="K75" t="str">
            <v>INTERNATIONAL RELATIONS</v>
          </cell>
          <cell r="L75" t="str">
            <v>INACTIF</v>
          </cell>
          <cell r="M75" t="str">
            <v>ISS00</v>
          </cell>
          <cell r="N75" t="str">
            <v>ISS01</v>
          </cell>
          <cell r="O75" t="str">
            <v>MANAGEMENT AND OVERSIGHT</v>
          </cell>
          <cell r="P75" t="str">
            <v>ACTIF</v>
          </cell>
          <cell r="Q75" t="str">
            <v>ISS01.1</v>
          </cell>
          <cell r="R75" t="str">
            <v>MANAGEMENT AND OVERSIGHT</v>
          </cell>
          <cell r="S75" t="str">
            <v>ACTIF</v>
          </cell>
          <cell r="T75" t="str">
            <v>ISS01.1.1</v>
          </cell>
          <cell r="U75" t="str">
            <v>MANAGEMENT AND OVERSIGHT</v>
          </cell>
          <cell r="V75" t="str">
            <v>ACTIF</v>
          </cell>
          <cell r="W75" t="str">
            <v>2200</v>
          </cell>
          <cell r="X75" t="str">
            <v>GOVERNANCE, POLICY, PLANNING AND RELATIONS</v>
          </cell>
          <cell r="Y75" t="str">
            <v>ACTIF</v>
          </cell>
          <cell r="Z75" t="str">
            <v>2020/2021</v>
          </cell>
        </row>
        <row r="76">
          <cell r="A76" t="str">
            <v>4803</v>
          </cell>
          <cell r="B76" t="str">
            <v>EXTERNAL RELATIONS</v>
          </cell>
          <cell r="C76" t="str">
            <v>ACT</v>
          </cell>
          <cell r="D76" t="str">
            <v>670A</v>
          </cell>
          <cell r="E76" t="str">
            <v>POLICY</v>
          </cell>
          <cell r="F76" t="str">
            <v>2020/2021</v>
          </cell>
          <cell r="G76" t="str">
            <v>660A</v>
          </cell>
          <cell r="H76" t="str">
            <v>POLICY AND EXTERNAL RELATIONS</v>
          </cell>
          <cell r="I76" t="str">
            <v>INACTIF</v>
          </cell>
          <cell r="J76" t="str">
            <v>6300</v>
          </cell>
          <cell r="K76" t="str">
            <v>DIRECTOR EXTERNAL RELATIONS</v>
          </cell>
          <cell r="L76" t="str">
            <v>INACTIF</v>
          </cell>
          <cell r="M76" t="str">
            <v>ISS00</v>
          </cell>
          <cell r="N76" t="str">
            <v>ISS01</v>
          </cell>
          <cell r="O76" t="str">
            <v>MANAGEMENT AND OVERSIGHT</v>
          </cell>
          <cell r="P76" t="str">
            <v>ACTIF</v>
          </cell>
          <cell r="Q76" t="str">
            <v>ISS01.1</v>
          </cell>
          <cell r="R76" t="str">
            <v>MANAGEMENT AND OVERSIGHT</v>
          </cell>
          <cell r="S76" t="str">
            <v>ACTIF</v>
          </cell>
          <cell r="T76" t="str">
            <v>ISS01.1.1</v>
          </cell>
          <cell r="U76" t="str">
            <v>MANAGEMENT AND OVERSIGHT</v>
          </cell>
          <cell r="V76" t="str">
            <v>ACTIF</v>
          </cell>
          <cell r="W76" t="str">
            <v>2200</v>
          </cell>
          <cell r="X76" t="str">
            <v>GOVERNANCE, POLICY, PLANNING AND RELATIONS</v>
          </cell>
          <cell r="Y76" t="str">
            <v>ACTIF</v>
          </cell>
          <cell r="Z76" t="str">
            <v>2020/2021</v>
          </cell>
        </row>
        <row r="77">
          <cell r="A77" t="str">
            <v>4804</v>
          </cell>
          <cell r="B77" t="str">
            <v>RESEARCH AND ANALYSIS</v>
          </cell>
          <cell r="C77" t="str">
            <v>ACT</v>
          </cell>
          <cell r="D77" t="str">
            <v>670A</v>
          </cell>
          <cell r="E77" t="str">
            <v>POLICY</v>
          </cell>
          <cell r="F77" t="str">
            <v>2020/2021</v>
          </cell>
          <cell r="G77" t="str">
            <v>660A</v>
          </cell>
          <cell r="H77" t="str">
            <v>POLICY AND EXTERNAL RELATIONS</v>
          </cell>
          <cell r="I77" t="str">
            <v>INACTIF</v>
          </cell>
          <cell r="J77" t="str">
            <v>6302</v>
          </cell>
          <cell r="K77" t="str">
            <v>RESEARCH AND ANALYSIS</v>
          </cell>
          <cell r="L77" t="str">
            <v>INACTIF</v>
          </cell>
          <cell r="M77" t="str">
            <v>ISS00</v>
          </cell>
          <cell r="N77" t="str">
            <v>ISS01</v>
          </cell>
          <cell r="O77" t="str">
            <v>MANAGEMENT AND OVERSIGHT</v>
          </cell>
          <cell r="P77" t="str">
            <v>ACTIF</v>
          </cell>
          <cell r="Q77" t="str">
            <v>ISS01.1</v>
          </cell>
          <cell r="R77" t="str">
            <v>MANAGEMENT AND OVERSIGHT</v>
          </cell>
          <cell r="S77" t="str">
            <v>ACTIF</v>
          </cell>
          <cell r="T77" t="str">
            <v>ISS01.1.1</v>
          </cell>
          <cell r="U77" t="str">
            <v>MANAGEMENT AND OVERSIGHT</v>
          </cell>
          <cell r="V77" t="str">
            <v>ACTIF</v>
          </cell>
          <cell r="W77" t="str">
            <v>2200</v>
          </cell>
          <cell r="X77" t="str">
            <v>GOVERNANCE, POLICY, PLANNING AND RELATIONS</v>
          </cell>
          <cell r="Y77" t="str">
            <v>ACTIF</v>
          </cell>
          <cell r="Z77" t="str">
            <v>2020/2021</v>
          </cell>
        </row>
        <row r="78">
          <cell r="A78" t="str">
            <v>4805</v>
          </cell>
          <cell r="B78" t="str">
            <v>WASHINGTON OFFICE</v>
          </cell>
          <cell r="C78" t="str">
            <v>ACT</v>
          </cell>
          <cell r="D78" t="str">
            <v>670A</v>
          </cell>
          <cell r="E78" t="str">
            <v>POLICY</v>
          </cell>
          <cell r="F78" t="str">
            <v>2020/2021</v>
          </cell>
          <cell r="G78" t="str">
            <v>660A</v>
          </cell>
          <cell r="H78" t="str">
            <v>POLICY AND EXTERNAL RELATIONS</v>
          </cell>
          <cell r="I78" t="str">
            <v>INACTIF</v>
          </cell>
          <cell r="J78" t="str">
            <v>6304</v>
          </cell>
          <cell r="K78" t="str">
            <v>WASHINGTON OFFICE</v>
          </cell>
          <cell r="L78" t="str">
            <v>INACTIF</v>
          </cell>
          <cell r="M78" t="str">
            <v>ISS00</v>
          </cell>
          <cell r="N78" t="str">
            <v>ISS01</v>
          </cell>
          <cell r="O78" t="str">
            <v>MANAGEMENT AND OVERSIGHT</v>
          </cell>
          <cell r="P78" t="str">
            <v>ACTIF</v>
          </cell>
          <cell r="Q78" t="str">
            <v>ISS01.1</v>
          </cell>
          <cell r="R78" t="str">
            <v>MANAGEMENT AND OVERSIGHT</v>
          </cell>
          <cell r="S78" t="str">
            <v>ACTIF</v>
          </cell>
          <cell r="T78" t="str">
            <v>ISS01.1.1</v>
          </cell>
          <cell r="U78" t="str">
            <v>MANAGEMENT AND OVERSIGHT</v>
          </cell>
          <cell r="V78" t="str">
            <v>ACTIF</v>
          </cell>
          <cell r="W78" t="str">
            <v>2200</v>
          </cell>
          <cell r="X78" t="str">
            <v>GOVERNANCE, POLICY, PLANNING AND RELATIONS</v>
          </cell>
          <cell r="Y78" t="str">
            <v>ACTIF</v>
          </cell>
          <cell r="Z78" t="str">
            <v>2020/2021</v>
          </cell>
        </row>
        <row r="79">
          <cell r="A79" t="str">
            <v>4806</v>
          </cell>
          <cell r="B79" t="str">
            <v>PROGRAM MANAGEMENT (SECURITY AND FACILITIES)</v>
          </cell>
          <cell r="C79" t="str">
            <v>ACT</v>
          </cell>
          <cell r="D79" t="str">
            <v>200A</v>
          </cell>
          <cell r="E79" t="str">
            <v>VICE-PRESIDENT</v>
          </cell>
          <cell r="F79" t="str">
            <v>2020/2021</v>
          </cell>
          <cell r="G79" t="str">
            <v>390A</v>
          </cell>
          <cell r="H79" t="str">
            <v>CORPORATE SERVICES</v>
          </cell>
          <cell r="I79" t="str">
            <v>ACTIF</v>
          </cell>
          <cell r="J79" t="str">
            <v>222A</v>
          </cell>
          <cell r="K79" t="str">
            <v>SECURITY AND FACILITIES</v>
          </cell>
          <cell r="L79" t="str">
            <v>ACTIF</v>
          </cell>
          <cell r="M79" t="str">
            <v>ISS00</v>
          </cell>
          <cell r="N79" t="str">
            <v>ISS08</v>
          </cell>
          <cell r="O79" t="str">
            <v>REAL PROPERTY</v>
          </cell>
          <cell r="P79" t="str">
            <v>ACTIF</v>
          </cell>
          <cell r="Q79" t="str">
            <v>ISS08.1</v>
          </cell>
          <cell r="R79" t="str">
            <v>REAL PROPERTY</v>
          </cell>
          <cell r="S79" t="str">
            <v>ACTIF</v>
          </cell>
          <cell r="T79" t="str">
            <v>ISS08.1.1</v>
          </cell>
          <cell r="U79" t="str">
            <v>REAL PROPERTY</v>
          </cell>
          <cell r="V79" t="str">
            <v>ACTIF</v>
          </cell>
          <cell r="W79" t="str">
            <v>2070</v>
          </cell>
          <cell r="X79" t="str">
            <v>SECURITY AND FACILITIES</v>
          </cell>
          <cell r="Y79" t="str">
            <v>ACTIF</v>
          </cell>
          <cell r="Z79" t="str">
            <v>2020/2021</v>
          </cell>
        </row>
        <row r="80">
          <cell r="A80" t="str">
            <v>4807</v>
          </cell>
          <cell r="B80" t="str">
            <v>ASSET MANAGEMENT PLAN JHCSC</v>
          </cell>
          <cell r="C80" t="str">
            <v>ACT</v>
          </cell>
          <cell r="D80" t="str">
            <v>200A</v>
          </cell>
          <cell r="E80" t="str">
            <v>VICE-PRESIDENT</v>
          </cell>
          <cell r="F80" t="str">
            <v>2020/2021</v>
          </cell>
          <cell r="G80" t="str">
            <v>390A</v>
          </cell>
          <cell r="H80" t="str">
            <v>CORPORATE SERVICES</v>
          </cell>
          <cell r="I80" t="str">
            <v>ACTIF</v>
          </cell>
          <cell r="J80" t="str">
            <v>222A</v>
          </cell>
          <cell r="K80" t="str">
            <v>SECURITY AND FACILITIES</v>
          </cell>
          <cell r="L80" t="str">
            <v>ACTIF</v>
          </cell>
          <cell r="M80" t="str">
            <v>ISS00</v>
          </cell>
          <cell r="N80" t="str">
            <v>ISS08</v>
          </cell>
          <cell r="O80" t="str">
            <v>REAL PROPERTY</v>
          </cell>
          <cell r="P80" t="str">
            <v>ACTIF</v>
          </cell>
          <cell r="Q80" t="str">
            <v>ISS08.1</v>
          </cell>
          <cell r="R80" t="str">
            <v>REAL PROPERTY</v>
          </cell>
          <cell r="S80" t="str">
            <v>ACTIF</v>
          </cell>
          <cell r="T80" t="str">
            <v>ISS08.1.1</v>
          </cell>
          <cell r="U80" t="str">
            <v>REAL PROPERTY</v>
          </cell>
          <cell r="V80" t="str">
            <v>ACTIF</v>
          </cell>
          <cell r="W80" t="str">
            <v>2034</v>
          </cell>
          <cell r="X80" t="str">
            <v>FACILITIES/ASSET MANAGEMENT SERVICES - JHC</v>
          </cell>
          <cell r="Y80" t="str">
            <v>ACTIF</v>
          </cell>
          <cell r="Z80" t="str">
            <v>2020/2021</v>
          </cell>
        </row>
        <row r="81">
          <cell r="A81" t="str">
            <v>4808</v>
          </cell>
          <cell r="B81" t="str">
            <v>DAVID FLORIDA LABORATORY - BUILDING OPERATIONS ACTIVITIES</v>
          </cell>
          <cell r="C81" t="str">
            <v>ACT</v>
          </cell>
          <cell r="D81" t="str">
            <v>200A</v>
          </cell>
          <cell r="E81" t="str">
            <v>VICE-PRESIDENT</v>
          </cell>
          <cell r="F81" t="str">
            <v>2020/2021</v>
          </cell>
          <cell r="G81" t="str">
            <v>390A</v>
          </cell>
          <cell r="H81" t="str">
            <v>CORPORATE SERVICES</v>
          </cell>
          <cell r="I81" t="str">
            <v>ACTIF</v>
          </cell>
          <cell r="J81" t="str">
            <v>222A</v>
          </cell>
          <cell r="K81" t="str">
            <v>SECURITY AND FACILITIES</v>
          </cell>
          <cell r="L81" t="str">
            <v>ACTIF</v>
          </cell>
          <cell r="M81" t="str">
            <v>ISS00</v>
          </cell>
          <cell r="N81" t="str">
            <v>ISS08</v>
          </cell>
          <cell r="O81" t="str">
            <v>REAL PROPERTY</v>
          </cell>
          <cell r="P81" t="str">
            <v>ACTIF</v>
          </cell>
          <cell r="Q81" t="str">
            <v>ISS08.1</v>
          </cell>
          <cell r="R81" t="str">
            <v>REAL PROPERTY</v>
          </cell>
          <cell r="S81" t="str">
            <v>ACTIF</v>
          </cell>
          <cell r="T81" t="str">
            <v>ISS08.1.1</v>
          </cell>
          <cell r="U81" t="str">
            <v>REAL PROPERTY</v>
          </cell>
          <cell r="V81" t="str">
            <v>ACTIF</v>
          </cell>
          <cell r="W81" t="str">
            <v>2067</v>
          </cell>
          <cell r="X81" t="str">
            <v>FACILITIES/ASSET MANAGEMENT SERVICES - DFL</v>
          </cell>
          <cell r="Y81" t="str">
            <v>ACTIF</v>
          </cell>
          <cell r="Z81" t="str">
            <v>2020/2021</v>
          </cell>
        </row>
        <row r="82">
          <cell r="A82" t="str">
            <v>4809</v>
          </cell>
          <cell r="B82" t="str">
            <v>DAVID FLORIDA LABORATORY - TESTING ACTIVITIES</v>
          </cell>
          <cell r="C82" t="str">
            <v>-</v>
          </cell>
          <cell r="D82" t="str">
            <v>380A</v>
          </cell>
          <cell r="E82" t="str">
            <v>SPACE SCIENCE AND TECHNOLOGY</v>
          </cell>
          <cell r="F82" t="str">
            <v>2020/2021</v>
          </cell>
          <cell r="G82" t="str">
            <v>420A</v>
          </cell>
          <cell r="H82" t="str">
            <v>DAVID FLORIDA LABORATORY (DFL)</v>
          </cell>
          <cell r="I82" t="str">
            <v>ACTIF</v>
          </cell>
          <cell r="J82" t="str">
            <v>4200</v>
          </cell>
          <cell r="K82" t="str">
            <v>DAVID FLORIDA LABORATORY (DFL)</v>
          </cell>
          <cell r="L82" t="str">
            <v>ACTIF</v>
          </cell>
          <cell r="M82" t="str">
            <v>BLM00</v>
          </cell>
          <cell r="N82" t="str">
            <v>BLM03</v>
          </cell>
          <cell r="O82" t="str">
            <v>Space Capacity Development</v>
          </cell>
          <cell r="P82" t="str">
            <v>ACTIF</v>
          </cell>
          <cell r="Q82" t="str">
            <v>BLM03.8</v>
          </cell>
          <cell r="R82" t="str">
            <v>Provision of Expertise &amp; Facilities</v>
          </cell>
          <cell r="S82" t="str">
            <v>ACTIF</v>
          </cell>
          <cell r="T82" t="str">
            <v>BLM03.8.1</v>
          </cell>
          <cell r="U82" t="str">
            <v>Provision of Expertise &amp; Facilities</v>
          </cell>
          <cell r="V82" t="str">
            <v>ACTIF</v>
          </cell>
          <cell r="W82" t="str">
            <v>2084</v>
          </cell>
          <cell r="X82" t="str">
            <v>David Florida Laboratory (DFL) Testing Operations</v>
          </cell>
          <cell r="Y82" t="str">
            <v>ACTIF</v>
          </cell>
          <cell r="Z82" t="str">
            <v>2020/2021</v>
          </cell>
        </row>
        <row r="83">
          <cell r="A83" t="str">
            <v>4818</v>
          </cell>
          <cell r="B83" t="str">
            <v>RADARSAT - 2</v>
          </cell>
          <cell r="C83" t="str">
            <v>E</v>
          </cell>
          <cell r="D83" t="str">
            <v>360A</v>
          </cell>
          <cell r="E83" t="str">
            <v>SPACE UTILIZATION</v>
          </cell>
          <cell r="F83" t="str">
            <v>2020/2021</v>
          </cell>
          <cell r="G83" t="str">
            <v>358A</v>
          </cell>
          <cell r="H83" t="str">
            <v>SPACE EXPLOITATION DIRECTORATE</v>
          </cell>
          <cell r="I83" t="str">
            <v>ACTIF</v>
          </cell>
          <cell r="J83" t="str">
            <v>432A</v>
          </cell>
          <cell r="K83" t="str">
            <v>FLIGHT OPERATIONS &amp; INFRASTRUCTURE</v>
          </cell>
          <cell r="L83" t="str">
            <v>ACTIF</v>
          </cell>
          <cell r="M83" t="str">
            <v>BLM00</v>
          </cell>
          <cell r="N83" t="str">
            <v>BLM02</v>
          </cell>
          <cell r="O83" t="str">
            <v>Space Utilization</v>
          </cell>
          <cell r="P83" t="str">
            <v>ACTIF</v>
          </cell>
          <cell r="Q83" t="str">
            <v>BLM02.3</v>
          </cell>
          <cell r="R83" t="str">
            <v>Observation Systems</v>
          </cell>
          <cell r="S83" t="str">
            <v>ACTIF</v>
          </cell>
          <cell r="T83" t="str">
            <v>BLM02.3.1</v>
          </cell>
          <cell r="U83" t="str">
            <v>Observation Systems in EO</v>
          </cell>
          <cell r="V83" t="str">
            <v>ACTIF</v>
          </cell>
          <cell r="W83" t="str">
            <v>2265</v>
          </cell>
          <cell r="X83" t="str">
            <v>Data Acquisition and Management</v>
          </cell>
          <cell r="Y83" t="str">
            <v>ACTIF</v>
          </cell>
          <cell r="Z83" t="str">
            <v>2020/2021</v>
          </cell>
        </row>
        <row r="84">
          <cell r="A84" t="str">
            <v>4820</v>
          </cell>
          <cell r="B84" t="str">
            <v>SCISAT-1</v>
          </cell>
          <cell r="C84" t="str">
            <v>E</v>
          </cell>
          <cell r="D84" t="str">
            <v>360A</v>
          </cell>
          <cell r="E84" t="str">
            <v>SPACE UTILIZATION</v>
          </cell>
          <cell r="F84" t="str">
            <v>2020/2021</v>
          </cell>
          <cell r="G84" t="str">
            <v>358A</v>
          </cell>
          <cell r="H84" t="str">
            <v>SPACE EXPLOITATION DIRECTORATE</v>
          </cell>
          <cell r="I84" t="str">
            <v>ACTIF</v>
          </cell>
          <cell r="J84" t="str">
            <v>432A</v>
          </cell>
          <cell r="K84" t="str">
            <v>FLIGHT OPERATIONS &amp; INFRASTRUCTURE</v>
          </cell>
          <cell r="L84" t="str">
            <v>ACTIF</v>
          </cell>
          <cell r="M84" t="str">
            <v>BLM00</v>
          </cell>
          <cell r="N84" t="str">
            <v>BLM02</v>
          </cell>
          <cell r="O84" t="str">
            <v>Space Utilization</v>
          </cell>
          <cell r="P84" t="str">
            <v>ACTIF</v>
          </cell>
          <cell r="Q84" t="str">
            <v>BLM02.3</v>
          </cell>
          <cell r="R84" t="str">
            <v>Observation Systems</v>
          </cell>
          <cell r="S84" t="str">
            <v>ACTIF</v>
          </cell>
          <cell r="T84" t="str">
            <v>BLM02.3.1</v>
          </cell>
          <cell r="U84" t="str">
            <v>Observation Systems in EO</v>
          </cell>
          <cell r="V84" t="str">
            <v>ACTIF</v>
          </cell>
          <cell r="W84" t="str">
            <v>2141</v>
          </cell>
          <cell r="X84" t="str">
            <v>Science Missions Operation in EO (Atmospheric)</v>
          </cell>
          <cell r="Y84" t="str">
            <v>ACTIF</v>
          </cell>
          <cell r="Z84" t="str">
            <v>2020/2021</v>
          </cell>
        </row>
        <row r="85">
          <cell r="A85" t="str">
            <v>4832</v>
          </cell>
          <cell r="B85" t="str">
            <v>ALSSM DIRECTORATE</v>
          </cell>
          <cell r="C85" t="str">
            <v>-</v>
          </cell>
          <cell r="D85" t="str">
            <v>370A</v>
          </cell>
          <cell r="E85" t="str">
            <v>SPACE EXPLORATION</v>
          </cell>
          <cell r="F85" t="str">
            <v>2020/2021</v>
          </cell>
          <cell r="G85" t="str">
            <v>373A</v>
          </cell>
          <cell r="H85" t="str">
            <v>ALSSM (Astronauts, Life Science &amp; Space Medicine)</v>
          </cell>
          <cell r="I85" t="str">
            <v>ACTIF</v>
          </cell>
          <cell r="J85" t="str">
            <v>3730</v>
          </cell>
          <cell r="K85" t="str">
            <v>DIR. ASTRONAUTS, LIFE SCIENCES &amp; SPACE MEDICINE</v>
          </cell>
          <cell r="L85" t="str">
            <v>ACTIF</v>
          </cell>
          <cell r="M85" t="str">
            <v>BLM00</v>
          </cell>
          <cell r="N85" t="str">
            <v>BLM01</v>
          </cell>
          <cell r="O85" t="str">
            <v>Space Exploration</v>
          </cell>
          <cell r="P85" t="str">
            <v>ACTIF</v>
          </cell>
          <cell r="Q85" t="str">
            <v>BLM01.7</v>
          </cell>
          <cell r="R85" t="str">
            <v>Management of Space Exploration</v>
          </cell>
          <cell r="S85" t="str">
            <v>ACTIF</v>
          </cell>
          <cell r="T85" t="str">
            <v>BLM01.7.1</v>
          </cell>
          <cell r="U85" t="str">
            <v>Management of Space Exploration</v>
          </cell>
          <cell r="V85" t="str">
            <v>ACTIF</v>
          </cell>
          <cell r="W85" t="str">
            <v>2197</v>
          </cell>
          <cell r="X85" t="str">
            <v>Management of Astronauts, Life Science &amp; Space Medicine (ALSSM)</v>
          </cell>
          <cell r="Y85" t="str">
            <v>ACTIF</v>
          </cell>
          <cell r="Z85" t="str">
            <v>2020/2021</v>
          </cell>
        </row>
        <row r="86">
          <cell r="A86" t="str">
            <v>4834</v>
          </cell>
          <cell r="B86" t="str">
            <v>EXECUTIVE SUPPORT SERVICES</v>
          </cell>
          <cell r="C86" t="str">
            <v>ACT</v>
          </cell>
          <cell r="D86" t="str">
            <v>110A</v>
          </cell>
          <cell r="E86" t="str">
            <v>PRESIDENT</v>
          </cell>
          <cell r="F86" t="str">
            <v>2020/2021</v>
          </cell>
          <cell r="G86" t="str">
            <v>650A</v>
          </cell>
          <cell r="H86" t="str">
            <v>EXECUTIVE SUPPORT SERVICES</v>
          </cell>
          <cell r="I86" t="str">
            <v>INACTIF</v>
          </cell>
          <cell r="J86" t="str">
            <v>6500</v>
          </cell>
          <cell r="K86" t="str">
            <v>EXECUTIVE SUPPORT SERVICES</v>
          </cell>
          <cell r="L86" t="str">
            <v>INACTIF</v>
          </cell>
          <cell r="M86" t="str">
            <v>ISS00</v>
          </cell>
          <cell r="N86" t="str">
            <v>ISS01</v>
          </cell>
          <cell r="O86" t="str">
            <v>MANAGEMENT AND OVERSIGHT</v>
          </cell>
          <cell r="P86" t="str">
            <v>ACTIF</v>
          </cell>
          <cell r="Q86" t="str">
            <v>ISS01.1</v>
          </cell>
          <cell r="R86" t="str">
            <v>MANAGEMENT AND OVERSIGHT</v>
          </cell>
          <cell r="S86" t="str">
            <v>ACTIF</v>
          </cell>
          <cell r="T86" t="str">
            <v>ISS01.1.1</v>
          </cell>
          <cell r="U86" t="str">
            <v>MANAGEMENT AND OVERSIGHT</v>
          </cell>
          <cell r="V86" t="str">
            <v>ACTIF</v>
          </cell>
          <cell r="W86" t="str">
            <v>2032</v>
          </cell>
          <cell r="X86" t="str">
            <v>OTHER SUPPORT SERVICES DELIVERY (PRESIDENT'S OFFICE)</v>
          </cell>
          <cell r="Y86" t="str">
            <v>ACTIF</v>
          </cell>
          <cell r="Z86" t="str">
            <v>2020/2021</v>
          </cell>
        </row>
        <row r="87">
          <cell r="A87" t="str">
            <v>4836</v>
          </cell>
          <cell r="B87" t="str">
            <v>ENTERPRISE PROJECT MANAGEMENT OFFICE</v>
          </cell>
          <cell r="C87" t="str">
            <v>ACT</v>
          </cell>
          <cell r="D87" t="str">
            <v>200A</v>
          </cell>
          <cell r="E87" t="str">
            <v>VICE-PRESIDENT</v>
          </cell>
          <cell r="F87" t="str">
            <v>2020/2021</v>
          </cell>
          <cell r="G87" t="str">
            <v>270A</v>
          </cell>
          <cell r="H87" t="str">
            <v>PROGRAMS AND INTEGRATED PLANNING</v>
          </cell>
          <cell r="I87" t="str">
            <v>ACTIF</v>
          </cell>
          <cell r="J87" t="str">
            <v>3512</v>
          </cell>
          <cell r="K87" t="str">
            <v>CORPORATE PROJECT MANAGEMENT</v>
          </cell>
          <cell r="L87" t="str">
            <v>ACTIF</v>
          </cell>
          <cell r="M87" t="str">
            <v>ISS00</v>
          </cell>
          <cell r="N87" t="str">
            <v>ISS01</v>
          </cell>
          <cell r="O87" t="str">
            <v>MANAGEMENT AND OVERSIGHT</v>
          </cell>
          <cell r="P87" t="str">
            <v>ACTIF</v>
          </cell>
          <cell r="Q87" t="str">
            <v>ISS01.1</v>
          </cell>
          <cell r="R87" t="str">
            <v>MANAGEMENT AND OVERSIGHT</v>
          </cell>
          <cell r="S87" t="str">
            <v>ACTIF</v>
          </cell>
          <cell r="T87" t="str">
            <v>ISS01.1.1</v>
          </cell>
          <cell r="U87" t="str">
            <v>MANAGEMENT AND OVERSIGHT</v>
          </cell>
          <cell r="V87" t="str">
            <v>ACTIF</v>
          </cell>
          <cell r="W87" t="str">
            <v>2200</v>
          </cell>
          <cell r="X87" t="str">
            <v>GOVERNANCE, POLICY, PLANNING AND RELATIONS</v>
          </cell>
          <cell r="Y87" t="str">
            <v>ACTIF</v>
          </cell>
          <cell r="Z87" t="str">
            <v>2020/2021</v>
          </cell>
        </row>
        <row r="88">
          <cell r="A88" t="str">
            <v>4837</v>
          </cell>
          <cell r="B88" t="str">
            <v>INFORMATION TECHNOLOGY MANAGEMENT</v>
          </cell>
          <cell r="C88" t="str">
            <v>ACT</v>
          </cell>
          <cell r="D88" t="str">
            <v>200A</v>
          </cell>
          <cell r="E88" t="str">
            <v>VICE-PRESIDENT</v>
          </cell>
          <cell r="F88" t="str">
            <v>2020/2021</v>
          </cell>
          <cell r="G88" t="str">
            <v>220A</v>
          </cell>
          <cell r="H88" t="str">
            <v>INFORMATION MANAGEMENT &amp; INFORMATION DIRECTORATE</v>
          </cell>
          <cell r="I88" t="str">
            <v>ACTIF</v>
          </cell>
          <cell r="J88" t="str">
            <v>221A</v>
          </cell>
          <cell r="K88" t="str">
            <v>INFORMATION TECHNOLOGY</v>
          </cell>
          <cell r="L88" t="str">
            <v>ACTIF</v>
          </cell>
          <cell r="M88" t="str">
            <v>ISS00</v>
          </cell>
          <cell r="N88" t="str">
            <v>ISS07</v>
          </cell>
          <cell r="O88" t="str">
            <v>INFORMATION TECHNOLOGY</v>
          </cell>
          <cell r="P88" t="str">
            <v>ACTIF</v>
          </cell>
          <cell r="Q88" t="str">
            <v>ISS07.1</v>
          </cell>
          <cell r="R88" t="str">
            <v>INFORMATION TECHNOLOGY</v>
          </cell>
          <cell r="S88" t="str">
            <v>ACTIF</v>
          </cell>
          <cell r="T88" t="str">
            <v>ISS07.1.1</v>
          </cell>
          <cell r="U88" t="str">
            <v>INFORMATION TECHNOLOGY</v>
          </cell>
          <cell r="V88" t="str">
            <v>ACTIF</v>
          </cell>
          <cell r="W88" t="str">
            <v>2024</v>
          </cell>
          <cell r="X88" t="str">
            <v>INFORMATION TECHNOLOGY</v>
          </cell>
          <cell r="Y88" t="str">
            <v>ACTIF</v>
          </cell>
          <cell r="Z88" t="str">
            <v>2020/2021</v>
          </cell>
        </row>
        <row r="89">
          <cell r="A89" t="str">
            <v>4840</v>
          </cell>
          <cell r="B89" t="str">
            <v>POLICY AND REGULATORY AFFAIRS</v>
          </cell>
          <cell r="C89" t="str">
            <v>ACT</v>
          </cell>
          <cell r="D89" t="str">
            <v>670A</v>
          </cell>
          <cell r="E89" t="str">
            <v>POLICY</v>
          </cell>
          <cell r="F89" t="str">
            <v>2020/2021</v>
          </cell>
          <cell r="G89" t="str">
            <v>660A</v>
          </cell>
          <cell r="H89" t="str">
            <v>POLICY AND EXTERNAL RELATIONS</v>
          </cell>
          <cell r="I89" t="str">
            <v>INACTIF</v>
          </cell>
          <cell r="J89" t="str">
            <v>6305</v>
          </cell>
          <cell r="K89" t="str">
            <v>POLICY AND REGULATORY AFFAIRS</v>
          </cell>
          <cell r="L89" t="str">
            <v>INACTIF</v>
          </cell>
          <cell r="M89" t="str">
            <v>ISS00</v>
          </cell>
          <cell r="N89" t="str">
            <v>ISS01</v>
          </cell>
          <cell r="O89" t="str">
            <v>MANAGEMENT AND OVERSIGHT</v>
          </cell>
          <cell r="P89" t="str">
            <v>ACTIF</v>
          </cell>
          <cell r="Q89" t="str">
            <v>ISS01.1</v>
          </cell>
          <cell r="R89" t="str">
            <v>MANAGEMENT AND OVERSIGHT</v>
          </cell>
          <cell r="S89" t="str">
            <v>ACTIF</v>
          </cell>
          <cell r="T89" t="str">
            <v>ISS01.1.1</v>
          </cell>
          <cell r="U89" t="str">
            <v>MANAGEMENT AND OVERSIGHT</v>
          </cell>
          <cell r="V89" t="str">
            <v>ACTIF</v>
          </cell>
          <cell r="W89" t="str">
            <v>2200</v>
          </cell>
          <cell r="X89" t="str">
            <v>GOVERNANCE, POLICY, PLANNING AND RELATIONS</v>
          </cell>
          <cell r="Y89" t="str">
            <v>ACTIF</v>
          </cell>
          <cell r="Z89" t="str">
            <v>2020/2021</v>
          </cell>
        </row>
        <row r="90">
          <cell r="A90" t="str">
            <v>4862</v>
          </cell>
          <cell r="B90" t="str">
            <v>OPERATIONAL SPACE MEDICINE</v>
          </cell>
          <cell r="C90" t="str">
            <v>-</v>
          </cell>
          <cell r="D90" t="str">
            <v>370A</v>
          </cell>
          <cell r="E90" t="str">
            <v>SPACE EXPLORATION</v>
          </cell>
          <cell r="F90" t="str">
            <v>2020/2021</v>
          </cell>
          <cell r="G90" t="str">
            <v>373A</v>
          </cell>
          <cell r="H90" t="str">
            <v>ALSSM (Astronauts, Life Science &amp; Space Medicine)</v>
          </cell>
          <cell r="I90" t="str">
            <v>ACTIF</v>
          </cell>
          <cell r="J90" t="str">
            <v>3730</v>
          </cell>
          <cell r="K90" t="str">
            <v>DIR. ASTRONAUTS, LIFE SCIENCES &amp; SPACE MEDICINE</v>
          </cell>
          <cell r="L90" t="str">
            <v>ACTIF</v>
          </cell>
          <cell r="M90" t="str">
            <v>BLM00</v>
          </cell>
          <cell r="N90" t="str">
            <v>BLM01</v>
          </cell>
          <cell r="O90" t="str">
            <v>Space Exploration</v>
          </cell>
          <cell r="P90" t="str">
            <v>ACTIF</v>
          </cell>
          <cell r="Q90" t="str">
            <v>BLM01.4</v>
          </cell>
          <cell r="R90" t="str">
            <v>Healthy &amp; Certified Astronauts</v>
          </cell>
          <cell r="S90" t="str">
            <v>ACTIF</v>
          </cell>
          <cell r="T90" t="str">
            <v>BLM01.4.1</v>
          </cell>
          <cell r="U90" t="str">
            <v>Operation Medecine</v>
          </cell>
          <cell r="V90" t="str">
            <v>ACTIF</v>
          </cell>
          <cell r="W90" t="str">
            <v>2156</v>
          </cell>
          <cell r="X90" t="str">
            <v>Operational Space Medicine</v>
          </cell>
          <cell r="Y90" t="str">
            <v>ACTIF</v>
          </cell>
          <cell r="Z90" t="str">
            <v>2020/2021</v>
          </cell>
        </row>
        <row r="91">
          <cell r="A91" t="str">
            <v>4867</v>
          </cell>
          <cell r="B91" t="str">
            <v>IT SECURITY</v>
          </cell>
          <cell r="C91" t="str">
            <v>ACT</v>
          </cell>
          <cell r="D91" t="str">
            <v>200A</v>
          </cell>
          <cell r="E91" t="str">
            <v>VICE-PRESIDENT</v>
          </cell>
          <cell r="F91" t="str">
            <v>2020/2021</v>
          </cell>
          <cell r="G91" t="str">
            <v>220A</v>
          </cell>
          <cell r="H91" t="str">
            <v>INFORMATION MANAGEMENT &amp; INFORMATION DIRECTORATE</v>
          </cell>
          <cell r="I91" t="str">
            <v>ACTIF</v>
          </cell>
          <cell r="J91" t="str">
            <v>225A</v>
          </cell>
          <cell r="K91" t="str">
            <v>CHIEF INFORMATION OFFICER</v>
          </cell>
          <cell r="L91" t="str">
            <v>ACTIF</v>
          </cell>
          <cell r="M91" t="str">
            <v>ISS00</v>
          </cell>
          <cell r="N91" t="str">
            <v>ISS07</v>
          </cell>
          <cell r="O91" t="str">
            <v>INFORMATION TECHNOLOGY</v>
          </cell>
          <cell r="P91" t="str">
            <v>ACTIF</v>
          </cell>
          <cell r="Q91" t="str">
            <v>ISS07.1</v>
          </cell>
          <cell r="R91" t="str">
            <v>INFORMATION TECHNOLOGY</v>
          </cell>
          <cell r="S91" t="str">
            <v>ACTIF</v>
          </cell>
          <cell r="T91" t="str">
            <v>ISS07.1.1</v>
          </cell>
          <cell r="U91" t="str">
            <v>INFORMATION TECHNOLOGY</v>
          </cell>
          <cell r="V91" t="str">
            <v>ACTIF</v>
          </cell>
          <cell r="W91" t="str">
            <v>2024</v>
          </cell>
          <cell r="X91" t="str">
            <v>INFORMATION TECHNOLOGY</v>
          </cell>
          <cell r="Y91" t="str">
            <v>ACTIF</v>
          </cell>
          <cell r="Z91" t="str">
            <v>2020/2021</v>
          </cell>
        </row>
        <row r="92">
          <cell r="A92" t="str">
            <v>4868</v>
          </cell>
          <cell r="B92" t="str">
            <v>IT PROJECT MANAGEMENT</v>
          </cell>
          <cell r="C92" t="str">
            <v>ACT</v>
          </cell>
          <cell r="D92" t="str">
            <v>200A</v>
          </cell>
          <cell r="E92" t="str">
            <v>VICE-PRESIDENT</v>
          </cell>
          <cell r="F92" t="str">
            <v>2020/2021</v>
          </cell>
          <cell r="G92" t="str">
            <v>220A</v>
          </cell>
          <cell r="H92" t="str">
            <v>INFORMATION MANAGEMENT &amp; INFORMATION DIRECTORATE</v>
          </cell>
          <cell r="I92" t="str">
            <v>ACTIF</v>
          </cell>
          <cell r="J92" t="str">
            <v>225A</v>
          </cell>
          <cell r="K92" t="str">
            <v>CHIEF INFORMATION OFFICER</v>
          </cell>
          <cell r="L92" t="str">
            <v>ACTIF</v>
          </cell>
          <cell r="M92" t="str">
            <v>ISS00</v>
          </cell>
          <cell r="N92" t="str">
            <v>ISS07</v>
          </cell>
          <cell r="O92" t="str">
            <v>INFORMATION TECHNOLOGY</v>
          </cell>
          <cell r="P92" t="str">
            <v>ACTIF</v>
          </cell>
          <cell r="Q92" t="str">
            <v>ISS07.1</v>
          </cell>
          <cell r="R92" t="str">
            <v>INFORMATION TECHNOLOGY</v>
          </cell>
          <cell r="S92" t="str">
            <v>ACTIF</v>
          </cell>
          <cell r="T92" t="str">
            <v>ISS07.1.1</v>
          </cell>
          <cell r="U92" t="str">
            <v>INFORMATION TECHNOLOGY</v>
          </cell>
          <cell r="V92" t="str">
            <v>ACTIF</v>
          </cell>
          <cell r="W92" t="str">
            <v>2024</v>
          </cell>
          <cell r="X92" t="str">
            <v>INFORMATION TECHNOLOGY</v>
          </cell>
          <cell r="Y92" t="str">
            <v>ACTIF</v>
          </cell>
          <cell r="Z92" t="str">
            <v>2020/2021</v>
          </cell>
        </row>
        <row r="93">
          <cell r="A93" t="str">
            <v>4886</v>
          </cell>
          <cell r="B93" t="str">
            <v>MISSIONS CONCEPTS &amp; STUDIES</v>
          </cell>
          <cell r="C93" t="str">
            <v>ACT</v>
          </cell>
          <cell r="D93" t="str">
            <v>360A</v>
          </cell>
          <cell r="E93" t="str">
            <v>SPACE UTILIZATION</v>
          </cell>
          <cell r="F93" t="str">
            <v>2020/2021</v>
          </cell>
          <cell r="G93" t="str">
            <v>357A</v>
          </cell>
          <cell r="H93" t="str">
            <v>EARTH SYSTEM SCIENCE MISSIONS AND APPLICATIONS DIRECTORATE</v>
          </cell>
          <cell r="I93" t="str">
            <v>ACTIF</v>
          </cell>
          <cell r="J93" t="str">
            <v>3570</v>
          </cell>
          <cell r="K93" t="str">
            <v>DIRECTOR'S OFFICE</v>
          </cell>
          <cell r="L93" t="str">
            <v>ACTIF</v>
          </cell>
          <cell r="M93" t="str">
            <v>BLM00</v>
          </cell>
          <cell r="N93" t="str">
            <v>BLM02</v>
          </cell>
          <cell r="O93" t="str">
            <v>Space Utilization</v>
          </cell>
          <cell r="P93" t="str">
            <v>ACTIF</v>
          </cell>
          <cell r="Q93" t="str">
            <v>BLM02.2</v>
          </cell>
          <cell r="R93" t="str">
            <v>Planning &amp; preparatory activities</v>
          </cell>
          <cell r="S93" t="str">
            <v>ACTIF</v>
          </cell>
          <cell r="T93" t="str">
            <v>BLM02.2.2</v>
          </cell>
          <cell r="U93" t="str">
            <v>Planning &amp; preparatory activities in EO</v>
          </cell>
          <cell r="V93" t="str">
            <v>ACTIF</v>
          </cell>
          <cell r="W93" t="str">
            <v>2247</v>
          </cell>
          <cell r="X93" t="str">
            <v>Preparatory activites relate in  EO OPS (Earth Systems)</v>
          </cell>
          <cell r="Y93" t="str">
            <v>ACTIF</v>
          </cell>
          <cell r="Z93" t="str">
            <v>2020/2021</v>
          </cell>
        </row>
        <row r="94">
          <cell r="A94" t="str">
            <v>4891</v>
          </cell>
          <cell r="B94" t="str">
            <v>ESA - ISS DEV</v>
          </cell>
          <cell r="C94" t="str">
            <v>PGM</v>
          </cell>
          <cell r="D94" t="str">
            <v>380A</v>
          </cell>
          <cell r="E94" t="str">
            <v>SPACE SCIENCE AND TECHNOLOGY</v>
          </cell>
          <cell r="F94" t="str">
            <v>2020/2021</v>
          </cell>
          <cell r="G94" t="str">
            <v>383A</v>
          </cell>
          <cell r="H94" t="str">
            <v>PROGRAM, SCIENCE &amp; TECHNOLOGY</v>
          </cell>
          <cell r="I94" t="str">
            <v>ACTIF</v>
          </cell>
          <cell r="J94" t="str">
            <v>387A</v>
          </cell>
          <cell r="K94" t="str">
            <v>EUROPEAN SPACE AGENCY</v>
          </cell>
          <cell r="L94" t="str">
            <v>ACTIF</v>
          </cell>
          <cell r="M94" t="str">
            <v>BLM00</v>
          </cell>
          <cell r="N94" t="str">
            <v>BLM03</v>
          </cell>
          <cell r="O94" t="str">
            <v>Space Capacity Development</v>
          </cell>
          <cell r="P94" t="str">
            <v>ACTIF</v>
          </cell>
          <cell r="Q94" t="str">
            <v>BLM03.7</v>
          </cell>
          <cell r="R94" t="str">
            <v>ESA Cooperation</v>
          </cell>
          <cell r="S94" t="str">
            <v>ACTIF</v>
          </cell>
          <cell r="T94" t="str">
            <v>BLM03.7.1</v>
          </cell>
          <cell r="U94" t="str">
            <v>ESA Cooperation</v>
          </cell>
          <cell r="V94" t="str">
            <v>ACTIF</v>
          </cell>
          <cell r="W94" t="str">
            <v>2178</v>
          </cell>
          <cell r="X94" t="str">
            <v>European Space Agency – Option SE</v>
          </cell>
          <cell r="Y94" t="str">
            <v>ACTIF</v>
          </cell>
          <cell r="Z94" t="str">
            <v>2020/2021</v>
          </cell>
        </row>
        <row r="95">
          <cell r="A95" t="str">
            <v>4910</v>
          </cell>
          <cell r="B95" t="str">
            <v>NEOSSAT</v>
          </cell>
          <cell r="C95" t="str">
            <v>E</v>
          </cell>
          <cell r="D95" t="str">
            <v>360A</v>
          </cell>
          <cell r="E95" t="str">
            <v>SPACE UTILIZATION</v>
          </cell>
          <cell r="F95" t="str">
            <v>2020/2021</v>
          </cell>
          <cell r="G95" t="str">
            <v>358A</v>
          </cell>
          <cell r="H95" t="str">
            <v>SPACE EXPLOITATION DIRECTORATE</v>
          </cell>
          <cell r="I95" t="str">
            <v>ACTIF</v>
          </cell>
          <cell r="J95" t="str">
            <v>432A</v>
          </cell>
          <cell r="K95" t="str">
            <v>FLIGHT OPERATIONS &amp; INFRASTRUCTURE</v>
          </cell>
          <cell r="L95" t="str">
            <v>ACTIF</v>
          </cell>
          <cell r="M95" t="str">
            <v>BLM00</v>
          </cell>
          <cell r="N95" t="str">
            <v>BLM02</v>
          </cell>
          <cell r="O95" t="str">
            <v>Space Utilization</v>
          </cell>
          <cell r="P95" t="str">
            <v>ACTIF</v>
          </cell>
          <cell r="Q95" t="str">
            <v>BLM02.3</v>
          </cell>
          <cell r="R95" t="str">
            <v>Observation Systems</v>
          </cell>
          <cell r="S95" t="str">
            <v>ACTIF</v>
          </cell>
          <cell r="T95" t="str">
            <v>BLM02.3.4</v>
          </cell>
          <cell r="U95" t="str">
            <v>Observation Systems  in Space Situational Awareness (SSA)</v>
          </cell>
          <cell r="V95" t="str">
            <v>ACTIF</v>
          </cell>
          <cell r="W95" t="str">
            <v>2266</v>
          </cell>
          <cell r="X95" t="str">
            <v>SSA - Debris and Monitoring</v>
          </cell>
          <cell r="Y95" t="str">
            <v>ACTIF</v>
          </cell>
          <cell r="Z95" t="str">
            <v>2020/2021</v>
          </cell>
        </row>
        <row r="96">
          <cell r="A96" t="str">
            <v>5041</v>
          </cell>
          <cell r="B96" t="str">
            <v>CONFIGURATION MANAGEMENT</v>
          </cell>
          <cell r="C96" t="str">
            <v>ACT</v>
          </cell>
          <cell r="D96" t="str">
            <v>200A</v>
          </cell>
          <cell r="E96" t="str">
            <v>VICE-PRESIDENT</v>
          </cell>
          <cell r="F96" t="str">
            <v>2020/2021</v>
          </cell>
          <cell r="G96" t="str">
            <v>270A</v>
          </cell>
          <cell r="H96" t="str">
            <v>PROGRAMS AND INTEGRATED PLANNING</v>
          </cell>
          <cell r="I96" t="str">
            <v>ACTIF</v>
          </cell>
          <cell r="J96" t="str">
            <v>2700</v>
          </cell>
          <cell r="K96" t="str">
            <v>PLANS AND PROGRAMS</v>
          </cell>
          <cell r="L96" t="str">
            <v>ACTIF</v>
          </cell>
          <cell r="M96" t="str">
            <v>ISS00</v>
          </cell>
          <cell r="N96" t="str">
            <v>ISS06</v>
          </cell>
          <cell r="O96" t="str">
            <v>INFORMATION MANAGEMENT</v>
          </cell>
          <cell r="P96" t="str">
            <v>ACTIF</v>
          </cell>
          <cell r="Q96" t="str">
            <v>ISS06.1</v>
          </cell>
          <cell r="R96" t="str">
            <v>INFORMATION MANAGEMENT</v>
          </cell>
          <cell r="S96" t="str">
            <v>ACTIF</v>
          </cell>
          <cell r="T96" t="str">
            <v>ISS06.1.1</v>
          </cell>
          <cell r="U96" t="str">
            <v>INFORMATION MANAGEMENT</v>
          </cell>
          <cell r="V96" t="str">
            <v>ACTIF</v>
          </cell>
          <cell r="W96" t="str">
            <v>2093</v>
          </cell>
          <cell r="X96" t="str">
            <v>INFORMATION MANAGEMENT</v>
          </cell>
          <cell r="Y96" t="str">
            <v>ACTIF</v>
          </cell>
          <cell r="Z96" t="str">
            <v>2020/2021</v>
          </cell>
        </row>
        <row r="97">
          <cell r="A97" t="str">
            <v>5043</v>
          </cell>
          <cell r="B97" t="str">
            <v>VICE PRESIDENT</v>
          </cell>
          <cell r="C97" t="str">
            <v>ACT</v>
          </cell>
          <cell r="D97" t="str">
            <v>200A</v>
          </cell>
          <cell r="E97" t="str">
            <v>VICE-PRESIDENT</v>
          </cell>
          <cell r="F97" t="str">
            <v>2020/2021</v>
          </cell>
          <cell r="G97" t="str">
            <v>201A</v>
          </cell>
          <cell r="H97" t="str">
            <v>VICE-PRESIDENT</v>
          </cell>
          <cell r="I97" t="str">
            <v>ACTIF</v>
          </cell>
          <cell r="J97" t="str">
            <v>2000</v>
          </cell>
          <cell r="K97" t="str">
            <v>VICE-PRESIDENT OFFICE</v>
          </cell>
          <cell r="L97" t="str">
            <v>ACTIF</v>
          </cell>
          <cell r="M97" t="str">
            <v>ISS00</v>
          </cell>
          <cell r="N97" t="str">
            <v>ISS01</v>
          </cell>
          <cell r="O97" t="str">
            <v>MANAGEMENT AND OVERSIGHT</v>
          </cell>
          <cell r="P97" t="str">
            <v>ACTIF</v>
          </cell>
          <cell r="Q97" t="str">
            <v>ISS01.1</v>
          </cell>
          <cell r="R97" t="str">
            <v>MANAGEMENT AND OVERSIGHT</v>
          </cell>
          <cell r="S97" t="str">
            <v>ACTIF</v>
          </cell>
          <cell r="T97" t="str">
            <v>ISS01.1.1</v>
          </cell>
          <cell r="U97" t="str">
            <v>MANAGEMENT AND OVERSIGHT</v>
          </cell>
          <cell r="V97" t="str">
            <v>ACTIF</v>
          </cell>
          <cell r="W97" t="str">
            <v>2200</v>
          </cell>
          <cell r="X97" t="str">
            <v>GOVERNANCE, POLICY, PLANNING AND RELATIONS</v>
          </cell>
          <cell r="Y97" t="str">
            <v>ACTIF</v>
          </cell>
          <cell r="Z97" t="str">
            <v>2020/2021</v>
          </cell>
        </row>
        <row r="98">
          <cell r="A98" t="str">
            <v>5044</v>
          </cell>
          <cell r="B98" t="str">
            <v>DIRECTOR GENERAL OFFICE - CORPORATE SERVICES</v>
          </cell>
          <cell r="C98" t="str">
            <v>ACT</v>
          </cell>
          <cell r="D98" t="str">
            <v>200A</v>
          </cell>
          <cell r="E98" t="str">
            <v>VICE-PRESIDENT</v>
          </cell>
          <cell r="F98" t="str">
            <v>2020/2021</v>
          </cell>
          <cell r="G98" t="str">
            <v>390A</v>
          </cell>
          <cell r="H98" t="str">
            <v>CORPORATE SERVICES</v>
          </cell>
          <cell r="I98" t="str">
            <v>ACTIF</v>
          </cell>
          <cell r="J98" t="str">
            <v>391A</v>
          </cell>
          <cell r="K98" t="str">
            <v>DG CORPORATE SERVICES</v>
          </cell>
          <cell r="L98" t="str">
            <v>ACTIF</v>
          </cell>
          <cell r="M98" t="str">
            <v>ISS00</v>
          </cell>
          <cell r="N98" t="str">
            <v>ISS01</v>
          </cell>
          <cell r="O98" t="str">
            <v>MANAGEMENT AND OVERSIGHT</v>
          </cell>
          <cell r="P98" t="str">
            <v>ACTIF</v>
          </cell>
          <cell r="Q98" t="str">
            <v>ISS01.1</v>
          </cell>
          <cell r="R98" t="str">
            <v>MANAGEMENT AND OVERSIGHT</v>
          </cell>
          <cell r="S98" t="str">
            <v>ACTIF</v>
          </cell>
          <cell r="T98" t="str">
            <v>ISS01.1.1</v>
          </cell>
          <cell r="U98" t="str">
            <v>MANAGEMENT AND OVERSIGHT</v>
          </cell>
          <cell r="V98" t="str">
            <v>ACTIF</v>
          </cell>
          <cell r="W98" t="str">
            <v>2200</v>
          </cell>
          <cell r="X98" t="str">
            <v>GOVERNANCE, POLICY, PLANNING AND RELATIONS</v>
          </cell>
          <cell r="Y98" t="str">
            <v>ACTIF</v>
          </cell>
          <cell r="Z98" t="str">
            <v>2020/2021</v>
          </cell>
        </row>
        <row r="99">
          <cell r="A99" t="str">
            <v>5061</v>
          </cell>
          <cell r="B99" t="str">
            <v>ESA - FUTURE EARTH OBSERVATION PROGRAMS</v>
          </cell>
          <cell r="C99" t="str">
            <v>PGM</v>
          </cell>
          <cell r="D99" t="str">
            <v>380A</v>
          </cell>
          <cell r="E99" t="str">
            <v>SPACE SCIENCE AND TECHNOLOGY</v>
          </cell>
          <cell r="F99" t="str">
            <v>2020/2021</v>
          </cell>
          <cell r="G99" t="str">
            <v>383A</v>
          </cell>
          <cell r="H99" t="str">
            <v>PROGRAM, SCIENCE &amp; TECHNOLOGY</v>
          </cell>
          <cell r="I99" t="str">
            <v>ACTIF</v>
          </cell>
          <cell r="J99" t="str">
            <v>387A</v>
          </cell>
          <cell r="K99" t="str">
            <v>EUROPEAN SPACE AGENCY</v>
          </cell>
          <cell r="L99" t="str">
            <v>ACTIF</v>
          </cell>
          <cell r="M99" t="str">
            <v>BLM00</v>
          </cell>
          <cell r="N99" t="str">
            <v>BLM03</v>
          </cell>
          <cell r="O99" t="str">
            <v>Space Capacity Development</v>
          </cell>
          <cell r="P99" t="str">
            <v>ACTIF</v>
          </cell>
          <cell r="Q99" t="str">
            <v>BLM03.7</v>
          </cell>
          <cell r="R99" t="str">
            <v>ESA Cooperation</v>
          </cell>
          <cell r="S99" t="str">
            <v>ACTIF</v>
          </cell>
          <cell r="T99" t="str">
            <v>BLM03.7.1</v>
          </cell>
          <cell r="U99" t="str">
            <v>ESA Cooperation</v>
          </cell>
          <cell r="V99" t="str">
            <v>ACTIF</v>
          </cell>
          <cell r="W99" t="str">
            <v>2146</v>
          </cell>
          <cell r="X99" t="str">
            <v>European Space Agency – Option EO</v>
          </cell>
          <cell r="Y99" t="str">
            <v>ACTIF</v>
          </cell>
          <cell r="Z99" t="str">
            <v>2020/2021</v>
          </cell>
        </row>
        <row r="100">
          <cell r="A100" t="str">
            <v>5063</v>
          </cell>
          <cell r="B100" t="str">
            <v>ESA - FUTURE TELECOMMUNICATIONS PROGRAMS</v>
          </cell>
          <cell r="C100" t="str">
            <v>PGM</v>
          </cell>
          <cell r="D100" t="str">
            <v>380A</v>
          </cell>
          <cell r="E100" t="str">
            <v>SPACE SCIENCE AND TECHNOLOGY</v>
          </cell>
          <cell r="F100" t="str">
            <v>2020/2021</v>
          </cell>
          <cell r="G100" t="str">
            <v>383A</v>
          </cell>
          <cell r="H100" t="str">
            <v>PROGRAM, SCIENCE &amp; TECHNOLOGY</v>
          </cell>
          <cell r="I100" t="str">
            <v>ACTIF</v>
          </cell>
          <cell r="J100" t="str">
            <v>387A</v>
          </cell>
          <cell r="K100" t="str">
            <v>EUROPEAN SPACE AGENCY</v>
          </cell>
          <cell r="L100" t="str">
            <v>ACTIF</v>
          </cell>
          <cell r="M100" t="str">
            <v>BLM00</v>
          </cell>
          <cell r="N100" t="str">
            <v>BLM03</v>
          </cell>
          <cell r="O100" t="str">
            <v>Space Capacity Development</v>
          </cell>
          <cell r="P100" t="str">
            <v>ACTIF</v>
          </cell>
          <cell r="Q100" t="str">
            <v>BLM03.7</v>
          </cell>
          <cell r="R100" t="str">
            <v>ESA Cooperation</v>
          </cell>
          <cell r="S100" t="str">
            <v>ACTIF</v>
          </cell>
          <cell r="T100" t="str">
            <v>BLM03.7.1</v>
          </cell>
          <cell r="U100" t="str">
            <v>ESA Cooperation</v>
          </cell>
          <cell r="V100" t="str">
            <v>ACTIF</v>
          </cell>
          <cell r="W100" t="str">
            <v>2043</v>
          </cell>
          <cell r="X100" t="str">
            <v>European Space Agency – Option SC</v>
          </cell>
          <cell r="Y100" t="str">
            <v>ACTIF</v>
          </cell>
          <cell r="Z100" t="str">
            <v>2020/2021</v>
          </cell>
        </row>
        <row r="101">
          <cell r="A101" t="str">
            <v>5222</v>
          </cell>
          <cell r="B101" t="str">
            <v>MSS OPERATIONS</v>
          </cell>
          <cell r="C101" t="str">
            <v>E</v>
          </cell>
          <cell r="D101" t="str">
            <v>200A</v>
          </cell>
          <cell r="E101" t="str">
            <v>VICE-PRESIDENT</v>
          </cell>
          <cell r="F101" t="str">
            <v>2020/2021</v>
          </cell>
          <cell r="G101" t="str">
            <v>270A</v>
          </cell>
          <cell r="H101" t="str">
            <v>PROGRAMS AND INTEGRATED PLANNING</v>
          </cell>
          <cell r="I101" t="str">
            <v>ACTIF</v>
          </cell>
          <cell r="J101" t="str">
            <v>2700</v>
          </cell>
          <cell r="K101" t="str">
            <v>PLANS AND PROGRAMS</v>
          </cell>
          <cell r="L101" t="str">
            <v>ACTIF</v>
          </cell>
          <cell r="M101" t="str">
            <v>BLM00</v>
          </cell>
          <cell r="N101" t="str">
            <v>BLM01</v>
          </cell>
          <cell r="O101" t="str">
            <v>Space Exploration</v>
          </cell>
          <cell r="P101" t="str">
            <v>ACTIF</v>
          </cell>
          <cell r="Q101" t="str">
            <v>BLM01.5</v>
          </cell>
          <cell r="R101" t="str">
            <v>MSS OPERATED</v>
          </cell>
          <cell r="S101" t="str">
            <v>ACTIF</v>
          </cell>
          <cell r="T101" t="str">
            <v>BLM01.5.1</v>
          </cell>
          <cell r="U101" t="str">
            <v>ISS Maintenance</v>
          </cell>
          <cell r="V101" t="str">
            <v>ACTIF</v>
          </cell>
          <cell r="W101" t="str">
            <v>2187</v>
          </cell>
          <cell r="X101" t="str">
            <v>Mobile Servicing System Operations (MSS)</v>
          </cell>
          <cell r="Y101" t="str">
            <v>ACTIF</v>
          </cell>
          <cell r="Z101" t="str">
            <v>2020/2021</v>
          </cell>
        </row>
        <row r="102">
          <cell r="A102" t="str">
            <v>5225</v>
          </cell>
          <cell r="B102" t="str">
            <v>JWST (JAMES WEBB SPACE TELESCOPE)</v>
          </cell>
          <cell r="C102" t="str">
            <v>D</v>
          </cell>
          <cell r="D102" t="str">
            <v>200A</v>
          </cell>
          <cell r="E102" t="str">
            <v>VICE-PRESIDENT</v>
          </cell>
          <cell r="F102" t="str">
            <v>2020/2021</v>
          </cell>
          <cell r="G102" t="str">
            <v>270A</v>
          </cell>
          <cell r="H102" t="str">
            <v>PROGRAMS AND INTEGRATED PLANNING</v>
          </cell>
          <cell r="I102" t="str">
            <v>ACTIF</v>
          </cell>
          <cell r="J102" t="str">
            <v>2700</v>
          </cell>
          <cell r="K102" t="str">
            <v>PLANS AND PROGRAMS</v>
          </cell>
          <cell r="L102" t="str">
            <v>ACTIF</v>
          </cell>
          <cell r="M102" t="str">
            <v>BLM00</v>
          </cell>
          <cell r="N102" t="str">
            <v>BLM01</v>
          </cell>
          <cell r="O102" t="str">
            <v>Space Exploration</v>
          </cell>
          <cell r="P102" t="str">
            <v>ACTIF</v>
          </cell>
          <cell r="Q102" t="str">
            <v>BLM01.2</v>
          </cell>
          <cell r="R102" t="str">
            <v>Science Instruments</v>
          </cell>
          <cell r="S102" t="str">
            <v>ACTIF</v>
          </cell>
          <cell r="T102" t="str">
            <v>BLM01.2.1</v>
          </cell>
          <cell r="U102" t="str">
            <v>Science Instruments in Astronomy</v>
          </cell>
          <cell r="V102" t="str">
            <v>ACTIF</v>
          </cell>
          <cell r="W102" t="str">
            <v>2183</v>
          </cell>
          <cell r="X102" t="str">
            <v>Astronomy Projects</v>
          </cell>
          <cell r="Y102" t="str">
            <v>ACTIF</v>
          </cell>
          <cell r="Z102" t="str">
            <v>2020/2021</v>
          </cell>
        </row>
        <row r="103">
          <cell r="A103" t="str">
            <v>5241</v>
          </cell>
          <cell r="B103" t="str">
            <v>PROGRAMME DE DÉVELOPPEMENT POUR INGÉNIEURS JUNIORS</v>
          </cell>
          <cell r="C103" t="str">
            <v>NO</v>
          </cell>
          <cell r="D103" t="str">
            <v>380A</v>
          </cell>
          <cell r="E103" t="str">
            <v>SPACE SCIENCE AND TECHNOLOGY</v>
          </cell>
          <cell r="F103" t="str">
            <v>2020/2021</v>
          </cell>
          <cell r="G103" t="str">
            <v>384A</v>
          </cell>
          <cell r="H103" t="str">
            <v>ENGINEERING DEVELOPMENT</v>
          </cell>
          <cell r="I103" t="str">
            <v>ACTIF</v>
          </cell>
          <cell r="J103" t="str">
            <v>3840</v>
          </cell>
          <cell r="K103" t="str">
            <v>ENGINEERING DEVELOPMENT</v>
          </cell>
          <cell r="L103" t="str">
            <v>ACTIF</v>
          </cell>
          <cell r="M103" t="str">
            <v>BLM00</v>
          </cell>
          <cell r="N103" t="str">
            <v>BLM03</v>
          </cell>
          <cell r="O103" t="str">
            <v>Space Capacity Development</v>
          </cell>
          <cell r="P103" t="str">
            <v>ACTIF</v>
          </cell>
          <cell r="Q103" t="str">
            <v>BLM03.8</v>
          </cell>
          <cell r="R103" t="str">
            <v>Provision of Expertise &amp; Facilities</v>
          </cell>
          <cell r="S103" t="str">
            <v>ACTIF</v>
          </cell>
          <cell r="T103" t="str">
            <v>BLM03.8.1</v>
          </cell>
          <cell r="U103" t="str">
            <v>Provision of Expertise &amp; Facilities</v>
          </cell>
          <cell r="V103" t="str">
            <v>ACTIF</v>
          </cell>
          <cell r="W103" t="str">
            <v>2228</v>
          </cell>
          <cell r="X103" t="str">
            <v>Engineering Development</v>
          </cell>
          <cell r="Y103" t="str">
            <v>ACTIF</v>
          </cell>
          <cell r="Z103" t="str">
            <v>2020/2021</v>
          </cell>
        </row>
        <row r="104">
          <cell r="A104" t="str">
            <v>5329</v>
          </cell>
          <cell r="B104" t="str">
            <v>SPACE TECHNOLOGY DEVELOPEMENT PROGRAM (STDP)</v>
          </cell>
          <cell r="C104" t="str">
            <v>PGM</v>
          </cell>
          <cell r="D104" t="str">
            <v>380A</v>
          </cell>
          <cell r="E104" t="str">
            <v>SPACE SCIENCE AND TECHNOLOGY</v>
          </cell>
          <cell r="F104" t="str">
            <v>2020/2021</v>
          </cell>
          <cell r="G104" t="str">
            <v>384A</v>
          </cell>
          <cell r="H104" t="str">
            <v>ENGINEERING DEVELOPMENT</v>
          </cell>
          <cell r="I104" t="str">
            <v>ACTIF</v>
          </cell>
          <cell r="J104" t="str">
            <v>3840</v>
          </cell>
          <cell r="K104" t="str">
            <v>ENGINEERING DEVELOPMENT</v>
          </cell>
          <cell r="L104" t="str">
            <v>ACTIF</v>
          </cell>
          <cell r="M104" t="str">
            <v>BLM00</v>
          </cell>
          <cell r="N104" t="str">
            <v>BLM03</v>
          </cell>
          <cell r="O104" t="str">
            <v>Space Capacity Development</v>
          </cell>
          <cell r="P104" t="str">
            <v>ACTIF</v>
          </cell>
          <cell r="Q104" t="str">
            <v>BLM03.4</v>
          </cell>
          <cell r="R104" t="str">
            <v>Technology Development</v>
          </cell>
          <cell r="S104" t="str">
            <v>ACTIF</v>
          </cell>
          <cell r="T104" t="str">
            <v>BLM03.4.1</v>
          </cell>
          <cell r="U104" t="str">
            <v>Technology Development</v>
          </cell>
          <cell r="V104" t="str">
            <v>ACTIF</v>
          </cell>
          <cell r="W104" t="str">
            <v>2079</v>
          </cell>
          <cell r="X104" t="str">
            <v>Space Technology Development Program (STDP)</v>
          </cell>
          <cell r="Y104" t="str">
            <v>ACTIF</v>
          </cell>
          <cell r="Z104" t="str">
            <v>2020/2021</v>
          </cell>
        </row>
        <row r="105">
          <cell r="A105" t="str">
            <v>5334</v>
          </cell>
          <cell r="B105" t="str">
            <v>MSS OPERATIONS</v>
          </cell>
          <cell r="C105" t="str">
            <v>E</v>
          </cell>
          <cell r="D105" t="str">
            <v>370A</v>
          </cell>
          <cell r="E105" t="str">
            <v>SPACE EXPLORATION</v>
          </cell>
          <cell r="F105" t="str">
            <v>2020/2021</v>
          </cell>
          <cell r="G105" t="str">
            <v>372A</v>
          </cell>
          <cell r="H105" t="str">
            <v>EXPLORATION DEVELOPMENT</v>
          </cell>
          <cell r="I105" t="str">
            <v>ACTIF</v>
          </cell>
          <cell r="J105" t="str">
            <v>374A</v>
          </cell>
          <cell r="K105" t="str">
            <v>DIR. EXPLORATION DEVELOPMENT</v>
          </cell>
          <cell r="L105" t="str">
            <v>ACTIF</v>
          </cell>
          <cell r="M105" t="str">
            <v>BLM00</v>
          </cell>
          <cell r="N105" t="str">
            <v>BLM01</v>
          </cell>
          <cell r="O105" t="str">
            <v>Space Exploration</v>
          </cell>
          <cell r="P105" t="str">
            <v>ACTIF</v>
          </cell>
          <cell r="Q105" t="str">
            <v>BLM01.5</v>
          </cell>
          <cell r="R105" t="str">
            <v>MSS OPERATED</v>
          </cell>
          <cell r="S105" t="str">
            <v>ACTIF</v>
          </cell>
          <cell r="T105" t="str">
            <v>BLM01.5.1</v>
          </cell>
          <cell r="U105" t="str">
            <v>ISS Maintenance</v>
          </cell>
          <cell r="V105" t="str">
            <v>ACTIF</v>
          </cell>
          <cell r="W105" t="str">
            <v>2187</v>
          </cell>
          <cell r="X105" t="str">
            <v>Mobile Servicing System Operations (MSS)</v>
          </cell>
          <cell r="Y105" t="str">
            <v>ACTIF</v>
          </cell>
          <cell r="Z105" t="str">
            <v>2020/2021</v>
          </cell>
        </row>
        <row r="106">
          <cell r="A106" t="str">
            <v>5381</v>
          </cell>
          <cell r="B106" t="str">
            <v>PROGRAM MANAGEMENT ENGINEERING DEVELOPMENT</v>
          </cell>
          <cell r="C106" t="str">
            <v>ACT</v>
          </cell>
          <cell r="D106" t="str">
            <v>380A</v>
          </cell>
          <cell r="E106" t="str">
            <v>SPACE SCIENCE AND TECHNOLOGY</v>
          </cell>
          <cell r="F106" t="str">
            <v>2020/2021</v>
          </cell>
          <cell r="G106" t="str">
            <v>384A</v>
          </cell>
          <cell r="H106" t="str">
            <v>ENGINEERING DEVELOPMENT</v>
          </cell>
          <cell r="I106" t="str">
            <v>ACTIF</v>
          </cell>
          <cell r="J106" t="str">
            <v>3840</v>
          </cell>
          <cell r="K106" t="str">
            <v>ENGINEERING DEVELOPMENT</v>
          </cell>
          <cell r="L106" t="str">
            <v>ACTIF</v>
          </cell>
          <cell r="M106" t="str">
            <v>BLM00</v>
          </cell>
          <cell r="N106" t="str">
            <v>BLM03</v>
          </cell>
          <cell r="O106" t="str">
            <v>Space Capacity Development</v>
          </cell>
          <cell r="P106" t="str">
            <v>ACTIF</v>
          </cell>
          <cell r="Q106" t="str">
            <v>BLM03.1</v>
          </cell>
          <cell r="R106" t="str">
            <v>SCD Management</v>
          </cell>
          <cell r="S106" t="str">
            <v>ACTIF</v>
          </cell>
          <cell r="T106" t="str">
            <v>BLM03.1.1</v>
          </cell>
          <cell r="U106" t="str">
            <v>SCD Management</v>
          </cell>
          <cell r="V106" t="str">
            <v>ACTIF</v>
          </cell>
          <cell r="W106" t="str">
            <v>2259</v>
          </cell>
          <cell r="X106" t="str">
            <v>Management of SST Directorates</v>
          </cell>
          <cell r="Y106" t="str">
            <v>ACTIF</v>
          </cell>
          <cell r="Z106" t="str">
            <v>2020/2021</v>
          </cell>
        </row>
        <row r="107">
          <cell r="A107" t="str">
            <v>5422</v>
          </cell>
          <cell r="B107" t="str">
            <v>MANAGEMENT OF SCIENCE &amp; ACADEMIC DEVELOPMENT</v>
          </cell>
          <cell r="C107" t="str">
            <v>-</v>
          </cell>
          <cell r="D107" t="str">
            <v>380A</v>
          </cell>
          <cell r="E107" t="str">
            <v>SPACE SCIENCE AND TECHNOLOGY</v>
          </cell>
          <cell r="F107" t="str">
            <v>2020/2021</v>
          </cell>
          <cell r="G107" t="str">
            <v>383A</v>
          </cell>
          <cell r="H107" t="str">
            <v>PROGRAM, SCIENCE &amp; TECHNOLOGY</v>
          </cell>
          <cell r="I107" t="str">
            <v>ACTIF</v>
          </cell>
          <cell r="J107" t="str">
            <v>382A</v>
          </cell>
          <cell r="K107" t="str">
            <v>SCIENCE &amp; ACADEMIC DEVELOPMENT</v>
          </cell>
          <cell r="L107" t="str">
            <v>ACTIF</v>
          </cell>
          <cell r="M107" t="str">
            <v>BLM00</v>
          </cell>
          <cell r="N107" t="str">
            <v>BLM03</v>
          </cell>
          <cell r="O107" t="str">
            <v>Space Capacity Development</v>
          </cell>
          <cell r="P107" t="str">
            <v>ACTIF</v>
          </cell>
          <cell r="Q107" t="str">
            <v>BLM03.3</v>
          </cell>
          <cell r="R107" t="str">
            <v>STEDIA</v>
          </cell>
          <cell r="S107" t="str">
            <v>ACTIF</v>
          </cell>
          <cell r="T107" t="str">
            <v>BLM03.3.1</v>
          </cell>
          <cell r="U107" t="str">
            <v>STEDIA</v>
          </cell>
          <cell r="V107" t="str">
            <v>ACTIF</v>
          </cell>
          <cell r="W107" t="str">
            <v>2261</v>
          </cell>
          <cell r="X107" t="str">
            <v>STEDIA Management</v>
          </cell>
          <cell r="Y107" t="str">
            <v>ACTIF</v>
          </cell>
          <cell r="Z107" t="str">
            <v>2020/2021</v>
          </cell>
        </row>
        <row r="108">
          <cell r="A108" t="str">
            <v>5503</v>
          </cell>
          <cell r="B108" t="str">
            <v>MANAGEMENT OF SPACE UTILIZATION BRANCH</v>
          </cell>
          <cell r="C108" t="str">
            <v>-</v>
          </cell>
          <cell r="D108" t="str">
            <v>360A</v>
          </cell>
          <cell r="E108" t="str">
            <v>SPACE UTILIZATION</v>
          </cell>
          <cell r="F108" t="str">
            <v>2020/2021</v>
          </cell>
          <cell r="G108" t="str">
            <v>361A</v>
          </cell>
          <cell r="H108" t="str">
            <v>DG SPACE UTILIZATION</v>
          </cell>
          <cell r="I108" t="str">
            <v>ACTIF</v>
          </cell>
          <cell r="J108" t="str">
            <v>3610</v>
          </cell>
          <cell r="K108" t="str">
            <v>DG SPACE UTILIZATION</v>
          </cell>
          <cell r="L108" t="str">
            <v>ACTIF</v>
          </cell>
          <cell r="M108" t="str">
            <v>BLM00</v>
          </cell>
          <cell r="N108" t="str">
            <v>BLM02</v>
          </cell>
          <cell r="O108" t="str">
            <v>Space Utilization</v>
          </cell>
          <cell r="P108" t="str">
            <v>ACTIF</v>
          </cell>
          <cell r="Q108" t="str">
            <v>BLM02.1</v>
          </cell>
          <cell r="R108" t="str">
            <v>Management of Space Utilization</v>
          </cell>
          <cell r="S108" t="str">
            <v>ACTIF</v>
          </cell>
          <cell r="T108" t="str">
            <v>BLM02.1.1</v>
          </cell>
          <cell r="U108" t="str">
            <v>Management of Space Utilization</v>
          </cell>
          <cell r="V108" t="str">
            <v>ACTIF</v>
          </cell>
          <cell r="W108" t="str">
            <v>2116</v>
          </cell>
          <cell r="X108" t="str">
            <v>Management of Space Utilization Branch</v>
          </cell>
          <cell r="Y108" t="str">
            <v>ACTIF</v>
          </cell>
          <cell r="Z108" t="str">
            <v>2020/2021</v>
          </cell>
        </row>
        <row r="109">
          <cell r="A109" t="str">
            <v>5553</v>
          </cell>
          <cell r="B109" t="str">
            <v>OSIRIS-REX (ORIGINS SPECTRAL INTERPRETATION RESOURCE IDENTIFICATION SECURITY REGOLITH EXPLORER)</v>
          </cell>
          <cell r="C109" t="str">
            <v>E</v>
          </cell>
          <cell r="D109" t="str">
            <v>370A</v>
          </cell>
          <cell r="E109" t="str">
            <v>SPACE EXPLORATION</v>
          </cell>
          <cell r="F109" t="str">
            <v>2020/2021</v>
          </cell>
          <cell r="G109" t="str">
            <v>372A</v>
          </cell>
          <cell r="H109" t="str">
            <v>EXPLORATION DEVELOPMENT</v>
          </cell>
          <cell r="I109" t="str">
            <v>ACTIF</v>
          </cell>
          <cell r="J109" t="str">
            <v>374A</v>
          </cell>
          <cell r="K109" t="str">
            <v>DIR. EXPLORATION DEVELOPMENT</v>
          </cell>
          <cell r="L109" t="str">
            <v>ACTIF</v>
          </cell>
          <cell r="M109" t="str">
            <v>BLM00</v>
          </cell>
          <cell r="N109" t="str">
            <v>BLM01</v>
          </cell>
          <cell r="O109" t="str">
            <v>Space Exploration</v>
          </cell>
          <cell r="P109" t="str">
            <v>ACTIF</v>
          </cell>
          <cell r="Q109" t="str">
            <v>BLM01.2</v>
          </cell>
          <cell r="R109" t="str">
            <v>Science Instruments</v>
          </cell>
          <cell r="S109" t="str">
            <v>ACTIF</v>
          </cell>
          <cell r="T109" t="str">
            <v>BLM01.2.3</v>
          </cell>
          <cell r="U109" t="str">
            <v>Science Instruments in Planetary</v>
          </cell>
          <cell r="V109" t="str">
            <v>ACTIF</v>
          </cell>
          <cell r="W109" t="str">
            <v>2186</v>
          </cell>
          <cell r="X109" t="str">
            <v>Planetary Exploration Projects</v>
          </cell>
          <cell r="Y109" t="str">
            <v>ACTIF</v>
          </cell>
          <cell r="Z109" t="str">
            <v>2020/2021</v>
          </cell>
        </row>
        <row r="110">
          <cell r="A110" t="str">
            <v>5557</v>
          </cell>
          <cell r="B110" t="str">
            <v>OSIRIS-REX (ORIGINS SPECTRAL INTERPRETATION RESOURCE IDENTIFICATION SECURITY REGOLITH EXPLORER)</v>
          </cell>
          <cell r="C110" t="str">
            <v>SCI-SUP</v>
          </cell>
          <cell r="D110" t="str">
            <v>370A</v>
          </cell>
          <cell r="E110" t="str">
            <v>SPACE EXPLORATION</v>
          </cell>
          <cell r="F110" t="str">
            <v>2020/2021</v>
          </cell>
          <cell r="G110" t="str">
            <v>372A</v>
          </cell>
          <cell r="H110" t="str">
            <v>EXPLORATION DEVELOPMENT</v>
          </cell>
          <cell r="I110" t="str">
            <v>ACTIF</v>
          </cell>
          <cell r="J110" t="str">
            <v>374A</v>
          </cell>
          <cell r="K110" t="str">
            <v>DIR. EXPLORATION DEVELOPMENT</v>
          </cell>
          <cell r="L110" t="str">
            <v>ACTIF</v>
          </cell>
          <cell r="M110" t="str">
            <v>BLM00</v>
          </cell>
          <cell r="N110" t="str">
            <v>BLM01</v>
          </cell>
          <cell r="O110" t="str">
            <v>Space Exploration</v>
          </cell>
          <cell r="P110" t="str">
            <v>ACTIF</v>
          </cell>
          <cell r="Q110" t="str">
            <v>BLM01.1</v>
          </cell>
          <cell r="R110" t="str">
            <v>Science Investigations</v>
          </cell>
          <cell r="S110" t="str">
            <v>ACTIF</v>
          </cell>
          <cell r="T110" t="str">
            <v>BLM01.1.3</v>
          </cell>
          <cell r="U110" t="str">
            <v>Science Investigations in Planetary</v>
          </cell>
          <cell r="V110" t="str">
            <v>ACTIF</v>
          </cell>
          <cell r="W110" t="str">
            <v>2253</v>
          </cell>
          <cell r="X110" t="str">
            <v>Science support in Planetary</v>
          </cell>
          <cell r="Y110" t="str">
            <v>ACTIF</v>
          </cell>
          <cell r="Z110" t="str">
            <v>2020/2021</v>
          </cell>
        </row>
        <row r="111">
          <cell r="A111" t="str">
            <v>5621</v>
          </cell>
          <cell r="B111" t="str">
            <v>PLANNING AND FINANCIAL RESOURCES</v>
          </cell>
          <cell r="C111" t="str">
            <v>-</v>
          </cell>
          <cell r="D111" t="str">
            <v>210A</v>
          </cell>
          <cell r="E111" t="str">
            <v>FINANCES</v>
          </cell>
          <cell r="F111" t="str">
            <v>2020/2021</v>
          </cell>
          <cell r="G111" t="str">
            <v>2180</v>
          </cell>
          <cell r="H111" t="str">
            <v>PLANNING AND FINANCIAL RESOURCES</v>
          </cell>
          <cell r="I111" t="str">
            <v>ACTIF</v>
          </cell>
          <cell r="J111"/>
          <cell r="K111"/>
          <cell r="L111" t="str">
            <v>INACTIF</v>
          </cell>
          <cell r="M111" t="str">
            <v>ISS00</v>
          </cell>
          <cell r="N111" t="str">
            <v>ISS05</v>
          </cell>
          <cell r="O111" t="str">
            <v>FINANCIAL MANAGEMENT</v>
          </cell>
          <cell r="P111" t="str">
            <v>ACTIF</v>
          </cell>
          <cell r="Q111" t="str">
            <v>ISS05.1</v>
          </cell>
          <cell r="R111" t="str">
            <v>FINANCIAL MANAGEMENT</v>
          </cell>
          <cell r="S111" t="str">
            <v>ACTIF</v>
          </cell>
          <cell r="T111" t="str">
            <v>ISS05.1.1</v>
          </cell>
          <cell r="U111" t="str">
            <v>FINANCIAL MANAGEMENT</v>
          </cell>
          <cell r="V111" t="str">
            <v>ACTIF</v>
          </cell>
          <cell r="W111" t="str">
            <v>2026</v>
          </cell>
          <cell r="X111" t="str">
            <v>FINANCIAL MANAGEMENT</v>
          </cell>
          <cell r="Y111" t="str">
            <v>ACTIF</v>
          </cell>
          <cell r="Z111" t="str">
            <v>2020/2021</v>
          </cell>
        </row>
        <row r="112">
          <cell r="A112" t="str">
            <v>5641</v>
          </cell>
          <cell r="B112" t="str">
            <v>ACCOUNTING OPERATIONS AND FINANCIAL POLICIES</v>
          </cell>
          <cell r="C112" t="str">
            <v>-</v>
          </cell>
          <cell r="D112" t="str">
            <v>210A</v>
          </cell>
          <cell r="E112" t="str">
            <v>FINANCES</v>
          </cell>
          <cell r="F112" t="str">
            <v>2020/2021</v>
          </cell>
          <cell r="G112" t="str">
            <v>2190</v>
          </cell>
          <cell r="H112" t="str">
            <v>ACCOUNTING, POLICIES &amp; FINANCIAL SYSTEMS</v>
          </cell>
          <cell r="I112" t="str">
            <v>ACTIF</v>
          </cell>
          <cell r="J112"/>
          <cell r="K112"/>
          <cell r="L112" t="str">
            <v>INACTIF</v>
          </cell>
          <cell r="M112" t="str">
            <v>ISS00</v>
          </cell>
          <cell r="N112" t="str">
            <v>ISS05</v>
          </cell>
          <cell r="O112" t="str">
            <v>FINANCIAL MANAGEMENT</v>
          </cell>
          <cell r="P112" t="str">
            <v>ACTIF</v>
          </cell>
          <cell r="Q112" t="str">
            <v>ISS05.1</v>
          </cell>
          <cell r="R112" t="str">
            <v>FINANCIAL MANAGEMENT</v>
          </cell>
          <cell r="S112" t="str">
            <v>ACTIF</v>
          </cell>
          <cell r="T112" t="str">
            <v>ISS05.1.1</v>
          </cell>
          <cell r="U112" t="str">
            <v>FINANCIAL MANAGEMENT</v>
          </cell>
          <cell r="V112" t="str">
            <v>ACTIF</v>
          </cell>
          <cell r="W112" t="str">
            <v>2026</v>
          </cell>
          <cell r="X112" t="str">
            <v>FINANCIAL MANAGEMENT</v>
          </cell>
          <cell r="Y112" t="str">
            <v>ACTIF</v>
          </cell>
          <cell r="Z112" t="str">
            <v>2020/2021</v>
          </cell>
        </row>
        <row r="113">
          <cell r="A113" t="str">
            <v>5661</v>
          </cell>
          <cell r="B113" t="str">
            <v>PROGRAM MANAGEMENT TECHNOLOGY DEVELOPMENT MANAGEMENT</v>
          </cell>
          <cell r="C113" t="str">
            <v>ACT</v>
          </cell>
          <cell r="D113" t="str">
            <v>380A</v>
          </cell>
          <cell r="E113" t="str">
            <v>SPACE SCIENCE AND TECHNOLOGY</v>
          </cell>
          <cell r="F113" t="str">
            <v>2020/2021</v>
          </cell>
          <cell r="G113" t="str">
            <v>383A</v>
          </cell>
          <cell r="H113" t="str">
            <v>PROGRAM, SCIENCE &amp; TECHNOLOGY</v>
          </cell>
          <cell r="I113" t="str">
            <v>ACTIF</v>
          </cell>
          <cell r="J113" t="str">
            <v>385A</v>
          </cell>
          <cell r="K113" t="str">
            <v>TECHNOLOGY DEVELOPMENT MANAGEMENT</v>
          </cell>
          <cell r="L113" t="str">
            <v>ACTIF</v>
          </cell>
          <cell r="M113" t="str">
            <v>BLM00</v>
          </cell>
          <cell r="N113" t="str">
            <v>BLM03</v>
          </cell>
          <cell r="O113" t="str">
            <v>Space Capacity Development</v>
          </cell>
          <cell r="P113" t="str">
            <v>ACTIF</v>
          </cell>
          <cell r="Q113" t="str">
            <v>BLM03.1</v>
          </cell>
          <cell r="R113" t="str">
            <v>SCD Management</v>
          </cell>
          <cell r="S113" t="str">
            <v>ACTIF</v>
          </cell>
          <cell r="T113" t="str">
            <v>BLM03.1.1</v>
          </cell>
          <cell r="U113" t="str">
            <v>SCD Management</v>
          </cell>
          <cell r="V113" t="str">
            <v>ACTIF</v>
          </cell>
          <cell r="W113" t="str">
            <v>2259</v>
          </cell>
          <cell r="X113" t="str">
            <v>Management of SST Directorates</v>
          </cell>
          <cell r="Y113" t="str">
            <v>ACTIF</v>
          </cell>
          <cell r="Z113" t="str">
            <v>2020/2021</v>
          </cell>
        </row>
        <row r="114">
          <cell r="A114" t="str">
            <v>5721</v>
          </cell>
          <cell r="B114" t="str">
            <v>RADARSAT - 1</v>
          </cell>
          <cell r="C114" t="str">
            <v>E-DH</v>
          </cell>
          <cell r="D114" t="str">
            <v>360A</v>
          </cell>
          <cell r="E114" t="str">
            <v>SPACE UTILIZATION</v>
          </cell>
          <cell r="F114" t="str">
            <v>2020/2021</v>
          </cell>
          <cell r="G114" t="str">
            <v>358A</v>
          </cell>
          <cell r="H114" t="str">
            <v>SPACE EXPLOITATION DIRECTORATE</v>
          </cell>
          <cell r="I114" t="str">
            <v>ACTIF</v>
          </cell>
          <cell r="J114" t="str">
            <v>432A</v>
          </cell>
          <cell r="K114" t="str">
            <v>FLIGHT OPERATIONS &amp; INFRASTRUCTURE</v>
          </cell>
          <cell r="L114" t="str">
            <v>ACTIF</v>
          </cell>
          <cell r="M114" t="str">
            <v>BLM00</v>
          </cell>
          <cell r="N114" t="str">
            <v>BLM02</v>
          </cell>
          <cell r="O114" t="str">
            <v>Space Utilization</v>
          </cell>
          <cell r="P114" t="str">
            <v>ACTIF</v>
          </cell>
          <cell r="Q114" t="str">
            <v>BLM02.3</v>
          </cell>
          <cell r="R114" t="str">
            <v>Observation Systems</v>
          </cell>
          <cell r="S114" t="str">
            <v>ACTIF</v>
          </cell>
          <cell r="T114" t="str">
            <v>BLM02.3.1</v>
          </cell>
          <cell r="U114" t="str">
            <v>Observation Systems in EO</v>
          </cell>
          <cell r="V114" t="str">
            <v>ACTIF</v>
          </cell>
          <cell r="W114" t="str">
            <v>2265</v>
          </cell>
          <cell r="X114" t="str">
            <v>Data Acquisition and Management</v>
          </cell>
          <cell r="Y114" t="str">
            <v>ACTIF</v>
          </cell>
          <cell r="Z114" t="str">
            <v>2020/2021</v>
          </cell>
        </row>
        <row r="115">
          <cell r="A115" t="str">
            <v>5722</v>
          </cell>
          <cell r="B115" t="str">
            <v>RADARSAT - 2</v>
          </cell>
          <cell r="C115" t="str">
            <v>E-DH</v>
          </cell>
          <cell r="D115" t="str">
            <v>360A</v>
          </cell>
          <cell r="E115" t="str">
            <v>SPACE UTILIZATION</v>
          </cell>
          <cell r="F115" t="str">
            <v>2020/2021</v>
          </cell>
          <cell r="G115" t="str">
            <v>358A</v>
          </cell>
          <cell r="H115" t="str">
            <v>SPACE EXPLOITATION DIRECTORATE</v>
          </cell>
          <cell r="I115" t="str">
            <v>ACTIF</v>
          </cell>
          <cell r="J115" t="str">
            <v>432A</v>
          </cell>
          <cell r="K115" t="str">
            <v>FLIGHT OPERATIONS &amp; INFRASTRUCTURE</v>
          </cell>
          <cell r="L115" t="str">
            <v>ACTIF</v>
          </cell>
          <cell r="M115" t="str">
            <v>BLM00</v>
          </cell>
          <cell r="N115" t="str">
            <v>BLM02</v>
          </cell>
          <cell r="O115" t="str">
            <v>Space Utilization</v>
          </cell>
          <cell r="P115" t="str">
            <v>ACTIF</v>
          </cell>
          <cell r="Q115" t="str">
            <v>BLM02.3</v>
          </cell>
          <cell r="R115" t="str">
            <v>Observation Systems</v>
          </cell>
          <cell r="S115" t="str">
            <v>ACTIF</v>
          </cell>
          <cell r="T115" t="str">
            <v>BLM02.3.1</v>
          </cell>
          <cell r="U115" t="str">
            <v>Observation Systems in EO</v>
          </cell>
          <cell r="V115" t="str">
            <v>ACTIF</v>
          </cell>
          <cell r="W115" t="str">
            <v>2265</v>
          </cell>
          <cell r="X115" t="str">
            <v>Data Acquisition and Management</v>
          </cell>
          <cell r="Y115" t="str">
            <v>ACTIF</v>
          </cell>
          <cell r="Z115" t="str">
            <v>2020/2021</v>
          </cell>
        </row>
        <row r="116">
          <cell r="A116" t="str">
            <v>6125</v>
          </cell>
          <cell r="B116" t="str">
            <v>NORTHERN GROUND STATION (NGS)</v>
          </cell>
          <cell r="C116" t="str">
            <v>E</v>
          </cell>
          <cell r="D116" t="str">
            <v>990</v>
          </cell>
          <cell r="E116" t="str">
            <v>EARMARKED FUNDS AT CORPORATE LEVEL</v>
          </cell>
          <cell r="F116" t="str">
            <v>2020/2021</v>
          </cell>
          <cell r="G116" t="str">
            <v>9905</v>
          </cell>
          <cell r="H116" t="str">
            <v>EARMARKED FUNDS FOR SPACE UTILIZATION</v>
          </cell>
          <cell r="I116" t="str">
            <v>ACTIF</v>
          </cell>
          <cell r="J116"/>
          <cell r="K116"/>
          <cell r="L116" t="str">
            <v>INACTIF</v>
          </cell>
          <cell r="M116" t="str">
            <v>BLM00</v>
          </cell>
          <cell r="N116" t="str">
            <v>BLM02</v>
          </cell>
          <cell r="O116" t="str">
            <v>Space Utilization</v>
          </cell>
          <cell r="P116" t="str">
            <v>ACTIF</v>
          </cell>
          <cell r="Q116" t="str">
            <v>BLM02.3</v>
          </cell>
          <cell r="R116" t="str">
            <v>Observation Systems</v>
          </cell>
          <cell r="S116" t="str">
            <v>ACTIF</v>
          </cell>
          <cell r="T116" t="str">
            <v>BLM02.3.3</v>
          </cell>
          <cell r="U116" t="str">
            <v>Generic Observation Systems</v>
          </cell>
          <cell r="V116" t="str">
            <v>ACTIF</v>
          </cell>
          <cell r="W116" t="str">
            <v>2138</v>
          </cell>
          <cell r="X116" t="str">
            <v>Generic Satellite Operations</v>
          </cell>
          <cell r="Y116" t="str">
            <v>ACTIF</v>
          </cell>
          <cell r="Z116" t="str">
            <v>2020/2021</v>
          </cell>
        </row>
        <row r="117">
          <cell r="A117" t="str">
            <v>6144</v>
          </cell>
          <cell r="B117" t="str">
            <v>SURFACE WATER &amp; OCEAN TOPOGRAPHY (SWOT)</v>
          </cell>
          <cell r="C117" t="str">
            <v>D</v>
          </cell>
          <cell r="D117" t="str">
            <v>990</v>
          </cell>
          <cell r="E117" t="str">
            <v>EARMARKED FUNDS AT CORPORATE LEVEL</v>
          </cell>
          <cell r="F117" t="str">
            <v>2020/2021</v>
          </cell>
          <cell r="G117" t="str">
            <v>9905</v>
          </cell>
          <cell r="H117" t="str">
            <v>EARMARKED FUNDS FOR SPACE UTILIZATION</v>
          </cell>
          <cell r="I117" t="str">
            <v>ACTIF</v>
          </cell>
          <cell r="J117"/>
          <cell r="K117"/>
          <cell r="L117" t="str">
            <v>INACTIF</v>
          </cell>
          <cell r="M117" t="str">
            <v>BLM00</v>
          </cell>
          <cell r="N117" t="str">
            <v>BLM02</v>
          </cell>
          <cell r="O117" t="str">
            <v>Space Utilization</v>
          </cell>
          <cell r="P117" t="str">
            <v>ACTIF</v>
          </cell>
          <cell r="Q117" t="str">
            <v>BLM02.3</v>
          </cell>
          <cell r="R117" t="str">
            <v>Observation Systems</v>
          </cell>
          <cell r="S117" t="str">
            <v>ACTIF</v>
          </cell>
          <cell r="T117" t="str">
            <v>BLM02.3.1</v>
          </cell>
          <cell r="U117" t="str">
            <v>Observation Systems in EO</v>
          </cell>
          <cell r="V117" t="str">
            <v>ACTIF</v>
          </cell>
          <cell r="W117" t="str">
            <v>2271</v>
          </cell>
          <cell r="X117" t="str">
            <v>Science Mission EO (Earth Systems)</v>
          </cell>
          <cell r="Y117" t="str">
            <v>ACTIF</v>
          </cell>
          <cell r="Z117" t="str">
            <v>2020/2021</v>
          </cell>
        </row>
        <row r="118">
          <cell r="A118" t="str">
            <v>6151</v>
          </cell>
          <cell r="B118" t="str">
            <v>RADARSAT CONSTELLATION</v>
          </cell>
          <cell r="C118" t="str">
            <v>E2</v>
          </cell>
          <cell r="D118" t="str">
            <v>990</v>
          </cell>
          <cell r="E118" t="str">
            <v>EARMARKED FUNDS AT CORPORATE LEVEL</v>
          </cell>
          <cell r="F118" t="str">
            <v>2020/2021</v>
          </cell>
          <cell r="G118" t="str">
            <v>9905</v>
          </cell>
          <cell r="H118" t="str">
            <v>EARMARKED FUNDS FOR SPACE UTILIZATION</v>
          </cell>
          <cell r="I118" t="str">
            <v>ACTIF</v>
          </cell>
          <cell r="J118"/>
          <cell r="K118"/>
          <cell r="L118" t="str">
            <v>INACTIF</v>
          </cell>
          <cell r="M118" t="str">
            <v>BLM00</v>
          </cell>
          <cell r="N118" t="str">
            <v>BLM02</v>
          </cell>
          <cell r="O118" t="str">
            <v>Space Utilization</v>
          </cell>
          <cell r="P118" t="str">
            <v>ACTIF</v>
          </cell>
          <cell r="Q118" t="str">
            <v>BLM02.3</v>
          </cell>
          <cell r="R118" t="str">
            <v>Observation Systems</v>
          </cell>
          <cell r="S118" t="str">
            <v>ACTIF</v>
          </cell>
          <cell r="T118" t="str">
            <v>BLM02.3.1</v>
          </cell>
          <cell r="U118" t="str">
            <v>Observation Systems in EO</v>
          </cell>
          <cell r="V118" t="str">
            <v>ACTIF</v>
          </cell>
          <cell r="W118" t="str">
            <v>2267</v>
          </cell>
          <cell r="X118" t="str">
            <v>EO Operational Mission (Earth Systems)</v>
          </cell>
          <cell r="Y118" t="str">
            <v>ACTIF</v>
          </cell>
          <cell r="Z118" t="str">
            <v>2020/2021</v>
          </cell>
        </row>
        <row r="119">
          <cell r="A119" t="str">
            <v>6161</v>
          </cell>
          <cell r="B119" t="str">
            <v>MANAGEMENT AUDIT &amp; EVALUATION</v>
          </cell>
          <cell r="C119" t="str">
            <v>NO</v>
          </cell>
          <cell r="D119" t="str">
            <v>110A</v>
          </cell>
          <cell r="E119" t="str">
            <v>PRESIDENT</v>
          </cell>
          <cell r="F119" t="str">
            <v>2020/2021</v>
          </cell>
          <cell r="G119" t="str">
            <v>240A</v>
          </cell>
          <cell r="H119" t="str">
            <v>AUDIT AND EVALUATION</v>
          </cell>
          <cell r="I119" t="str">
            <v>ACTIF</v>
          </cell>
          <cell r="J119" t="str">
            <v>2400</v>
          </cell>
          <cell r="K119" t="str">
            <v>AUDIT AND EVALUATION</v>
          </cell>
          <cell r="L119" t="str">
            <v>ACTIF</v>
          </cell>
          <cell r="M119" t="str">
            <v>ISS00</v>
          </cell>
          <cell r="N119" t="str">
            <v>ISS01</v>
          </cell>
          <cell r="O119" t="str">
            <v>MANAGEMENT AND OVERSIGHT</v>
          </cell>
          <cell r="P119" t="str">
            <v>ACTIF</v>
          </cell>
          <cell r="Q119" t="str">
            <v>ISS01.1</v>
          </cell>
          <cell r="R119" t="str">
            <v>MANAGEMENT AND OVERSIGHT</v>
          </cell>
          <cell r="S119" t="str">
            <v>ACTIF</v>
          </cell>
          <cell r="T119" t="str">
            <v>ISS01.1.1</v>
          </cell>
          <cell r="U119" t="str">
            <v>MANAGEMENT AND OVERSIGHT</v>
          </cell>
          <cell r="V119" t="str">
            <v>ACTIF</v>
          </cell>
          <cell r="W119" t="str">
            <v>2232</v>
          </cell>
          <cell r="X119" t="str">
            <v>Management Audit &amp; Evaluation</v>
          </cell>
          <cell r="Y119" t="str">
            <v>ACTIF</v>
          </cell>
          <cell r="Z119" t="str">
            <v>2020/2021</v>
          </cell>
        </row>
        <row r="120">
          <cell r="A120" t="str">
            <v>6221</v>
          </cell>
          <cell r="B120" t="str">
            <v>SWARM - DATA HANDLING</v>
          </cell>
          <cell r="C120" t="str">
            <v>E-DH</v>
          </cell>
          <cell r="D120" t="str">
            <v>360A</v>
          </cell>
          <cell r="E120" t="str">
            <v>SPACE UTILIZATION</v>
          </cell>
          <cell r="F120" t="str">
            <v>2020/2021</v>
          </cell>
          <cell r="G120" t="str">
            <v>357A</v>
          </cell>
          <cell r="H120" t="str">
            <v>EARTH SYSTEM SCIENCE MISSIONS AND APPLICATIONS DIRECTORATE</v>
          </cell>
          <cell r="I120" t="str">
            <v>ACTIF</v>
          </cell>
          <cell r="J120" t="str">
            <v>313A</v>
          </cell>
          <cell r="K120" t="str">
            <v>SUN-EARTH SYSTEM SCIENCES</v>
          </cell>
          <cell r="L120" t="str">
            <v>ACTIF</v>
          </cell>
          <cell r="M120" t="str">
            <v>BLM00</v>
          </cell>
          <cell r="N120" t="str">
            <v>BLM02</v>
          </cell>
          <cell r="O120" t="str">
            <v>Space Utilization</v>
          </cell>
          <cell r="P120" t="str">
            <v>ACTIF</v>
          </cell>
          <cell r="Q120" t="str">
            <v>BLM02.4</v>
          </cell>
          <cell r="R120" t="str">
            <v>Data Utilization &amp; Application Development</v>
          </cell>
          <cell r="S120" t="str">
            <v>ACTIF</v>
          </cell>
          <cell r="T120" t="str">
            <v>BLM02.4.3</v>
          </cell>
          <cell r="U120" t="str">
            <v>Data Utilization &amp; Application Development in Space Situational Awareness (SSA)</v>
          </cell>
          <cell r="V120" t="str">
            <v>ACTIF</v>
          </cell>
          <cell r="W120" t="str">
            <v>2234</v>
          </cell>
          <cell r="X120" t="str">
            <v>Scientific data utilization in Solar-Terrestrial</v>
          </cell>
          <cell r="Y120" t="str">
            <v>ACTIF</v>
          </cell>
          <cell r="Z120" t="str">
            <v>2020/2021</v>
          </cell>
        </row>
        <row r="121">
          <cell r="A121" t="str">
            <v>6307</v>
          </cell>
          <cell r="B121" t="str">
            <v>ESA - PROGRAM MANAGEMENT</v>
          </cell>
          <cell r="C121" t="str">
            <v>PGM</v>
          </cell>
          <cell r="D121" t="str">
            <v>370A</v>
          </cell>
          <cell r="E121" t="str">
            <v>SPACE EXPLORATION</v>
          </cell>
          <cell r="F121" t="str">
            <v>2020/2021</v>
          </cell>
          <cell r="G121" t="str">
            <v>372A</v>
          </cell>
          <cell r="H121" t="str">
            <v>EXPLORATION DEVELOPMENT</v>
          </cell>
          <cell r="I121" t="str">
            <v>ACTIF</v>
          </cell>
          <cell r="J121" t="str">
            <v>375A</v>
          </cell>
          <cell r="K121" t="str">
            <v>EXPLORATION SYSTEMS &amp; ROBOTICS</v>
          </cell>
          <cell r="L121" t="str">
            <v>ACTIF</v>
          </cell>
          <cell r="M121" t="str">
            <v>BLM00</v>
          </cell>
          <cell r="N121" t="str">
            <v>BLM03</v>
          </cell>
          <cell r="O121" t="str">
            <v>Space Capacity Development</v>
          </cell>
          <cell r="P121" t="str">
            <v>ACTIF</v>
          </cell>
          <cell r="Q121" t="str">
            <v>BLM03.7</v>
          </cell>
          <cell r="R121" t="str">
            <v>ESA Cooperation</v>
          </cell>
          <cell r="S121" t="str">
            <v>ACTIF</v>
          </cell>
          <cell r="T121" t="str">
            <v>BLM03.7.1</v>
          </cell>
          <cell r="U121" t="str">
            <v>ESA Cooperation</v>
          </cell>
          <cell r="V121" t="str">
            <v>ACTIF</v>
          </cell>
          <cell r="W121" t="str">
            <v>2081</v>
          </cell>
          <cell r="X121" t="str">
            <v>European Space Agency (ESA) - General Budget</v>
          </cell>
          <cell r="Y121" t="str">
            <v>ACTIF</v>
          </cell>
          <cell r="Z121" t="str">
            <v>2020/2021</v>
          </cell>
        </row>
        <row r="122">
          <cell r="A122" t="str">
            <v>6310</v>
          </cell>
          <cell r="B122" t="str">
            <v>ESA - PROGRAM MANAGEMENT</v>
          </cell>
          <cell r="C122" t="str">
            <v>PGM</v>
          </cell>
          <cell r="D122" t="str">
            <v>370A</v>
          </cell>
          <cell r="E122" t="str">
            <v>SPACE EXPLORATION</v>
          </cell>
          <cell r="F122" t="str">
            <v>2020/2021</v>
          </cell>
          <cell r="G122" t="str">
            <v>373A</v>
          </cell>
          <cell r="H122" t="str">
            <v>ALSSM (Astronauts, Life Science &amp; Space Medicine)</v>
          </cell>
          <cell r="I122" t="str">
            <v>ACTIF</v>
          </cell>
          <cell r="J122" t="str">
            <v>3730</v>
          </cell>
          <cell r="K122" t="str">
            <v>DIR. ASTRONAUTS, LIFE SCIENCES &amp; SPACE MEDICINE</v>
          </cell>
          <cell r="L122" t="str">
            <v>ACTIF</v>
          </cell>
          <cell r="M122" t="str">
            <v>BLM00</v>
          </cell>
          <cell r="N122" t="str">
            <v>BLM03</v>
          </cell>
          <cell r="O122" t="str">
            <v>Space Capacity Development</v>
          </cell>
          <cell r="P122" t="str">
            <v>ACTIF</v>
          </cell>
          <cell r="Q122" t="str">
            <v>BLM03.7</v>
          </cell>
          <cell r="R122" t="str">
            <v>ESA Cooperation</v>
          </cell>
          <cell r="S122" t="str">
            <v>ACTIF</v>
          </cell>
          <cell r="T122" t="str">
            <v>BLM03.7.1</v>
          </cell>
          <cell r="U122" t="str">
            <v>ESA Cooperation</v>
          </cell>
          <cell r="V122" t="str">
            <v>ACTIF</v>
          </cell>
          <cell r="W122" t="str">
            <v>2081</v>
          </cell>
          <cell r="X122" t="str">
            <v>European Space Agency (ESA) - General Budget</v>
          </cell>
          <cell r="Y122" t="str">
            <v>ACTIF</v>
          </cell>
          <cell r="Z122" t="str">
            <v>2020/2021</v>
          </cell>
        </row>
        <row r="123">
          <cell r="A123" t="str">
            <v>6352</v>
          </cell>
          <cell r="B123" t="str">
            <v>ESA - GMES SC</v>
          </cell>
          <cell r="C123" t="str">
            <v>PGM</v>
          </cell>
          <cell r="D123" t="str">
            <v>380A</v>
          </cell>
          <cell r="E123" t="str">
            <v>SPACE SCIENCE AND TECHNOLOGY</v>
          </cell>
          <cell r="F123" t="str">
            <v>2020/2021</v>
          </cell>
          <cell r="G123" t="str">
            <v>383A</v>
          </cell>
          <cell r="H123" t="str">
            <v>PROGRAM, SCIENCE &amp; TECHNOLOGY</v>
          </cell>
          <cell r="I123" t="str">
            <v>ACTIF</v>
          </cell>
          <cell r="J123" t="str">
            <v>387A</v>
          </cell>
          <cell r="K123" t="str">
            <v>EUROPEAN SPACE AGENCY</v>
          </cell>
          <cell r="L123" t="str">
            <v>ACTIF</v>
          </cell>
          <cell r="M123" t="str">
            <v>BLM00</v>
          </cell>
          <cell r="N123" t="str">
            <v>BLM03</v>
          </cell>
          <cell r="O123" t="str">
            <v>Space Capacity Development</v>
          </cell>
          <cell r="P123" t="str">
            <v>ACTIF</v>
          </cell>
          <cell r="Q123" t="str">
            <v>BLM03.7</v>
          </cell>
          <cell r="R123" t="str">
            <v>ESA Cooperation</v>
          </cell>
          <cell r="S123" t="str">
            <v>ACTIF</v>
          </cell>
          <cell r="T123" t="str">
            <v>BLM03.7.1</v>
          </cell>
          <cell r="U123" t="str">
            <v>ESA Cooperation</v>
          </cell>
          <cell r="V123" t="str">
            <v>ACTIF</v>
          </cell>
          <cell r="W123" t="str">
            <v>2146</v>
          </cell>
          <cell r="X123" t="str">
            <v>European Space Agency – Option EO</v>
          </cell>
          <cell r="Y123" t="str">
            <v>ACTIF</v>
          </cell>
          <cell r="Z123" t="str">
            <v>2020/2021</v>
          </cell>
        </row>
        <row r="124">
          <cell r="A124" t="str">
            <v>6442</v>
          </cell>
          <cell r="B124" t="str">
            <v>STRATOS - BALLONS STRATOSPHÉRIQUES</v>
          </cell>
          <cell r="C124" t="str">
            <v>-</v>
          </cell>
          <cell r="D124" t="str">
            <v>380A</v>
          </cell>
          <cell r="E124" t="str">
            <v>SPACE SCIENCE AND TECHNOLOGY</v>
          </cell>
          <cell r="F124" t="str">
            <v>2020/2021</v>
          </cell>
          <cell r="G124" t="str">
            <v>384A</v>
          </cell>
          <cell r="H124" t="str">
            <v>ENGINEERING DEVELOPMENT</v>
          </cell>
          <cell r="I124" t="str">
            <v>ACTIF</v>
          </cell>
          <cell r="J124" t="str">
            <v>3840</v>
          </cell>
          <cell r="K124" t="str">
            <v>ENGINEERING DEVELOPMENT</v>
          </cell>
          <cell r="L124" t="str">
            <v>ACTIF</v>
          </cell>
          <cell r="M124" t="str">
            <v>BLM00</v>
          </cell>
          <cell r="N124" t="str">
            <v>BLM03</v>
          </cell>
          <cell r="O124" t="str">
            <v>Space Capacity Development</v>
          </cell>
          <cell r="P124" t="str">
            <v>ACTIF</v>
          </cell>
          <cell r="Q124" t="str">
            <v>BLM03.6</v>
          </cell>
          <cell r="R124" t="str">
            <v>Capability Demonstration</v>
          </cell>
          <cell r="S124" t="str">
            <v>ACTIF</v>
          </cell>
          <cell r="T124" t="str">
            <v>BLM03.6.1</v>
          </cell>
          <cell r="U124" t="str">
            <v>Capability Demonstration</v>
          </cell>
          <cell r="V124" t="str">
            <v>ACTIF</v>
          </cell>
          <cell r="W124" t="str">
            <v>2224</v>
          </cell>
          <cell r="X124" t="str">
            <v>Research Infrastructure activities (RIA)</v>
          </cell>
          <cell r="Y124" t="str">
            <v>ACTIF</v>
          </cell>
          <cell r="Z124" t="str">
            <v>2020/2021</v>
          </cell>
        </row>
        <row r="125">
          <cell r="A125" t="str">
            <v>6519</v>
          </cell>
          <cell r="B125" t="str">
            <v>ENGINEERING PROFESSIONNAL DEVELOPMENT</v>
          </cell>
          <cell r="C125" t="str">
            <v>-</v>
          </cell>
          <cell r="D125" t="str">
            <v>380A</v>
          </cell>
          <cell r="E125" t="str">
            <v>SPACE SCIENCE AND TECHNOLOGY</v>
          </cell>
          <cell r="F125" t="str">
            <v>2020/2021</v>
          </cell>
          <cell r="G125" t="str">
            <v>384A</v>
          </cell>
          <cell r="H125" t="str">
            <v>ENGINEERING DEVELOPMENT</v>
          </cell>
          <cell r="I125" t="str">
            <v>ACTIF</v>
          </cell>
          <cell r="J125" t="str">
            <v>3840</v>
          </cell>
          <cell r="K125" t="str">
            <v>ENGINEERING DEVELOPMENT</v>
          </cell>
          <cell r="L125" t="str">
            <v>ACTIF</v>
          </cell>
          <cell r="M125" t="str">
            <v>BLM00</v>
          </cell>
          <cell r="N125" t="str">
            <v>BLM03</v>
          </cell>
          <cell r="O125" t="str">
            <v>Space Capacity Development</v>
          </cell>
          <cell r="P125" t="str">
            <v>ACTIF</v>
          </cell>
          <cell r="Q125" t="str">
            <v>BLM03.8</v>
          </cell>
          <cell r="R125" t="str">
            <v>Provision of Expertise &amp; Facilities</v>
          </cell>
          <cell r="S125" t="str">
            <v>ACTIF</v>
          </cell>
          <cell r="T125" t="str">
            <v>BLM03.8.1</v>
          </cell>
          <cell r="U125" t="str">
            <v>Provision of Expertise &amp; Facilities</v>
          </cell>
          <cell r="V125" t="str">
            <v>ACTIF</v>
          </cell>
          <cell r="W125" t="str">
            <v>2228</v>
          </cell>
          <cell r="X125" t="str">
            <v>Engineering Development</v>
          </cell>
          <cell r="Y125" t="str">
            <v>ACTIF</v>
          </cell>
          <cell r="Z125" t="str">
            <v>2020/2021</v>
          </cell>
        </row>
        <row r="126">
          <cell r="A126" t="str">
            <v>6581</v>
          </cell>
          <cell r="B126" t="str">
            <v>MANAGEMENT OF SATELLITE OPERATIONS, GROUND INFRASTRUCTURES &amp; APPLICATIONS</v>
          </cell>
          <cell r="C126" t="str">
            <v>ACT</v>
          </cell>
          <cell r="D126" t="str">
            <v>360A</v>
          </cell>
          <cell r="E126" t="str">
            <v>SPACE UTILIZATION</v>
          </cell>
          <cell r="F126" t="str">
            <v>2020/2021</v>
          </cell>
          <cell r="G126" t="str">
            <v>361A</v>
          </cell>
          <cell r="H126" t="str">
            <v>DG SPACE UTILIZATION</v>
          </cell>
          <cell r="I126" t="str">
            <v>ACTIF</v>
          </cell>
          <cell r="J126" t="str">
            <v>3610</v>
          </cell>
          <cell r="K126" t="str">
            <v>DG SPACE UTILIZATION</v>
          </cell>
          <cell r="L126" t="str">
            <v>ACTIF</v>
          </cell>
          <cell r="M126" t="str">
            <v>BLM00</v>
          </cell>
          <cell r="N126" t="str">
            <v>BLM02</v>
          </cell>
          <cell r="O126" t="str">
            <v>Space Utilization</v>
          </cell>
          <cell r="P126" t="str">
            <v>ACTIF</v>
          </cell>
          <cell r="Q126" t="str">
            <v>BLM02.3</v>
          </cell>
          <cell r="R126" t="str">
            <v>Observation Systems</v>
          </cell>
          <cell r="S126" t="str">
            <v>ACTIF</v>
          </cell>
          <cell r="T126" t="str">
            <v>BLM02.3.3</v>
          </cell>
          <cell r="U126" t="str">
            <v>Generic Observation Systems</v>
          </cell>
          <cell r="V126" t="str">
            <v>ACTIF</v>
          </cell>
          <cell r="W126" t="str">
            <v>2138</v>
          </cell>
          <cell r="X126" t="str">
            <v>Generic Satellite Operations</v>
          </cell>
          <cell r="Y126" t="str">
            <v>ACTIF</v>
          </cell>
          <cell r="Z126" t="str">
            <v>2020/2021</v>
          </cell>
        </row>
        <row r="127">
          <cell r="A127" t="str">
            <v>6605</v>
          </cell>
          <cell r="B127" t="str">
            <v>SURFACE WATER &amp; OCEAN TOPOGRAPHY (SWOT)</v>
          </cell>
          <cell r="C127" t="str">
            <v>E</v>
          </cell>
          <cell r="D127" t="str">
            <v>360A</v>
          </cell>
          <cell r="E127" t="str">
            <v>SPACE UTILIZATION</v>
          </cell>
          <cell r="F127" t="str">
            <v>2020/2021</v>
          </cell>
          <cell r="G127" t="str">
            <v>357A</v>
          </cell>
          <cell r="H127" t="str">
            <v>EARTH SYSTEM SCIENCE MISSIONS AND APPLICATIONS DIRECTORATE</v>
          </cell>
          <cell r="I127" t="str">
            <v>ACTIF</v>
          </cell>
          <cell r="J127" t="str">
            <v>313A</v>
          </cell>
          <cell r="K127" t="str">
            <v>SUN-EARTH SYSTEM SCIENCES</v>
          </cell>
          <cell r="L127" t="str">
            <v>ACTIF</v>
          </cell>
          <cell r="M127" t="str">
            <v>BLM00</v>
          </cell>
          <cell r="N127" t="str">
            <v>BLM02</v>
          </cell>
          <cell r="O127" t="str">
            <v>Space Utilization</v>
          </cell>
          <cell r="P127" t="str">
            <v>ACTIF</v>
          </cell>
          <cell r="Q127" t="str">
            <v>BLM02.3</v>
          </cell>
          <cell r="R127" t="str">
            <v>Observation Systems</v>
          </cell>
          <cell r="S127" t="str">
            <v>ACTIF</v>
          </cell>
          <cell r="T127" t="str">
            <v>BLM02.3.1</v>
          </cell>
          <cell r="U127" t="str">
            <v>Observation Systems in EO</v>
          </cell>
          <cell r="V127" t="str">
            <v>ACTIF</v>
          </cell>
          <cell r="W127" t="str">
            <v>2271</v>
          </cell>
          <cell r="X127" t="str">
            <v>Science Mission EO (Earth Systems)</v>
          </cell>
          <cell r="Y127" t="str">
            <v>ACTIF</v>
          </cell>
          <cell r="Z127" t="str">
            <v>2020/2021</v>
          </cell>
        </row>
        <row r="128">
          <cell r="A128" t="str">
            <v>6606</v>
          </cell>
          <cell r="B128" t="str">
            <v>SURFACE WATER &amp; OCEAN TOPOGRAPHY (SWOT)</v>
          </cell>
          <cell r="C128" t="str">
            <v>SCI-SUP</v>
          </cell>
          <cell r="D128" t="str">
            <v>360A</v>
          </cell>
          <cell r="E128" t="str">
            <v>SPACE UTILIZATION</v>
          </cell>
          <cell r="F128" t="str">
            <v>2020/2021</v>
          </cell>
          <cell r="G128" t="str">
            <v>357A</v>
          </cell>
          <cell r="H128" t="str">
            <v>EARTH SYSTEM SCIENCE MISSIONS AND APPLICATIONS DIRECTORATE</v>
          </cell>
          <cell r="I128" t="str">
            <v>ACTIF</v>
          </cell>
          <cell r="J128" t="str">
            <v>313A</v>
          </cell>
          <cell r="K128" t="str">
            <v>SUN-EARTH SYSTEM SCIENCES</v>
          </cell>
          <cell r="L128" t="str">
            <v>ACTIF</v>
          </cell>
          <cell r="M128" t="str">
            <v>BLM00</v>
          </cell>
          <cell r="N128" t="str">
            <v>BLM02</v>
          </cell>
          <cell r="O128" t="str">
            <v>Space Utilization</v>
          </cell>
          <cell r="P128" t="str">
            <v>ACTIF</v>
          </cell>
          <cell r="Q128" t="str">
            <v>BLM02.3</v>
          </cell>
          <cell r="R128" t="str">
            <v>Observation Systems</v>
          </cell>
          <cell r="S128" t="str">
            <v>ACTIF</v>
          </cell>
          <cell r="T128" t="str">
            <v>BLM02.3.1</v>
          </cell>
          <cell r="U128" t="str">
            <v>Observation Systems in EO</v>
          </cell>
          <cell r="V128" t="str">
            <v>ACTIF</v>
          </cell>
          <cell r="W128" t="str">
            <v>2271</v>
          </cell>
          <cell r="X128" t="str">
            <v>Science Mission EO (Earth Systems)</v>
          </cell>
          <cell r="Y128" t="str">
            <v>ACTIF</v>
          </cell>
          <cell r="Z128" t="str">
            <v>2020/2021</v>
          </cell>
        </row>
        <row r="129">
          <cell r="A129" t="str">
            <v>6622</v>
          </cell>
          <cell r="B129" t="str">
            <v>SPACE TECHNOLOGY DEVELOPEMENT PROGRAM (STDP)</v>
          </cell>
          <cell r="C129" t="str">
            <v>PGM</v>
          </cell>
          <cell r="D129" t="str">
            <v>370A</v>
          </cell>
          <cell r="E129" t="str">
            <v>SPACE EXPLORATION</v>
          </cell>
          <cell r="F129" t="str">
            <v>2020/2021</v>
          </cell>
          <cell r="G129" t="str">
            <v>372A</v>
          </cell>
          <cell r="H129" t="str">
            <v>EXPLORATION DEVELOPMENT</v>
          </cell>
          <cell r="I129" t="str">
            <v>ACTIF</v>
          </cell>
          <cell r="J129" t="str">
            <v>374A</v>
          </cell>
          <cell r="K129" t="str">
            <v>DIR. EXPLORATION DEVELOPMENT</v>
          </cell>
          <cell r="L129" t="str">
            <v>ACTIF</v>
          </cell>
          <cell r="M129" t="str">
            <v>BLM00</v>
          </cell>
          <cell r="N129" t="str">
            <v>BLM03</v>
          </cell>
          <cell r="O129" t="str">
            <v>Space Capacity Development</v>
          </cell>
          <cell r="P129" t="str">
            <v>ACTIF</v>
          </cell>
          <cell r="Q129" t="str">
            <v>BLM03.4</v>
          </cell>
          <cell r="R129" t="str">
            <v>Technology Development</v>
          </cell>
          <cell r="S129" t="str">
            <v>ACTIF</v>
          </cell>
          <cell r="T129" t="str">
            <v>BLM03.4.1</v>
          </cell>
          <cell r="U129" t="str">
            <v>Technology Development</v>
          </cell>
          <cell r="V129" t="str">
            <v>ACTIF</v>
          </cell>
          <cell r="W129" t="str">
            <v>2079</v>
          </cell>
          <cell r="X129" t="str">
            <v>Space Technology Development Program (STDP)</v>
          </cell>
          <cell r="Y129" t="str">
            <v>ACTIF</v>
          </cell>
          <cell r="Z129" t="str">
            <v>2020/2021</v>
          </cell>
        </row>
        <row r="130">
          <cell r="A130" t="str">
            <v>6643</v>
          </cell>
          <cell r="B130" t="str">
            <v>SPACE UTILIZATION STRATEGIC PLANNING</v>
          </cell>
          <cell r="C130" t="str">
            <v>-</v>
          </cell>
          <cell r="D130" t="str">
            <v>360A</v>
          </cell>
          <cell r="E130" t="str">
            <v>SPACE UTILIZATION</v>
          </cell>
          <cell r="F130" t="str">
            <v>2020/2021</v>
          </cell>
          <cell r="G130" t="str">
            <v>357A</v>
          </cell>
          <cell r="H130" t="str">
            <v>EARTH SYSTEM SCIENCE MISSIONS AND APPLICATIONS DIRECTORATE</v>
          </cell>
          <cell r="I130" t="str">
            <v>ACTIF</v>
          </cell>
          <cell r="J130" t="str">
            <v>3570</v>
          </cell>
          <cell r="K130" t="str">
            <v>DIRECTOR'S OFFICE</v>
          </cell>
          <cell r="L130" t="str">
            <v>ACTIF</v>
          </cell>
          <cell r="M130" t="str">
            <v>BLM00</v>
          </cell>
          <cell r="N130" t="str">
            <v>BLM02</v>
          </cell>
          <cell r="O130" t="str">
            <v>Space Utilization</v>
          </cell>
          <cell r="P130" t="str">
            <v>ACTIF</v>
          </cell>
          <cell r="Q130" t="str">
            <v>BLM02.1</v>
          </cell>
          <cell r="R130" t="str">
            <v>Management of Space Utilization</v>
          </cell>
          <cell r="S130" t="str">
            <v>ACTIF</v>
          </cell>
          <cell r="T130" t="str">
            <v>BLM02.1.1</v>
          </cell>
          <cell r="U130" t="str">
            <v>Management of Space Utilization</v>
          </cell>
          <cell r="V130" t="str">
            <v>ACTIF</v>
          </cell>
          <cell r="W130" t="str">
            <v>2116</v>
          </cell>
          <cell r="X130" t="str">
            <v>Management of Space Utilization Branch</v>
          </cell>
          <cell r="Y130" t="str">
            <v>ACTIF</v>
          </cell>
          <cell r="Z130" t="str">
            <v>2020/2021</v>
          </cell>
        </row>
        <row r="131">
          <cell r="A131" t="str">
            <v>6644</v>
          </cell>
          <cell r="B131" t="str">
            <v>SPACE UTILIZATION STRATEGIC PLANNING</v>
          </cell>
          <cell r="C131" t="str">
            <v>-</v>
          </cell>
          <cell r="D131" t="str">
            <v>360A</v>
          </cell>
          <cell r="E131" t="str">
            <v>SPACE UTILIZATION</v>
          </cell>
          <cell r="F131" t="str">
            <v>2020/2021</v>
          </cell>
          <cell r="G131" t="str">
            <v>361A</v>
          </cell>
          <cell r="H131" t="str">
            <v>DG SPACE UTILIZATION</v>
          </cell>
          <cell r="I131" t="str">
            <v>ACTIF</v>
          </cell>
          <cell r="J131" t="str">
            <v>3610</v>
          </cell>
          <cell r="K131" t="str">
            <v>DG SPACE UTILIZATION</v>
          </cell>
          <cell r="L131" t="str">
            <v>ACTIF</v>
          </cell>
          <cell r="M131" t="str">
            <v>BLM00</v>
          </cell>
          <cell r="N131" t="str">
            <v>BLM02</v>
          </cell>
          <cell r="O131" t="str">
            <v>Space Utilization</v>
          </cell>
          <cell r="P131" t="str">
            <v>ACTIF</v>
          </cell>
          <cell r="Q131" t="str">
            <v>BLM02.1</v>
          </cell>
          <cell r="R131" t="str">
            <v>Management of Space Utilization</v>
          </cell>
          <cell r="S131" t="str">
            <v>ACTIF</v>
          </cell>
          <cell r="T131" t="str">
            <v>BLM02.1.1</v>
          </cell>
          <cell r="U131" t="str">
            <v>Management of Space Utilization</v>
          </cell>
          <cell r="V131" t="str">
            <v>ACTIF</v>
          </cell>
          <cell r="W131" t="str">
            <v>2116</v>
          </cell>
          <cell r="X131" t="str">
            <v>Management of Space Utilization Branch</v>
          </cell>
          <cell r="Y131" t="str">
            <v>ACTIF</v>
          </cell>
          <cell r="Z131" t="str">
            <v>2020/2021</v>
          </cell>
        </row>
        <row r="132">
          <cell r="A132" t="str">
            <v>6645</v>
          </cell>
          <cell r="B132" t="str">
            <v>SPACE UTILIZATION STRATEGIC PLANNING</v>
          </cell>
          <cell r="C132" t="str">
            <v>-</v>
          </cell>
          <cell r="D132" t="str">
            <v>360A</v>
          </cell>
          <cell r="E132" t="str">
            <v>SPACE UTILIZATION</v>
          </cell>
          <cell r="F132" t="str">
            <v>2020/2021</v>
          </cell>
          <cell r="G132" t="str">
            <v>358A</v>
          </cell>
          <cell r="H132" t="str">
            <v>SPACE EXPLOITATION DIRECTORATE</v>
          </cell>
          <cell r="I132" t="str">
            <v>ACTIF</v>
          </cell>
          <cell r="J132" t="str">
            <v>3521</v>
          </cell>
          <cell r="K132" t="str">
            <v>PROJECTS PORTFOLIO (MCP) MANAGER</v>
          </cell>
          <cell r="L132" t="str">
            <v>ACTIF</v>
          </cell>
          <cell r="M132" t="str">
            <v>BLM00</v>
          </cell>
          <cell r="N132" t="str">
            <v>BLM02</v>
          </cell>
          <cell r="O132" t="str">
            <v>Space Utilization</v>
          </cell>
          <cell r="P132" t="str">
            <v>ACTIF</v>
          </cell>
          <cell r="Q132" t="str">
            <v>BLM02.1</v>
          </cell>
          <cell r="R132" t="str">
            <v>Management of Space Utilization</v>
          </cell>
          <cell r="S132" t="str">
            <v>ACTIF</v>
          </cell>
          <cell r="T132" t="str">
            <v>BLM02.1.1</v>
          </cell>
          <cell r="U132" t="str">
            <v>Management of Space Utilization</v>
          </cell>
          <cell r="V132" t="str">
            <v>ACTIF</v>
          </cell>
          <cell r="W132" t="str">
            <v>2116</v>
          </cell>
          <cell r="X132" t="str">
            <v>Management of Space Utilization Branch</v>
          </cell>
          <cell r="Y132" t="str">
            <v>ACTIF</v>
          </cell>
          <cell r="Z132" t="str">
            <v>2020/2021</v>
          </cell>
        </row>
        <row r="133">
          <cell r="A133" t="str">
            <v>6651</v>
          </cell>
          <cell r="B133" t="str">
            <v>SPACE TECHNOLOGY DEVELOPEMENT PROGRAM (STDP)</v>
          </cell>
          <cell r="C133" t="str">
            <v>PGM</v>
          </cell>
          <cell r="D133" t="str">
            <v>360A</v>
          </cell>
          <cell r="E133" t="str">
            <v>SPACE UTILIZATION</v>
          </cell>
          <cell r="F133" t="str">
            <v>2020/2021</v>
          </cell>
          <cell r="G133" t="str">
            <v>357A</v>
          </cell>
          <cell r="H133" t="str">
            <v>EARTH SYSTEM SCIENCE MISSIONS AND APPLICATIONS DIRECTORATE</v>
          </cell>
          <cell r="I133" t="str">
            <v>ACTIF</v>
          </cell>
          <cell r="J133" t="str">
            <v>3570</v>
          </cell>
          <cell r="K133" t="str">
            <v>DIRECTOR'S OFFICE</v>
          </cell>
          <cell r="L133" t="str">
            <v>ACTIF</v>
          </cell>
          <cell r="M133" t="str">
            <v>BLM00</v>
          </cell>
          <cell r="N133" t="str">
            <v>BLM03</v>
          </cell>
          <cell r="O133" t="str">
            <v>Space Capacity Development</v>
          </cell>
          <cell r="P133" t="str">
            <v>ACTIF</v>
          </cell>
          <cell r="Q133" t="str">
            <v>BLM03.4</v>
          </cell>
          <cell r="R133" t="str">
            <v>Technology Development</v>
          </cell>
          <cell r="S133" t="str">
            <v>ACTIF</v>
          </cell>
          <cell r="T133" t="str">
            <v>BLM03.4.1</v>
          </cell>
          <cell r="U133" t="str">
            <v>Technology Development</v>
          </cell>
          <cell r="V133" t="str">
            <v>ACTIF</v>
          </cell>
          <cell r="W133" t="str">
            <v>2079</v>
          </cell>
          <cell r="X133" t="str">
            <v>Space Technology Development Program (STDP)</v>
          </cell>
          <cell r="Y133" t="str">
            <v>ACTIF</v>
          </cell>
          <cell r="Z133" t="str">
            <v>2020/2021</v>
          </cell>
        </row>
        <row r="134">
          <cell r="A134" t="str">
            <v>6655</v>
          </cell>
          <cell r="B134" t="str">
            <v>GENERIC SATELLITE OPERATIONS</v>
          </cell>
          <cell r="C134" t="str">
            <v>-</v>
          </cell>
          <cell r="D134" t="str">
            <v>360A</v>
          </cell>
          <cell r="E134" t="str">
            <v>SPACE UTILIZATION</v>
          </cell>
          <cell r="F134" t="str">
            <v>2020/2021</v>
          </cell>
          <cell r="G134" t="str">
            <v>358A</v>
          </cell>
          <cell r="H134" t="str">
            <v>SPACE EXPLOITATION DIRECTORATE</v>
          </cell>
          <cell r="I134" t="str">
            <v>ACTIF</v>
          </cell>
          <cell r="J134" t="str">
            <v>3521</v>
          </cell>
          <cell r="K134" t="str">
            <v>PROJECTS PORTFOLIO (MCP) MANAGER</v>
          </cell>
          <cell r="L134" t="str">
            <v>ACTIF</v>
          </cell>
          <cell r="M134" t="str">
            <v>BLM00</v>
          </cell>
          <cell r="N134" t="str">
            <v>BLM02</v>
          </cell>
          <cell r="O134" t="str">
            <v>Space Utilization</v>
          </cell>
          <cell r="P134" t="str">
            <v>ACTIF</v>
          </cell>
          <cell r="Q134" t="str">
            <v>BLM02.3</v>
          </cell>
          <cell r="R134" t="str">
            <v>Observation Systems</v>
          </cell>
          <cell r="S134" t="str">
            <v>ACTIF</v>
          </cell>
          <cell r="T134" t="str">
            <v>BLM02.3.3</v>
          </cell>
          <cell r="U134" t="str">
            <v>Generic Observation Systems</v>
          </cell>
          <cell r="V134" t="str">
            <v>ACTIF</v>
          </cell>
          <cell r="W134" t="str">
            <v>2138</v>
          </cell>
          <cell r="X134" t="str">
            <v>Generic Satellite Operations</v>
          </cell>
          <cell r="Y134" t="str">
            <v>ACTIF</v>
          </cell>
          <cell r="Z134" t="str">
            <v>2020/2021</v>
          </cell>
        </row>
        <row r="135">
          <cell r="A135" t="str">
            <v>6656</v>
          </cell>
          <cell r="B135" t="str">
            <v>MISSIONS CONCEPTS &amp; STUDIES</v>
          </cell>
          <cell r="C135" t="str">
            <v>ACT</v>
          </cell>
          <cell r="D135" t="str">
            <v>360A</v>
          </cell>
          <cell r="E135" t="str">
            <v>SPACE UTILIZATION</v>
          </cell>
          <cell r="F135" t="str">
            <v>2020/2021</v>
          </cell>
          <cell r="G135" t="str">
            <v>357A</v>
          </cell>
          <cell r="H135" t="str">
            <v>EARTH SYSTEM SCIENCE MISSIONS AND APPLICATIONS DIRECTORATE</v>
          </cell>
          <cell r="I135" t="str">
            <v>ACTIF</v>
          </cell>
          <cell r="J135" t="str">
            <v>3570</v>
          </cell>
          <cell r="K135" t="str">
            <v>DIRECTOR'S OFFICE</v>
          </cell>
          <cell r="L135" t="str">
            <v>ACTIF</v>
          </cell>
          <cell r="M135" t="str">
            <v>BLM00</v>
          </cell>
          <cell r="N135" t="str">
            <v>BLM02</v>
          </cell>
          <cell r="O135" t="str">
            <v>Space Utilization</v>
          </cell>
          <cell r="P135" t="str">
            <v>ACTIF</v>
          </cell>
          <cell r="Q135" t="str">
            <v>BLM02.2</v>
          </cell>
          <cell r="R135" t="str">
            <v>Planning &amp; preparatory activities</v>
          </cell>
          <cell r="S135" t="str">
            <v>ACTIF</v>
          </cell>
          <cell r="T135" t="str">
            <v>BLM02.2.2</v>
          </cell>
          <cell r="U135" t="str">
            <v>Planning &amp; preparatory activities in EO</v>
          </cell>
          <cell r="V135" t="str">
            <v>ACTIF</v>
          </cell>
          <cell r="W135" t="str">
            <v>2247</v>
          </cell>
          <cell r="X135" t="str">
            <v>Preparatory activites relate in  EO OPS (Earth Systems)</v>
          </cell>
          <cell r="Y135" t="str">
            <v>ACTIF</v>
          </cell>
          <cell r="Z135" t="str">
            <v>2020/2021</v>
          </cell>
        </row>
        <row r="136">
          <cell r="A136" t="str">
            <v>6741</v>
          </cell>
          <cell r="B136" t="str">
            <v>RADARSAT CONSTELLATION</v>
          </cell>
          <cell r="C136" t="str">
            <v>D</v>
          </cell>
          <cell r="D136" t="str">
            <v>200A</v>
          </cell>
          <cell r="E136" t="str">
            <v>VICE-PRESIDENT</v>
          </cell>
          <cell r="F136" t="str">
            <v>2020/2021</v>
          </cell>
          <cell r="G136" t="str">
            <v>270A</v>
          </cell>
          <cell r="H136" t="str">
            <v>PROGRAMS AND INTEGRATED PLANNING</v>
          </cell>
          <cell r="I136" t="str">
            <v>ACTIF</v>
          </cell>
          <cell r="J136" t="str">
            <v>2700</v>
          </cell>
          <cell r="K136" t="str">
            <v>PLANS AND PROGRAMS</v>
          </cell>
          <cell r="L136" t="str">
            <v>ACTIF</v>
          </cell>
          <cell r="M136" t="str">
            <v>BLM00</v>
          </cell>
          <cell r="N136" t="str">
            <v>BLM02</v>
          </cell>
          <cell r="O136" t="str">
            <v>Space Utilization</v>
          </cell>
          <cell r="P136" t="str">
            <v>ACTIF</v>
          </cell>
          <cell r="Q136" t="str">
            <v>BLM02.3</v>
          </cell>
          <cell r="R136" t="str">
            <v>Observation Systems</v>
          </cell>
          <cell r="S136" t="str">
            <v>ACTIF</v>
          </cell>
          <cell r="T136" t="str">
            <v>BLM02.3.1</v>
          </cell>
          <cell r="U136" t="str">
            <v>Observation Systems in EO</v>
          </cell>
          <cell r="V136" t="str">
            <v>ACTIF</v>
          </cell>
          <cell r="W136" t="str">
            <v>2137</v>
          </cell>
          <cell r="X136" t="str">
            <v>Advanced Technology Development Projects in EO</v>
          </cell>
          <cell r="Y136" t="str">
            <v>ACTIF</v>
          </cell>
          <cell r="Z136" t="str">
            <v>2020/2021</v>
          </cell>
        </row>
        <row r="137">
          <cell r="A137" t="str">
            <v>6781</v>
          </cell>
          <cell r="B137" t="str">
            <v>EXTERNAL GROUND INFRASTRUCTURE OPERATIONS</v>
          </cell>
          <cell r="C137" t="str">
            <v>-</v>
          </cell>
          <cell r="D137" t="str">
            <v>360A</v>
          </cell>
          <cell r="E137" t="str">
            <v>SPACE UTILIZATION</v>
          </cell>
          <cell r="F137" t="str">
            <v>2020/2021</v>
          </cell>
          <cell r="G137" t="str">
            <v>358A</v>
          </cell>
          <cell r="H137" t="str">
            <v>SPACE EXPLOITATION DIRECTORATE</v>
          </cell>
          <cell r="I137" t="str">
            <v>ACTIF</v>
          </cell>
          <cell r="J137" t="str">
            <v>431A</v>
          </cell>
          <cell r="K137" t="str">
            <v>MANAGER DATA ACQUISITION</v>
          </cell>
          <cell r="L137" t="str">
            <v>ACTIF</v>
          </cell>
          <cell r="M137" t="str">
            <v>BLM00</v>
          </cell>
          <cell r="N137" t="str">
            <v>BLM02</v>
          </cell>
          <cell r="O137" t="str">
            <v>Space Utilization</v>
          </cell>
          <cell r="P137" t="str">
            <v>ACTIF</v>
          </cell>
          <cell r="Q137" t="str">
            <v>BLM02.3</v>
          </cell>
          <cell r="R137" t="str">
            <v>Observation Systems</v>
          </cell>
          <cell r="S137" t="str">
            <v>ACTIF</v>
          </cell>
          <cell r="T137" t="str">
            <v>BLM02.3.3</v>
          </cell>
          <cell r="U137" t="str">
            <v>Generic Observation Systems</v>
          </cell>
          <cell r="V137" t="str">
            <v>ACTIF</v>
          </cell>
          <cell r="W137" t="str">
            <v>2138</v>
          </cell>
          <cell r="X137" t="str">
            <v>Generic Satellite Operations</v>
          </cell>
          <cell r="Y137" t="str">
            <v>ACTIF</v>
          </cell>
          <cell r="Z137" t="str">
            <v>2020/2021</v>
          </cell>
        </row>
        <row r="138">
          <cell r="A138" t="str">
            <v>6786</v>
          </cell>
          <cell r="B138" t="str">
            <v>MICROSAT MISSION 1</v>
          </cell>
          <cell r="C138" t="str">
            <v>B</v>
          </cell>
          <cell r="D138" t="str">
            <v>990</v>
          </cell>
          <cell r="E138" t="str">
            <v>EARMARKED FUNDS AT CORPORATE LEVEL</v>
          </cell>
          <cell r="F138" t="str">
            <v>2020/2021</v>
          </cell>
          <cell r="G138" t="str">
            <v>9905</v>
          </cell>
          <cell r="H138" t="str">
            <v>EARMARKED FUNDS FOR SPACE UTILIZATION</v>
          </cell>
          <cell r="I138" t="str">
            <v>ACTIF</v>
          </cell>
          <cell r="J138"/>
          <cell r="K138"/>
          <cell r="L138" t="str">
            <v>INACTIF</v>
          </cell>
          <cell r="M138" t="str">
            <v>BLM00</v>
          </cell>
          <cell r="N138" t="str">
            <v>BLM02</v>
          </cell>
          <cell r="O138" t="str">
            <v>Space Utilization</v>
          </cell>
          <cell r="P138" t="str">
            <v>ACTIF</v>
          </cell>
          <cell r="Q138" t="str">
            <v>BLM02.3</v>
          </cell>
          <cell r="R138" t="str">
            <v>Observation Systems</v>
          </cell>
          <cell r="S138" t="str">
            <v>ACTIF</v>
          </cell>
          <cell r="T138" t="str">
            <v>BLM02.3.1</v>
          </cell>
          <cell r="U138" t="str">
            <v>Observation Systems in EO</v>
          </cell>
          <cell r="V138" t="str">
            <v>ACTIF</v>
          </cell>
          <cell r="W138" t="str">
            <v>2137</v>
          </cell>
          <cell r="X138" t="str">
            <v>Advanced Technology Development Projects in EO</v>
          </cell>
          <cell r="Y138" t="str">
            <v>ACTIF</v>
          </cell>
          <cell r="Z138" t="str">
            <v>2020/2021</v>
          </cell>
        </row>
        <row r="139">
          <cell r="A139" t="str">
            <v>6824</v>
          </cell>
          <cell r="B139" t="str">
            <v>JWST (JAMES WEBB SPACE TELESCOPE)</v>
          </cell>
          <cell r="C139" t="str">
            <v>E</v>
          </cell>
          <cell r="D139" t="str">
            <v>380A</v>
          </cell>
          <cell r="E139" t="str">
            <v>SPACE SCIENCE AND TECHNOLOGY</v>
          </cell>
          <cell r="F139" t="str">
            <v>2020/2021</v>
          </cell>
          <cell r="G139" t="str">
            <v>384A</v>
          </cell>
          <cell r="H139" t="str">
            <v>ENGINEERING DEVELOPMENT</v>
          </cell>
          <cell r="I139" t="str">
            <v>ACTIF</v>
          </cell>
          <cell r="J139" t="str">
            <v>3840</v>
          </cell>
          <cell r="K139" t="str">
            <v>ENGINEERING DEVELOPMENT</v>
          </cell>
          <cell r="L139" t="str">
            <v>ACTIF</v>
          </cell>
          <cell r="M139" t="str">
            <v>BLM00</v>
          </cell>
          <cell r="N139" t="str">
            <v>BLM01</v>
          </cell>
          <cell r="O139" t="str">
            <v>Space Exploration</v>
          </cell>
          <cell r="P139" t="str">
            <v>ACTIF</v>
          </cell>
          <cell r="Q139" t="str">
            <v>BLM01.2</v>
          </cell>
          <cell r="R139" t="str">
            <v>Science Instruments</v>
          </cell>
          <cell r="S139" t="str">
            <v>ACTIF</v>
          </cell>
          <cell r="T139" t="str">
            <v>BLM01.2.1</v>
          </cell>
          <cell r="U139" t="str">
            <v>Science Instruments in Astronomy</v>
          </cell>
          <cell r="V139" t="str">
            <v>ACTIF</v>
          </cell>
          <cell r="W139" t="str">
            <v>2183</v>
          </cell>
          <cell r="X139" t="str">
            <v>Astronomy Projects</v>
          </cell>
          <cell r="Y139" t="str">
            <v>ACTIF</v>
          </cell>
          <cell r="Z139" t="str">
            <v>2020/2021</v>
          </cell>
        </row>
        <row r="140">
          <cell r="A140" t="str">
            <v>6838</v>
          </cell>
          <cell r="B140" t="str">
            <v>RADARSAT CONSTELLATION</v>
          </cell>
          <cell r="C140" t="str">
            <v>E2</v>
          </cell>
          <cell r="D140" t="str">
            <v>360A</v>
          </cell>
          <cell r="E140" t="str">
            <v>SPACE UTILIZATION</v>
          </cell>
          <cell r="F140" t="str">
            <v>2020/2021</v>
          </cell>
          <cell r="G140" t="str">
            <v>358A</v>
          </cell>
          <cell r="H140" t="str">
            <v>SPACE EXPLOITATION DIRECTORATE</v>
          </cell>
          <cell r="I140" t="str">
            <v>ACTIF</v>
          </cell>
          <cell r="J140" t="str">
            <v>3521</v>
          </cell>
          <cell r="K140" t="str">
            <v>PROJECTS PORTFOLIO (MCP) MANAGER</v>
          </cell>
          <cell r="L140" t="str">
            <v>ACTIF</v>
          </cell>
          <cell r="M140" t="str">
            <v>BLM00</v>
          </cell>
          <cell r="N140" t="str">
            <v>BLM02</v>
          </cell>
          <cell r="O140" t="str">
            <v>Space Utilization</v>
          </cell>
          <cell r="P140" t="str">
            <v>ACTIF</v>
          </cell>
          <cell r="Q140" t="str">
            <v>BLM02.3</v>
          </cell>
          <cell r="R140" t="str">
            <v>Observation Systems</v>
          </cell>
          <cell r="S140" t="str">
            <v>ACTIF</v>
          </cell>
          <cell r="T140" t="str">
            <v>BLM02.3.1</v>
          </cell>
          <cell r="U140" t="str">
            <v>Observation Systems in EO</v>
          </cell>
          <cell r="V140" t="str">
            <v>ACTIF</v>
          </cell>
          <cell r="W140" t="str">
            <v>2267</v>
          </cell>
          <cell r="X140" t="str">
            <v>EO Operational Mission (Earth Systems)</v>
          </cell>
          <cell r="Y140" t="str">
            <v>ACTIF</v>
          </cell>
          <cell r="Z140" t="str">
            <v>2020/2021</v>
          </cell>
        </row>
        <row r="141">
          <cell r="A141" t="str">
            <v>6884</v>
          </cell>
          <cell r="B141" t="str">
            <v>PHASES 0 FOR SU</v>
          </cell>
          <cell r="C141" t="str">
            <v>ACT</v>
          </cell>
          <cell r="D141" t="str">
            <v>360A</v>
          </cell>
          <cell r="E141" t="str">
            <v>SPACE UTILIZATION</v>
          </cell>
          <cell r="F141" t="str">
            <v>2020/2021</v>
          </cell>
          <cell r="G141" t="str">
            <v>357A</v>
          </cell>
          <cell r="H141" t="str">
            <v>EARTH SYSTEM SCIENCE MISSIONS AND APPLICATIONS DIRECTORATE</v>
          </cell>
          <cell r="I141" t="str">
            <v>ACTIF</v>
          </cell>
          <cell r="J141" t="str">
            <v>3570</v>
          </cell>
          <cell r="K141" t="str">
            <v>DIRECTOR'S OFFICE</v>
          </cell>
          <cell r="L141" t="str">
            <v>ACTIF</v>
          </cell>
          <cell r="M141" t="str">
            <v>BLM00</v>
          </cell>
          <cell r="N141" t="str">
            <v>BLM02</v>
          </cell>
          <cell r="O141" t="str">
            <v>Space Utilization</v>
          </cell>
          <cell r="P141" t="str">
            <v>ACTIF</v>
          </cell>
          <cell r="Q141" t="str">
            <v>BLM02.3</v>
          </cell>
          <cell r="R141" t="str">
            <v>Observation Systems</v>
          </cell>
          <cell r="S141" t="str">
            <v>ACTIF</v>
          </cell>
          <cell r="T141" t="str">
            <v>BLM02.3.1</v>
          </cell>
          <cell r="U141" t="str">
            <v>Observation Systems in EO</v>
          </cell>
          <cell r="V141" t="str">
            <v>ACTIF</v>
          </cell>
          <cell r="W141" t="str">
            <v>2137</v>
          </cell>
          <cell r="X141" t="str">
            <v>Advanced Technology Development Projects in EO</v>
          </cell>
          <cell r="Y141" t="str">
            <v>ACTIF</v>
          </cell>
          <cell r="Z141" t="str">
            <v>2020/2021</v>
          </cell>
        </row>
        <row r="142">
          <cell r="A142" t="str">
            <v>6886</v>
          </cell>
          <cell r="B142" t="str">
            <v>MICROSAT MISSION 3</v>
          </cell>
          <cell r="C142" t="str">
            <v>B</v>
          </cell>
          <cell r="D142" t="str">
            <v>990</v>
          </cell>
          <cell r="E142" t="str">
            <v>EARMARKED FUNDS AT CORPORATE LEVEL</v>
          </cell>
          <cell r="F142" t="str">
            <v>2020/2021</v>
          </cell>
          <cell r="G142" t="str">
            <v>9905</v>
          </cell>
          <cell r="H142" t="str">
            <v>EARMARKED FUNDS FOR SPACE UTILIZATION</v>
          </cell>
          <cell r="I142" t="str">
            <v>ACTIF</v>
          </cell>
          <cell r="J142"/>
          <cell r="K142"/>
          <cell r="L142" t="str">
            <v>INACTIF</v>
          </cell>
          <cell r="M142" t="str">
            <v>BLM00</v>
          </cell>
          <cell r="N142" t="str">
            <v>BLM02</v>
          </cell>
          <cell r="O142" t="str">
            <v>Space Utilization</v>
          </cell>
          <cell r="P142" t="str">
            <v>ACTIF</v>
          </cell>
          <cell r="Q142" t="str">
            <v>BLM02.3</v>
          </cell>
          <cell r="R142" t="str">
            <v>Observation Systems</v>
          </cell>
          <cell r="S142" t="str">
            <v>ACTIF</v>
          </cell>
          <cell r="T142" t="str">
            <v>BLM02.3.1</v>
          </cell>
          <cell r="U142" t="str">
            <v>Observation Systems in EO</v>
          </cell>
          <cell r="V142" t="str">
            <v>ACTIF</v>
          </cell>
          <cell r="W142" t="str">
            <v>2137</v>
          </cell>
          <cell r="X142" t="str">
            <v>Advanced Technology Development Projects in EO</v>
          </cell>
          <cell r="Y142" t="str">
            <v>ACTIF</v>
          </cell>
          <cell r="Z142" t="str">
            <v>2020/2021</v>
          </cell>
        </row>
        <row r="143">
          <cell r="A143" t="str">
            <v>6887</v>
          </cell>
          <cell r="B143" t="str">
            <v>MICROSAT MISSION 4</v>
          </cell>
          <cell r="C143" t="str">
            <v>A</v>
          </cell>
          <cell r="D143" t="str">
            <v>990</v>
          </cell>
          <cell r="E143" t="str">
            <v>EARMARKED FUNDS AT CORPORATE LEVEL</v>
          </cell>
          <cell r="F143" t="str">
            <v>2020/2021</v>
          </cell>
          <cell r="G143" t="str">
            <v>9905</v>
          </cell>
          <cell r="H143" t="str">
            <v>EARMARKED FUNDS FOR SPACE UTILIZATION</v>
          </cell>
          <cell r="I143" t="str">
            <v>ACTIF</v>
          </cell>
          <cell r="J143"/>
          <cell r="K143"/>
          <cell r="L143" t="str">
            <v>INACTIF</v>
          </cell>
          <cell r="M143" t="str">
            <v>BLM00</v>
          </cell>
          <cell r="N143" t="str">
            <v>BLM02</v>
          </cell>
          <cell r="O143" t="str">
            <v>Space Utilization</v>
          </cell>
          <cell r="P143" t="str">
            <v>ACTIF</v>
          </cell>
          <cell r="Q143" t="str">
            <v>BLM02.3</v>
          </cell>
          <cell r="R143" t="str">
            <v>Observation Systems</v>
          </cell>
          <cell r="S143" t="str">
            <v>ACTIF</v>
          </cell>
          <cell r="T143" t="str">
            <v>BLM02.3.1</v>
          </cell>
          <cell r="U143" t="str">
            <v>Observation Systems in EO</v>
          </cell>
          <cell r="V143" t="str">
            <v>ACTIF</v>
          </cell>
          <cell r="W143" t="str">
            <v>2137</v>
          </cell>
          <cell r="X143" t="str">
            <v>Advanced Technology Development Projects in EO</v>
          </cell>
          <cell r="Y143" t="str">
            <v>ACTIF</v>
          </cell>
          <cell r="Z143" t="str">
            <v>2020/2021</v>
          </cell>
        </row>
        <row r="144">
          <cell r="A144" t="str">
            <v>6888</v>
          </cell>
          <cell r="B144" t="str">
            <v>MICROSAT MISSION 4</v>
          </cell>
          <cell r="C144" t="str">
            <v>B</v>
          </cell>
          <cell r="D144" t="str">
            <v>990</v>
          </cell>
          <cell r="E144" t="str">
            <v>EARMARKED FUNDS AT CORPORATE LEVEL</v>
          </cell>
          <cell r="F144" t="str">
            <v>2020/2021</v>
          </cell>
          <cell r="G144" t="str">
            <v>9905</v>
          </cell>
          <cell r="H144" t="str">
            <v>EARMARKED FUNDS FOR SPACE UTILIZATION</v>
          </cell>
          <cell r="I144" t="str">
            <v>ACTIF</v>
          </cell>
          <cell r="J144"/>
          <cell r="K144"/>
          <cell r="L144" t="str">
            <v>INACTIF</v>
          </cell>
          <cell r="M144" t="str">
            <v>BLM00</v>
          </cell>
          <cell r="N144" t="str">
            <v>BLM02</v>
          </cell>
          <cell r="O144" t="str">
            <v>Space Utilization</v>
          </cell>
          <cell r="P144" t="str">
            <v>ACTIF</v>
          </cell>
          <cell r="Q144" t="str">
            <v>BLM02.3</v>
          </cell>
          <cell r="R144" t="str">
            <v>Observation Systems</v>
          </cell>
          <cell r="S144" t="str">
            <v>ACTIF</v>
          </cell>
          <cell r="T144" t="str">
            <v>BLM02.3.1</v>
          </cell>
          <cell r="U144" t="str">
            <v>Observation Systems in EO</v>
          </cell>
          <cell r="V144" t="str">
            <v>ACTIF</v>
          </cell>
          <cell r="W144" t="str">
            <v>2137</v>
          </cell>
          <cell r="X144" t="str">
            <v>Advanced Technology Development Projects in EO</v>
          </cell>
          <cell r="Y144" t="str">
            <v>ACTIF</v>
          </cell>
          <cell r="Z144" t="str">
            <v>2020/2021</v>
          </cell>
        </row>
        <row r="145">
          <cell r="A145" t="str">
            <v>7101</v>
          </cell>
          <cell r="B145" t="str">
            <v>PHASES 0 FOR SU</v>
          </cell>
          <cell r="C145" t="str">
            <v>ACT</v>
          </cell>
          <cell r="D145" t="str">
            <v>360A</v>
          </cell>
          <cell r="E145" t="str">
            <v>SPACE UTILIZATION</v>
          </cell>
          <cell r="F145" t="str">
            <v>2020/2021</v>
          </cell>
          <cell r="G145" t="str">
            <v>358A</v>
          </cell>
          <cell r="H145" t="str">
            <v>SPACE EXPLOITATION DIRECTORATE</v>
          </cell>
          <cell r="I145" t="str">
            <v>ACTIF</v>
          </cell>
          <cell r="J145" t="str">
            <v>3521</v>
          </cell>
          <cell r="K145" t="str">
            <v>PROJECTS PORTFOLIO (MCP) MANAGER</v>
          </cell>
          <cell r="L145" t="str">
            <v>ACTIF</v>
          </cell>
          <cell r="M145" t="str">
            <v>BLM00</v>
          </cell>
          <cell r="N145" t="str">
            <v>BLM02</v>
          </cell>
          <cell r="O145" t="str">
            <v>Space Utilization</v>
          </cell>
          <cell r="P145" t="str">
            <v>ACTIF</v>
          </cell>
          <cell r="Q145" t="str">
            <v>BLM02.3</v>
          </cell>
          <cell r="R145" t="str">
            <v>Observation Systems</v>
          </cell>
          <cell r="S145" t="str">
            <v>ACTIF</v>
          </cell>
          <cell r="T145" t="str">
            <v>BLM02.3.1</v>
          </cell>
          <cell r="U145" t="str">
            <v>Observation Systems in EO</v>
          </cell>
          <cell r="V145" t="str">
            <v>ACTIF</v>
          </cell>
          <cell r="W145" t="str">
            <v>2137</v>
          </cell>
          <cell r="X145" t="str">
            <v>Advanced Technology Development Projects in EO</v>
          </cell>
          <cell r="Y145" t="str">
            <v>ACTIF</v>
          </cell>
          <cell r="Z145" t="str">
            <v>2020/2021</v>
          </cell>
        </row>
        <row r="146">
          <cell r="A146" t="str">
            <v>7121</v>
          </cell>
          <cell r="B146" t="str">
            <v>STRATOS - BALLONS STRATOSPHÉRIQUES - PROGRAMME</v>
          </cell>
          <cell r="C146" t="str">
            <v>-</v>
          </cell>
          <cell r="D146" t="str">
            <v>380A</v>
          </cell>
          <cell r="E146" t="str">
            <v>SPACE SCIENCE AND TECHNOLOGY</v>
          </cell>
          <cell r="F146" t="str">
            <v>2020/2021</v>
          </cell>
          <cell r="G146" t="str">
            <v>384A</v>
          </cell>
          <cell r="H146" t="str">
            <v>ENGINEERING DEVELOPMENT</v>
          </cell>
          <cell r="I146" t="str">
            <v>ACTIF</v>
          </cell>
          <cell r="J146" t="str">
            <v>3840</v>
          </cell>
          <cell r="K146" t="str">
            <v>ENGINEERING DEVELOPMENT</v>
          </cell>
          <cell r="L146" t="str">
            <v>ACTIF</v>
          </cell>
          <cell r="M146" t="str">
            <v>BLM00</v>
          </cell>
          <cell r="N146" t="str">
            <v>BLM03</v>
          </cell>
          <cell r="O146" t="str">
            <v>Space Capacity Development</v>
          </cell>
          <cell r="P146" t="str">
            <v>ACTIF</v>
          </cell>
          <cell r="Q146" t="str">
            <v>BLM03.6</v>
          </cell>
          <cell r="R146" t="str">
            <v>Capability Demonstration</v>
          </cell>
          <cell r="S146" t="str">
            <v>ACTIF</v>
          </cell>
          <cell r="T146" t="str">
            <v>BLM03.6.1</v>
          </cell>
          <cell r="U146" t="str">
            <v>Capability Demonstration</v>
          </cell>
          <cell r="V146" t="str">
            <v>ACTIF</v>
          </cell>
          <cell r="W146" t="str">
            <v>2224</v>
          </cell>
          <cell r="X146" t="str">
            <v>Research Infrastructure activities (RIA)</v>
          </cell>
          <cell r="Y146" t="str">
            <v>ACTIF</v>
          </cell>
          <cell r="Z146" t="str">
            <v>2020/2021</v>
          </cell>
        </row>
        <row r="147">
          <cell r="A147" t="str">
            <v>7122</v>
          </cell>
          <cell r="B147" t="str">
            <v>STRATOS - BALLONS STRATOSPHÉRIQUES - INFRASTRUCTURE</v>
          </cell>
          <cell r="C147" t="str">
            <v>-</v>
          </cell>
          <cell r="D147" t="str">
            <v>380A</v>
          </cell>
          <cell r="E147" t="str">
            <v>SPACE SCIENCE AND TECHNOLOGY</v>
          </cell>
          <cell r="F147" t="str">
            <v>2020/2021</v>
          </cell>
          <cell r="G147" t="str">
            <v>384A</v>
          </cell>
          <cell r="H147" t="str">
            <v>ENGINEERING DEVELOPMENT</v>
          </cell>
          <cell r="I147" t="str">
            <v>ACTIF</v>
          </cell>
          <cell r="J147" t="str">
            <v>3840</v>
          </cell>
          <cell r="K147" t="str">
            <v>ENGINEERING DEVELOPMENT</v>
          </cell>
          <cell r="L147" t="str">
            <v>ACTIF</v>
          </cell>
          <cell r="M147" t="str">
            <v>BLM00</v>
          </cell>
          <cell r="N147" t="str">
            <v>BLM03</v>
          </cell>
          <cell r="O147" t="str">
            <v>Space Capacity Development</v>
          </cell>
          <cell r="P147" t="str">
            <v>ACTIF</v>
          </cell>
          <cell r="Q147" t="str">
            <v>BLM03.6</v>
          </cell>
          <cell r="R147" t="str">
            <v>Capability Demonstration</v>
          </cell>
          <cell r="S147" t="str">
            <v>ACTIF</v>
          </cell>
          <cell r="T147" t="str">
            <v>BLM03.6.1</v>
          </cell>
          <cell r="U147" t="str">
            <v>Capability Demonstration</v>
          </cell>
          <cell r="V147" t="str">
            <v>ACTIF</v>
          </cell>
          <cell r="W147" t="str">
            <v>2224</v>
          </cell>
          <cell r="X147" t="str">
            <v>Research Infrastructure activities (RIA)</v>
          </cell>
          <cell r="Y147" t="str">
            <v>ACTIF</v>
          </cell>
          <cell r="Z147" t="str">
            <v>2020/2021</v>
          </cell>
        </row>
        <row r="148">
          <cell r="A148" t="str">
            <v>7123</v>
          </cell>
          <cell r="B148" t="str">
            <v>STRATOS - BALLONS STRATOSPHÉRIQUES - CAMPAGNE</v>
          </cell>
          <cell r="C148" t="str">
            <v>-</v>
          </cell>
          <cell r="D148" t="str">
            <v>380A</v>
          </cell>
          <cell r="E148" t="str">
            <v>SPACE SCIENCE AND TECHNOLOGY</v>
          </cell>
          <cell r="F148" t="str">
            <v>2020/2021</v>
          </cell>
          <cell r="G148" t="str">
            <v>384A</v>
          </cell>
          <cell r="H148" t="str">
            <v>ENGINEERING DEVELOPMENT</v>
          </cell>
          <cell r="I148" t="str">
            <v>ACTIF</v>
          </cell>
          <cell r="J148" t="str">
            <v>3840</v>
          </cell>
          <cell r="K148" t="str">
            <v>ENGINEERING DEVELOPMENT</v>
          </cell>
          <cell r="L148" t="str">
            <v>ACTIF</v>
          </cell>
          <cell r="M148" t="str">
            <v>BLM00</v>
          </cell>
          <cell r="N148" t="str">
            <v>BLM03</v>
          </cell>
          <cell r="O148" t="str">
            <v>Space Capacity Development</v>
          </cell>
          <cell r="P148" t="str">
            <v>ACTIF</v>
          </cell>
          <cell r="Q148" t="str">
            <v>BLM03.6</v>
          </cell>
          <cell r="R148" t="str">
            <v>Capability Demonstration</v>
          </cell>
          <cell r="S148" t="str">
            <v>ACTIF</v>
          </cell>
          <cell r="T148" t="str">
            <v>BLM03.6.1</v>
          </cell>
          <cell r="U148" t="str">
            <v>Capability Demonstration</v>
          </cell>
          <cell r="V148" t="str">
            <v>ACTIF</v>
          </cell>
          <cell r="W148" t="str">
            <v>2224</v>
          </cell>
          <cell r="X148" t="str">
            <v>Research Infrastructure activities (RIA)</v>
          </cell>
          <cell r="Y148" t="str">
            <v>ACTIF</v>
          </cell>
          <cell r="Z148" t="str">
            <v>2020/2021</v>
          </cell>
        </row>
        <row r="149">
          <cell r="A149" t="str">
            <v>7143</v>
          </cell>
          <cell r="B149" t="str">
            <v>SATELLITE COMMON OPERATION COST</v>
          </cell>
          <cell r="C149" t="str">
            <v>-</v>
          </cell>
          <cell r="D149" t="str">
            <v>360A</v>
          </cell>
          <cell r="E149" t="str">
            <v>SPACE UTILIZATION</v>
          </cell>
          <cell r="F149" t="str">
            <v>2020/2021</v>
          </cell>
          <cell r="G149" t="str">
            <v>358A</v>
          </cell>
          <cell r="H149" t="str">
            <v>SPACE EXPLOITATION DIRECTORATE</v>
          </cell>
          <cell r="I149" t="str">
            <v>ACTIF</v>
          </cell>
          <cell r="J149" t="str">
            <v>432A</v>
          </cell>
          <cell r="K149" t="str">
            <v>FLIGHT OPERATIONS &amp; INFRASTRUCTURE</v>
          </cell>
          <cell r="L149" t="str">
            <v>ACTIF</v>
          </cell>
          <cell r="M149" t="str">
            <v>BLM00</v>
          </cell>
          <cell r="N149" t="str">
            <v>BLM02</v>
          </cell>
          <cell r="O149" t="str">
            <v>Space Utilization</v>
          </cell>
          <cell r="P149" t="str">
            <v>ACTIF</v>
          </cell>
          <cell r="Q149" t="str">
            <v>BLM02.3</v>
          </cell>
          <cell r="R149" t="str">
            <v>Observation Systems</v>
          </cell>
          <cell r="S149" t="str">
            <v>ACTIF</v>
          </cell>
          <cell r="T149" t="str">
            <v>BLM02.3.3</v>
          </cell>
          <cell r="U149" t="str">
            <v>Generic Observation Systems</v>
          </cell>
          <cell r="V149" t="str">
            <v>ACTIF</v>
          </cell>
          <cell r="W149" t="str">
            <v>2138</v>
          </cell>
          <cell r="X149" t="str">
            <v>Generic Satellite Operations</v>
          </cell>
          <cell r="Y149" t="str">
            <v>ACTIF</v>
          </cell>
          <cell r="Z149" t="str">
            <v>2020/2021</v>
          </cell>
        </row>
        <row r="150">
          <cell r="A150" t="str">
            <v>7161</v>
          </cell>
          <cell r="B150" t="str">
            <v>PROGRAM MANAGEMENT (DAVID FLORIDA LABORATORY)</v>
          </cell>
          <cell r="C150" t="str">
            <v>-</v>
          </cell>
          <cell r="D150" t="str">
            <v>380A</v>
          </cell>
          <cell r="E150" t="str">
            <v>SPACE SCIENCE AND TECHNOLOGY</v>
          </cell>
          <cell r="F150" t="str">
            <v>2020/2021</v>
          </cell>
          <cell r="G150" t="str">
            <v>420A</v>
          </cell>
          <cell r="H150" t="str">
            <v>DAVID FLORIDA LABORATORY (DFL)</v>
          </cell>
          <cell r="I150" t="str">
            <v>ACTIF</v>
          </cell>
          <cell r="J150" t="str">
            <v>4200</v>
          </cell>
          <cell r="K150" t="str">
            <v>DAVID FLORIDA LABORATORY (DFL)</v>
          </cell>
          <cell r="L150" t="str">
            <v>ACTIF</v>
          </cell>
          <cell r="M150" t="str">
            <v>BLM00</v>
          </cell>
          <cell r="N150" t="str">
            <v>BLM03</v>
          </cell>
          <cell r="O150" t="str">
            <v>Space Capacity Development</v>
          </cell>
          <cell r="P150" t="str">
            <v>ACTIF</v>
          </cell>
          <cell r="Q150" t="str">
            <v>BLM03.1</v>
          </cell>
          <cell r="R150" t="str">
            <v>SCD Management</v>
          </cell>
          <cell r="S150" t="str">
            <v>ACTIF</v>
          </cell>
          <cell r="T150" t="str">
            <v>BLM03.1.1</v>
          </cell>
          <cell r="U150" t="str">
            <v>SCD Management</v>
          </cell>
          <cell r="V150" t="str">
            <v>ACTIF</v>
          </cell>
          <cell r="W150" t="str">
            <v>2259</v>
          </cell>
          <cell r="X150" t="str">
            <v>Management of SST Directorates</v>
          </cell>
          <cell r="Y150" t="str">
            <v>ACTIF</v>
          </cell>
          <cell r="Z150" t="str">
            <v>2020/2021</v>
          </cell>
        </row>
        <row r="151">
          <cell r="A151" t="str">
            <v>7162</v>
          </cell>
          <cell r="B151" t="str">
            <v>INNOVATIVE PLANNING</v>
          </cell>
          <cell r="C151" t="str">
            <v>-</v>
          </cell>
          <cell r="D151" t="str">
            <v>380A</v>
          </cell>
          <cell r="E151" t="str">
            <v>SPACE SCIENCE AND TECHNOLOGY</v>
          </cell>
          <cell r="F151" t="str">
            <v>2020/2021</v>
          </cell>
          <cell r="G151" t="str">
            <v>389A</v>
          </cell>
          <cell r="H151" t="str">
            <v>PLANNING  &amp; COMMERCIALIZATION</v>
          </cell>
          <cell r="I151" t="str">
            <v>ACTIF</v>
          </cell>
          <cell r="J151" t="str">
            <v>3831</v>
          </cell>
          <cell r="K151" t="str">
            <v>INNOVATION PLANNING</v>
          </cell>
          <cell r="L151" t="str">
            <v>ACTIF</v>
          </cell>
          <cell r="M151" t="str">
            <v>BLM00</v>
          </cell>
          <cell r="N151" t="str">
            <v>BLM03</v>
          </cell>
          <cell r="O151" t="str">
            <v>Space Capacity Development</v>
          </cell>
          <cell r="P151" t="str">
            <v>ACTIF</v>
          </cell>
          <cell r="Q151" t="str">
            <v>BLM03.8</v>
          </cell>
          <cell r="R151" t="str">
            <v>Provision of Expertise &amp; Facilities</v>
          </cell>
          <cell r="S151" t="str">
            <v>ACTIF</v>
          </cell>
          <cell r="T151" t="str">
            <v>BLM03.8.1</v>
          </cell>
          <cell r="U151" t="str">
            <v>Provision of Expertise &amp; Facilities</v>
          </cell>
          <cell r="V151" t="str">
            <v>ACTIF</v>
          </cell>
          <cell r="W151" t="str">
            <v>2238</v>
          </cell>
          <cell r="X151" t="str">
            <v>Science &amp; Technology Planning &amp; Commercialization</v>
          </cell>
          <cell r="Y151" t="str">
            <v>ACTIF</v>
          </cell>
          <cell r="Z151" t="str">
            <v>2020/2021</v>
          </cell>
        </row>
        <row r="152">
          <cell r="A152" t="str">
            <v>7181</v>
          </cell>
          <cell r="B152" t="str">
            <v>ENHANCED AIS DATA SERVICES</v>
          </cell>
          <cell r="C152" t="str">
            <v>-</v>
          </cell>
          <cell r="D152" t="str">
            <v>360A</v>
          </cell>
          <cell r="E152" t="str">
            <v>SPACE UTILIZATION</v>
          </cell>
          <cell r="F152" t="str">
            <v>2020/2021</v>
          </cell>
          <cell r="G152" t="str">
            <v>358A</v>
          </cell>
          <cell r="H152" t="str">
            <v>SPACE EXPLOITATION DIRECTORATE</v>
          </cell>
          <cell r="I152" t="str">
            <v>ACTIF</v>
          </cell>
          <cell r="J152" t="str">
            <v>432A</v>
          </cell>
          <cell r="K152" t="str">
            <v>FLIGHT OPERATIONS &amp; INFRASTRUCTURE</v>
          </cell>
          <cell r="L152" t="str">
            <v>ACTIF</v>
          </cell>
          <cell r="M152" t="str">
            <v>BLM00</v>
          </cell>
          <cell r="N152" t="str">
            <v>BLM02</v>
          </cell>
          <cell r="O152" t="str">
            <v>Space Utilization</v>
          </cell>
          <cell r="P152" t="str">
            <v>ACTIF</v>
          </cell>
          <cell r="Q152" t="str">
            <v>BLM02.4</v>
          </cell>
          <cell r="R152" t="str">
            <v>Data Utilization &amp; Application Development</v>
          </cell>
          <cell r="S152" t="str">
            <v>ACTIF</v>
          </cell>
          <cell r="T152" t="str">
            <v>BLM02.4.2</v>
          </cell>
          <cell r="U152" t="str">
            <v>Data Utilization &amp; Application Development in Communications</v>
          </cell>
          <cell r="V152" t="str">
            <v>ACTIF</v>
          </cell>
          <cell r="W152" t="str">
            <v>2225</v>
          </cell>
          <cell r="X152" t="str">
            <v>Communications Services Utilization</v>
          </cell>
          <cell r="Y152" t="str">
            <v>ACTIF</v>
          </cell>
          <cell r="Z152" t="str">
            <v>2020/2021</v>
          </cell>
        </row>
        <row r="153">
          <cell r="A153" t="str">
            <v>7182</v>
          </cell>
          <cell r="B153" t="str">
            <v>POLICY GRANTS</v>
          </cell>
          <cell r="C153" t="str">
            <v>-</v>
          </cell>
          <cell r="D153" t="str">
            <v>670A</v>
          </cell>
          <cell r="E153" t="str">
            <v>POLICY</v>
          </cell>
          <cell r="F153" t="str">
            <v>2020/2021</v>
          </cell>
          <cell r="G153" t="str">
            <v>670A</v>
          </cell>
          <cell r="H153" t="str">
            <v>POLICY</v>
          </cell>
          <cell r="I153" t="str">
            <v>INACTIF</v>
          </cell>
          <cell r="J153" t="str">
            <v>6700</v>
          </cell>
          <cell r="K153" t="str">
            <v>POLICY</v>
          </cell>
          <cell r="L153" t="str">
            <v>INACTIF</v>
          </cell>
          <cell r="M153" t="str">
            <v>BLM00</v>
          </cell>
          <cell r="N153" t="str">
            <v>BLM03</v>
          </cell>
          <cell r="O153" t="str">
            <v>Space Capacity Development</v>
          </cell>
          <cell r="P153" t="str">
            <v>ACTIF</v>
          </cell>
          <cell r="Q153" t="str">
            <v>BLM03.3</v>
          </cell>
          <cell r="R153" t="str">
            <v>STEDIA</v>
          </cell>
          <cell r="S153" t="str">
            <v>ACTIF</v>
          </cell>
          <cell r="T153" t="str">
            <v>BLM03.3.1</v>
          </cell>
          <cell r="U153" t="str">
            <v>STEDIA</v>
          </cell>
          <cell r="V153" t="str">
            <v>ACTIF</v>
          </cell>
          <cell r="W153" t="str">
            <v>2132</v>
          </cell>
          <cell r="X153" t="str">
            <v>G&amp;C Research: Research and Analysis</v>
          </cell>
          <cell r="Y153" t="str">
            <v>ACTIF</v>
          </cell>
          <cell r="Z153" t="str">
            <v>2020/2021</v>
          </cell>
        </row>
        <row r="154">
          <cell r="A154" t="str">
            <v>7241</v>
          </cell>
          <cell r="B154" t="str">
            <v>SECRET NETWORK</v>
          </cell>
          <cell r="C154" t="str">
            <v>-</v>
          </cell>
          <cell r="D154" t="str">
            <v>990</v>
          </cell>
          <cell r="E154" t="str">
            <v>EARMARKED FUNDS AT CORPORATE LEVEL</v>
          </cell>
          <cell r="F154" t="str">
            <v>2020/2021</v>
          </cell>
          <cell r="G154" t="str">
            <v>9908</v>
          </cell>
          <cell r="H154" t="str">
            <v>EARMARKED FUNDS FOR CORPORATE SERVICES</v>
          </cell>
          <cell r="I154" t="str">
            <v>ACTIF</v>
          </cell>
          <cell r="J154"/>
          <cell r="K154"/>
          <cell r="L154" t="str">
            <v>INACTIF</v>
          </cell>
          <cell r="M154" t="str">
            <v>ISS00</v>
          </cell>
          <cell r="N154" t="str">
            <v>ISS07</v>
          </cell>
          <cell r="O154" t="str">
            <v>INFORMATION TECHNOLOGY</v>
          </cell>
          <cell r="P154" t="str">
            <v>ACTIF</v>
          </cell>
          <cell r="Q154" t="str">
            <v>ISS07.1</v>
          </cell>
          <cell r="R154" t="str">
            <v>INFORMATION TECHNOLOGY</v>
          </cell>
          <cell r="S154" t="str">
            <v>ACTIF</v>
          </cell>
          <cell r="T154" t="str">
            <v>ISS07.1.1</v>
          </cell>
          <cell r="U154" t="str">
            <v>INFORMATION TECHNOLOGY</v>
          </cell>
          <cell r="V154" t="str">
            <v>ACTIF</v>
          </cell>
          <cell r="W154" t="str">
            <v>2024</v>
          </cell>
          <cell r="X154" t="str">
            <v>INFORMATION TECHNOLOGY</v>
          </cell>
          <cell r="Y154" t="str">
            <v>ACTIF</v>
          </cell>
          <cell r="Z154" t="str">
            <v>2020/2021</v>
          </cell>
        </row>
        <row r="155">
          <cell r="A155" t="str">
            <v>7381</v>
          </cell>
          <cell r="B155" t="str">
            <v>DEXTRE DEPLOYABLE VISION SYSTEM (DDVS)</v>
          </cell>
          <cell r="C155" t="str">
            <v>D</v>
          </cell>
          <cell r="D155" t="str">
            <v>370A</v>
          </cell>
          <cell r="E155" t="str">
            <v>SPACE EXPLORATION</v>
          </cell>
          <cell r="F155" t="str">
            <v>2020/2021</v>
          </cell>
          <cell r="G155" t="str">
            <v>372A</v>
          </cell>
          <cell r="H155" t="str">
            <v>EXPLORATION DEVELOPMENT</v>
          </cell>
          <cell r="I155" t="str">
            <v>ACTIF</v>
          </cell>
          <cell r="J155" t="str">
            <v>375A</v>
          </cell>
          <cell r="K155" t="str">
            <v>EXPLORATION SYSTEMS &amp; ROBOTICS</v>
          </cell>
          <cell r="L155" t="str">
            <v>ACTIF</v>
          </cell>
          <cell r="M155" t="str">
            <v>BLM00</v>
          </cell>
          <cell r="N155" t="str">
            <v>BLM01</v>
          </cell>
          <cell r="O155" t="str">
            <v>Space Exploration</v>
          </cell>
          <cell r="P155" t="str">
            <v>ACTIF</v>
          </cell>
          <cell r="Q155" t="str">
            <v>BLM01.3</v>
          </cell>
          <cell r="R155" t="str">
            <v>Spacecraft or subsystems</v>
          </cell>
          <cell r="S155" t="str">
            <v>ACTIF</v>
          </cell>
          <cell r="T155" t="str">
            <v>BLM01.3.2</v>
          </cell>
          <cell r="U155" t="str">
            <v>SPACECRAFT OR SUBSYSTEMS - BLEO HUMAN</v>
          </cell>
          <cell r="V155" t="str">
            <v>ACTIF</v>
          </cell>
          <cell r="W155" t="str">
            <v>2254</v>
          </cell>
          <cell r="X155" t="str">
            <v>BLEO HUMAN PROJECTS</v>
          </cell>
          <cell r="Y155" t="str">
            <v>ACTIF</v>
          </cell>
          <cell r="Z155" t="str">
            <v>2020/2021</v>
          </cell>
        </row>
        <row r="156">
          <cell r="A156" t="str">
            <v>7401</v>
          </cell>
          <cell r="B156" t="str">
            <v>DEXTRE DEPLOYABLE VISION SYSTEM (DDVS)</v>
          </cell>
          <cell r="C156" t="str">
            <v>E</v>
          </cell>
          <cell r="D156" t="str">
            <v>370A</v>
          </cell>
          <cell r="E156" t="str">
            <v>SPACE EXPLORATION</v>
          </cell>
          <cell r="F156" t="str">
            <v>2020/2021</v>
          </cell>
          <cell r="G156" t="str">
            <v>372A</v>
          </cell>
          <cell r="H156" t="str">
            <v>EXPLORATION DEVELOPMENT</v>
          </cell>
          <cell r="I156" t="str">
            <v>ACTIF</v>
          </cell>
          <cell r="J156" t="str">
            <v>375A</v>
          </cell>
          <cell r="K156" t="str">
            <v>EXPLORATION SYSTEMS &amp; ROBOTICS</v>
          </cell>
          <cell r="L156" t="str">
            <v>ACTIF</v>
          </cell>
          <cell r="M156" t="str">
            <v>BLM00</v>
          </cell>
          <cell r="N156" t="str">
            <v>BLM01</v>
          </cell>
          <cell r="O156" t="str">
            <v>Space Exploration</v>
          </cell>
          <cell r="P156" t="str">
            <v>ACTIF</v>
          </cell>
          <cell r="Q156" t="str">
            <v>BLM01.3</v>
          </cell>
          <cell r="R156" t="str">
            <v>Spacecraft or subsystems</v>
          </cell>
          <cell r="S156" t="str">
            <v>ACTIF</v>
          </cell>
          <cell r="T156" t="str">
            <v>BLM01.3.2</v>
          </cell>
          <cell r="U156" t="str">
            <v>SPACECRAFT OR SUBSYSTEMS - BLEO HUMAN</v>
          </cell>
          <cell r="V156" t="str">
            <v>ACTIF</v>
          </cell>
          <cell r="W156" t="str">
            <v>2254</v>
          </cell>
          <cell r="X156" t="str">
            <v>BLEO HUMAN PROJECTS</v>
          </cell>
          <cell r="Y156" t="str">
            <v>ACTIF</v>
          </cell>
          <cell r="Z156" t="str">
            <v>2020/2021</v>
          </cell>
        </row>
        <row r="157">
          <cell r="A157" t="str">
            <v>7425</v>
          </cell>
          <cell r="B157" t="str">
            <v>LIFE SCIENCE RESEARCH SYSTEM (LSRS)</v>
          </cell>
          <cell r="C157" t="str">
            <v>E</v>
          </cell>
          <cell r="D157" t="str">
            <v>370A</v>
          </cell>
          <cell r="E157" t="str">
            <v>SPACE EXPLORATION</v>
          </cell>
          <cell r="F157" t="str">
            <v>2020/2021</v>
          </cell>
          <cell r="G157" t="str">
            <v>372A</v>
          </cell>
          <cell r="H157" t="str">
            <v>EXPLORATION DEVELOPMENT</v>
          </cell>
          <cell r="I157" t="str">
            <v>ACTIF</v>
          </cell>
          <cell r="J157" t="str">
            <v>375A</v>
          </cell>
          <cell r="K157" t="str">
            <v>EXPLORATION SYSTEMS &amp; ROBOTICS</v>
          </cell>
          <cell r="L157" t="str">
            <v>ACTIF</v>
          </cell>
          <cell r="M157" t="str">
            <v>BLM00</v>
          </cell>
          <cell r="N157" t="str">
            <v>BLM01</v>
          </cell>
          <cell r="O157" t="str">
            <v>Space Exploration</v>
          </cell>
          <cell r="P157" t="str">
            <v>ACTIF</v>
          </cell>
          <cell r="Q157" t="str">
            <v>BLM01.2</v>
          </cell>
          <cell r="R157" t="str">
            <v>Science Instruments</v>
          </cell>
          <cell r="S157" t="str">
            <v>ACTIF</v>
          </cell>
          <cell r="T157" t="str">
            <v>BLM01.2.2</v>
          </cell>
          <cell r="U157" t="str">
            <v>Science Instruments in Life Science</v>
          </cell>
          <cell r="V157" t="str">
            <v>ACTIF</v>
          </cell>
          <cell r="W157" t="str">
            <v>2184</v>
          </cell>
          <cell r="X157" t="str">
            <v>Life Science Projects</v>
          </cell>
          <cell r="Y157" t="str">
            <v>ACTIF</v>
          </cell>
          <cell r="Z157" t="str">
            <v>2020/2021</v>
          </cell>
        </row>
        <row r="158">
          <cell r="A158" t="str">
            <v>7464</v>
          </cell>
          <cell r="B158" t="str">
            <v>DEXTRE DEPLOYABLE VISION SYSTEM (DDVS)</v>
          </cell>
          <cell r="C158" t="str">
            <v>D</v>
          </cell>
          <cell r="D158" t="str">
            <v>900A</v>
          </cell>
          <cell r="E158" t="str">
            <v>RESERVES</v>
          </cell>
          <cell r="F158" t="str">
            <v>2020/2021</v>
          </cell>
          <cell r="G158" t="str">
            <v>9191</v>
          </cell>
          <cell r="H158" t="str">
            <v>RISK RESERVE</v>
          </cell>
          <cell r="I158" t="str">
            <v>ACTIF</v>
          </cell>
          <cell r="J158"/>
          <cell r="K158"/>
          <cell r="L158" t="str">
            <v>INACTIF</v>
          </cell>
          <cell r="M158" t="str">
            <v>BLM00</v>
          </cell>
          <cell r="N158" t="str">
            <v>BLM01</v>
          </cell>
          <cell r="O158" t="str">
            <v>Space Exploration</v>
          </cell>
          <cell r="P158" t="str">
            <v>ACTIF</v>
          </cell>
          <cell r="Q158" t="str">
            <v>BLM01.3</v>
          </cell>
          <cell r="R158" t="str">
            <v>Spacecraft or subsystems</v>
          </cell>
          <cell r="S158" t="str">
            <v>ACTIF</v>
          </cell>
          <cell r="T158" t="str">
            <v>BLM01.3.2</v>
          </cell>
          <cell r="U158" t="str">
            <v>SPACECRAFT OR SUBSYSTEMS - BLEO HUMAN</v>
          </cell>
          <cell r="V158" t="str">
            <v>ACTIF</v>
          </cell>
          <cell r="W158" t="str">
            <v>2254</v>
          </cell>
          <cell r="X158" t="str">
            <v>BLEO HUMAN PROJECTS</v>
          </cell>
          <cell r="Y158" t="str">
            <v>ACTIF</v>
          </cell>
          <cell r="Z158" t="str">
            <v>2020/2021</v>
          </cell>
        </row>
        <row r="159">
          <cell r="A159" t="str">
            <v>7501</v>
          </cell>
          <cell r="B159" t="str">
            <v>GRANTS &amp; CONT. CENTRE OF EXPERTISE</v>
          </cell>
          <cell r="C159" t="str">
            <v>-</v>
          </cell>
          <cell r="D159" t="str">
            <v>210A</v>
          </cell>
          <cell r="E159" t="str">
            <v>FINANCES</v>
          </cell>
          <cell r="F159" t="str">
            <v>2020/2021</v>
          </cell>
          <cell r="G159" t="str">
            <v>2180</v>
          </cell>
          <cell r="H159" t="str">
            <v>PLANNING AND FINANCIAL RESOURCES</v>
          </cell>
          <cell r="I159" t="str">
            <v>ACTIF</v>
          </cell>
          <cell r="J159"/>
          <cell r="K159"/>
          <cell r="L159" t="str">
            <v>INACTIF</v>
          </cell>
          <cell r="M159" t="str">
            <v>ISS00</v>
          </cell>
          <cell r="N159" t="str">
            <v>ISS01</v>
          </cell>
          <cell r="O159" t="str">
            <v>MANAGEMENT AND OVERSIGHT</v>
          </cell>
          <cell r="P159" t="str">
            <v>ACTIF</v>
          </cell>
          <cell r="Q159" t="str">
            <v>ISS01.1</v>
          </cell>
          <cell r="R159" t="str">
            <v>MANAGEMENT AND OVERSIGHT</v>
          </cell>
          <cell r="S159" t="str">
            <v>ACTIF</v>
          </cell>
          <cell r="T159" t="str">
            <v>ISS01.1.1</v>
          </cell>
          <cell r="U159" t="str">
            <v>MANAGEMENT AND OVERSIGHT</v>
          </cell>
          <cell r="V159" t="str">
            <v>ACTIF</v>
          </cell>
          <cell r="W159" t="str">
            <v>2273</v>
          </cell>
          <cell r="X159" t="str">
            <v>GRANTS &amp; CONTRIBUTIONS CENTRE OF EXPERTISE</v>
          </cell>
          <cell r="Y159" t="str">
            <v>ACTIF</v>
          </cell>
          <cell r="Z159" t="str">
            <v>2020/2021</v>
          </cell>
        </row>
        <row r="160">
          <cell r="A160" t="str">
            <v>7561</v>
          </cell>
          <cell r="B160" t="str">
            <v>SPACE BASED DATA RESEARCH AND DEVELOPMENT (SOAR)</v>
          </cell>
          <cell r="C160" t="str">
            <v>E</v>
          </cell>
          <cell r="D160" t="str">
            <v>360A</v>
          </cell>
          <cell r="E160" t="str">
            <v>SPACE UTILIZATION</v>
          </cell>
          <cell r="F160" t="str">
            <v>2020/2021</v>
          </cell>
          <cell r="G160" t="str">
            <v>363A</v>
          </cell>
          <cell r="H160" t="str">
            <v>EO APPLICATIONS &amp; UTILIZATION</v>
          </cell>
          <cell r="I160" t="str">
            <v>ACTIF</v>
          </cell>
          <cell r="J160" t="str">
            <v>3630</v>
          </cell>
          <cell r="K160" t="str">
            <v>HEAD, EO APPLICATION AND UTILIZATION</v>
          </cell>
          <cell r="L160" t="str">
            <v>ACTIF</v>
          </cell>
          <cell r="M160" t="str">
            <v>BLM00</v>
          </cell>
          <cell r="N160" t="str">
            <v>BLM02</v>
          </cell>
          <cell r="O160" t="str">
            <v>Space Utilization</v>
          </cell>
          <cell r="P160" t="str">
            <v>ACTIF</v>
          </cell>
          <cell r="Q160" t="str">
            <v>BLM02.4</v>
          </cell>
          <cell r="R160" t="str">
            <v>Data Utilization &amp; Application Development</v>
          </cell>
          <cell r="S160" t="str">
            <v>ACTIF</v>
          </cell>
          <cell r="T160" t="str">
            <v>BLM02.4.1</v>
          </cell>
          <cell r="U160" t="str">
            <v>Data Utilization &amp; Application Development in EO</v>
          </cell>
          <cell r="V160" t="str">
            <v>ACTIF</v>
          </cell>
          <cell r="W160" t="str">
            <v>2131</v>
          </cell>
          <cell r="X160" t="str">
            <v>Earth Observation Application and Utilizations</v>
          </cell>
          <cell r="Y160" t="str">
            <v>ACTIF</v>
          </cell>
          <cell r="Z160" t="str">
            <v>2020/2021</v>
          </cell>
        </row>
        <row r="161">
          <cell r="A161" t="str">
            <v>7601</v>
          </cell>
          <cell r="B161" t="str">
            <v>GO CANADA - DATA ANALYSIS</v>
          </cell>
          <cell r="C161" t="str">
            <v>SCI-SUP</v>
          </cell>
          <cell r="D161" t="str">
            <v>360A</v>
          </cell>
          <cell r="E161" t="str">
            <v>SPACE UTILIZATION</v>
          </cell>
          <cell r="F161" t="str">
            <v>2020/2021</v>
          </cell>
          <cell r="G161" t="str">
            <v>357A</v>
          </cell>
          <cell r="H161" t="str">
            <v>EARTH SYSTEM SCIENCE MISSIONS AND APPLICATIONS DIRECTORATE</v>
          </cell>
          <cell r="I161" t="str">
            <v>ACTIF</v>
          </cell>
          <cell r="J161" t="str">
            <v>313A</v>
          </cell>
          <cell r="K161" t="str">
            <v>SUN-EARTH SYSTEM SCIENCES</v>
          </cell>
          <cell r="L161" t="str">
            <v>ACTIF</v>
          </cell>
          <cell r="M161" t="str">
            <v>BLM00</v>
          </cell>
          <cell r="N161" t="str">
            <v>BLM02</v>
          </cell>
          <cell r="O161" t="str">
            <v>Space Utilization</v>
          </cell>
          <cell r="P161" t="str">
            <v>ACTIF</v>
          </cell>
          <cell r="Q161" t="str">
            <v>BLM02.4</v>
          </cell>
          <cell r="R161" t="str">
            <v>Data Utilization &amp; Application Development</v>
          </cell>
          <cell r="S161" t="str">
            <v>ACTIF</v>
          </cell>
          <cell r="T161" t="str">
            <v>BLM02.4.3</v>
          </cell>
          <cell r="U161" t="str">
            <v>Data Utilization &amp; Application Development in Space Situational Awareness (SSA)</v>
          </cell>
          <cell r="V161" t="str">
            <v>ACTIF</v>
          </cell>
          <cell r="W161" t="str">
            <v>2234</v>
          </cell>
          <cell r="X161" t="str">
            <v>Scientific data utilization in Solar-Terrestrial</v>
          </cell>
          <cell r="Y161" t="str">
            <v>ACTIF</v>
          </cell>
          <cell r="Z161" t="str">
            <v>2020/2021</v>
          </cell>
        </row>
        <row r="162">
          <cell r="A162" t="str">
            <v>7621</v>
          </cell>
          <cell r="B162" t="str">
            <v>SMAP (SOIL MOISTURE ACTIVE AND PASSIVE) - DATA ANALYSIS</v>
          </cell>
          <cell r="C162" t="str">
            <v>E</v>
          </cell>
          <cell r="D162" t="str">
            <v>360A</v>
          </cell>
          <cell r="E162" t="str">
            <v>SPACE UTILIZATION</v>
          </cell>
          <cell r="F162" t="str">
            <v>2020/2021</v>
          </cell>
          <cell r="G162" t="str">
            <v>357A</v>
          </cell>
          <cell r="H162" t="str">
            <v>EARTH SYSTEM SCIENCE MISSIONS AND APPLICATIONS DIRECTORATE</v>
          </cell>
          <cell r="I162" t="str">
            <v>ACTIF</v>
          </cell>
          <cell r="J162" t="str">
            <v>313A</v>
          </cell>
          <cell r="K162" t="str">
            <v>SUN-EARTH SYSTEM SCIENCES</v>
          </cell>
          <cell r="L162" t="str">
            <v>ACTIF</v>
          </cell>
          <cell r="M162" t="str">
            <v>BLM00</v>
          </cell>
          <cell r="N162" t="str">
            <v>BLM02</v>
          </cell>
          <cell r="O162" t="str">
            <v>Space Utilization</v>
          </cell>
          <cell r="P162" t="str">
            <v>ACTIF</v>
          </cell>
          <cell r="Q162" t="str">
            <v>BLM02.4</v>
          </cell>
          <cell r="R162" t="str">
            <v>Data Utilization &amp; Application Development</v>
          </cell>
          <cell r="S162" t="str">
            <v>ACTIF</v>
          </cell>
          <cell r="T162" t="str">
            <v>BLM02.4.1</v>
          </cell>
          <cell r="U162" t="str">
            <v>Data Utilization &amp; Application Development in EO</v>
          </cell>
          <cell r="V162" t="str">
            <v>ACTIF</v>
          </cell>
          <cell r="W162" t="str">
            <v>2227</v>
          </cell>
          <cell r="X162" t="str">
            <v>Scientific data utilization in EO (Atmospheric)</v>
          </cell>
          <cell r="Y162" t="str">
            <v>ACTIF</v>
          </cell>
          <cell r="Z162" t="str">
            <v>2020/2021</v>
          </cell>
        </row>
        <row r="163">
          <cell r="A163" t="str">
            <v>7641</v>
          </cell>
          <cell r="B163" t="str">
            <v>ESA - UNCOMITTED FUNDS</v>
          </cell>
          <cell r="C163" t="str">
            <v>PGM</v>
          </cell>
          <cell r="D163" t="str">
            <v>380A</v>
          </cell>
          <cell r="E163" t="str">
            <v>SPACE SCIENCE AND TECHNOLOGY</v>
          </cell>
          <cell r="F163" t="str">
            <v>2020/2021</v>
          </cell>
          <cell r="G163" t="str">
            <v>383A</v>
          </cell>
          <cell r="H163" t="str">
            <v>PROGRAM, SCIENCE &amp; TECHNOLOGY</v>
          </cell>
          <cell r="I163" t="str">
            <v>ACTIF</v>
          </cell>
          <cell r="J163" t="str">
            <v>387A</v>
          </cell>
          <cell r="K163" t="str">
            <v>EUROPEAN SPACE AGENCY</v>
          </cell>
          <cell r="L163" t="str">
            <v>ACTIF</v>
          </cell>
          <cell r="M163" t="str">
            <v>BLM00</v>
          </cell>
          <cell r="N163" t="str">
            <v>BLM03</v>
          </cell>
          <cell r="O163" t="str">
            <v>Space Capacity Development</v>
          </cell>
          <cell r="P163" t="str">
            <v>ACTIF</v>
          </cell>
          <cell r="Q163" t="str">
            <v>BLM03.7</v>
          </cell>
          <cell r="R163" t="str">
            <v>ESA Cooperation</v>
          </cell>
          <cell r="S163" t="str">
            <v>ACTIF</v>
          </cell>
          <cell r="T163" t="str">
            <v>BLM03.7.1</v>
          </cell>
          <cell r="U163" t="str">
            <v>ESA Cooperation</v>
          </cell>
          <cell r="V163" t="str">
            <v>ACTIF</v>
          </cell>
          <cell r="W163" t="str">
            <v>2080</v>
          </cell>
          <cell r="X163" t="str">
            <v>European Space Agency (ESA) - General Budget</v>
          </cell>
          <cell r="Y163" t="str">
            <v>ACTIF</v>
          </cell>
          <cell r="Z163" t="str">
            <v>2020/2021</v>
          </cell>
        </row>
        <row r="164">
          <cell r="A164" t="str">
            <v>7681</v>
          </cell>
          <cell r="B164" t="str">
            <v>DAVID FLORIDA LABORATORY - PROJECTS MANAGEMENT</v>
          </cell>
          <cell r="C164" t="str">
            <v>ACT</v>
          </cell>
          <cell r="D164" t="str">
            <v>200A</v>
          </cell>
          <cell r="E164" t="str">
            <v>VICE-PRESIDENT</v>
          </cell>
          <cell r="F164" t="str">
            <v>2020/2021</v>
          </cell>
          <cell r="G164" t="str">
            <v>390A</v>
          </cell>
          <cell r="H164" t="str">
            <v>CORPORATE SERVICES</v>
          </cell>
          <cell r="I164" t="str">
            <v>ACTIF</v>
          </cell>
          <cell r="J164" t="str">
            <v>222A</v>
          </cell>
          <cell r="K164" t="str">
            <v>SECURITY AND FACILITIES</v>
          </cell>
          <cell r="L164" t="str">
            <v>ACTIF</v>
          </cell>
          <cell r="M164" t="str">
            <v>ISS00</v>
          </cell>
          <cell r="N164" t="str">
            <v>ISS08</v>
          </cell>
          <cell r="O164" t="str">
            <v>REAL PROPERTY</v>
          </cell>
          <cell r="P164" t="str">
            <v>ACTIF</v>
          </cell>
          <cell r="Q164" t="str">
            <v>ISS08.1</v>
          </cell>
          <cell r="R164" t="str">
            <v>REAL PROPERTY</v>
          </cell>
          <cell r="S164" t="str">
            <v>ACTIF</v>
          </cell>
          <cell r="T164" t="str">
            <v>ISS08.1.1</v>
          </cell>
          <cell r="U164" t="str">
            <v>REAL PROPERTY</v>
          </cell>
          <cell r="V164" t="str">
            <v>ACTIF</v>
          </cell>
          <cell r="W164" t="str">
            <v>2070</v>
          </cell>
          <cell r="X164" t="str">
            <v>SECURITY AND FACILITIES</v>
          </cell>
          <cell r="Y164" t="str">
            <v>ACTIF</v>
          </cell>
          <cell r="Z164" t="str">
            <v>2020/2021</v>
          </cell>
        </row>
        <row r="165">
          <cell r="A165" t="str">
            <v>7701</v>
          </cell>
          <cell r="B165" t="str">
            <v>PROPERTY &amp; PROJECT MANAGEMENT</v>
          </cell>
          <cell r="C165" t="str">
            <v>ACT</v>
          </cell>
          <cell r="D165" t="str">
            <v>200A</v>
          </cell>
          <cell r="E165" t="str">
            <v>VICE-PRESIDENT</v>
          </cell>
          <cell r="F165" t="str">
            <v>2020/2021</v>
          </cell>
          <cell r="G165" t="str">
            <v>390A</v>
          </cell>
          <cell r="H165" t="str">
            <v>CORPORATE SERVICES</v>
          </cell>
          <cell r="I165" t="str">
            <v>ACTIF</v>
          </cell>
          <cell r="J165" t="str">
            <v>222A</v>
          </cell>
          <cell r="K165" t="str">
            <v>SECURITY AND FACILITIES</v>
          </cell>
          <cell r="L165" t="str">
            <v>ACTIF</v>
          </cell>
          <cell r="M165" t="str">
            <v>ISS00</v>
          </cell>
          <cell r="N165" t="str">
            <v>ISS08</v>
          </cell>
          <cell r="O165" t="str">
            <v>REAL PROPERTY</v>
          </cell>
          <cell r="P165" t="str">
            <v>ACTIF</v>
          </cell>
          <cell r="Q165" t="str">
            <v>ISS08.1</v>
          </cell>
          <cell r="R165" t="str">
            <v>REAL PROPERTY</v>
          </cell>
          <cell r="S165" t="str">
            <v>ACTIF</v>
          </cell>
          <cell r="T165" t="str">
            <v>ISS08.1.1</v>
          </cell>
          <cell r="U165" t="str">
            <v>REAL PROPERTY</v>
          </cell>
          <cell r="V165" t="str">
            <v>ACTIF</v>
          </cell>
          <cell r="W165" t="str">
            <v>2070</v>
          </cell>
          <cell r="X165" t="str">
            <v>SECURITY AND FACILITIES</v>
          </cell>
          <cell r="Y165" t="str">
            <v>ACTIF</v>
          </cell>
          <cell r="Z165" t="str">
            <v>2020/2021</v>
          </cell>
        </row>
        <row r="166">
          <cell r="A166" t="str">
            <v>7721</v>
          </cell>
          <cell r="B166" t="str">
            <v>SECURITY SERVICES</v>
          </cell>
          <cell r="C166" t="str">
            <v>ACT</v>
          </cell>
          <cell r="D166" t="str">
            <v>200A</v>
          </cell>
          <cell r="E166" t="str">
            <v>VICE-PRESIDENT</v>
          </cell>
          <cell r="F166" t="str">
            <v>2020/2021</v>
          </cell>
          <cell r="G166" t="str">
            <v>390A</v>
          </cell>
          <cell r="H166" t="str">
            <v>CORPORATE SERVICES</v>
          </cell>
          <cell r="I166" t="str">
            <v>ACTIF</v>
          </cell>
          <cell r="J166" t="str">
            <v>222A</v>
          </cell>
          <cell r="K166" t="str">
            <v>SECURITY AND FACILITIES</v>
          </cell>
          <cell r="L166" t="str">
            <v>ACTIF</v>
          </cell>
          <cell r="M166" t="str">
            <v>ISS00</v>
          </cell>
          <cell r="N166" t="str">
            <v>ISS08</v>
          </cell>
          <cell r="O166" t="str">
            <v>REAL PROPERTY</v>
          </cell>
          <cell r="P166" t="str">
            <v>ACTIF</v>
          </cell>
          <cell r="Q166" t="str">
            <v>ISS08.1</v>
          </cell>
          <cell r="R166" t="str">
            <v>REAL PROPERTY</v>
          </cell>
          <cell r="S166" t="str">
            <v>ACTIF</v>
          </cell>
          <cell r="T166" t="str">
            <v>ISS08.1.1</v>
          </cell>
          <cell r="U166" t="str">
            <v>REAL PROPERTY</v>
          </cell>
          <cell r="V166" t="str">
            <v>ACTIF</v>
          </cell>
          <cell r="W166" t="str">
            <v>2070</v>
          </cell>
          <cell r="X166" t="str">
            <v>SECURITY AND FACILITIES</v>
          </cell>
          <cell r="Y166" t="str">
            <v>ACTIF</v>
          </cell>
          <cell r="Z166" t="str">
            <v>2020/2021</v>
          </cell>
        </row>
        <row r="167">
          <cell r="A167" t="str">
            <v>7761</v>
          </cell>
          <cell r="B167" t="str">
            <v>STDP MANAGEMENT</v>
          </cell>
          <cell r="C167" t="str">
            <v>MGT</v>
          </cell>
          <cell r="D167" t="str">
            <v>380A</v>
          </cell>
          <cell r="E167" t="str">
            <v>SPACE SCIENCE AND TECHNOLOGY</v>
          </cell>
          <cell r="F167" t="str">
            <v>2020/2021</v>
          </cell>
          <cell r="G167" t="str">
            <v>383A</v>
          </cell>
          <cell r="H167" t="str">
            <v>PROGRAM, SCIENCE &amp; TECHNOLOGY</v>
          </cell>
          <cell r="I167" t="str">
            <v>ACTIF</v>
          </cell>
          <cell r="J167" t="str">
            <v>386A</v>
          </cell>
          <cell r="K167" t="str">
            <v>SPACE TECHNOLOGY DEVELOPMENT PROGRAM</v>
          </cell>
          <cell r="L167" t="str">
            <v>ACTIF</v>
          </cell>
          <cell r="M167" t="str">
            <v>BLM00</v>
          </cell>
          <cell r="N167" t="str">
            <v>BLM03</v>
          </cell>
          <cell r="O167" t="str">
            <v>Space Capacity Development</v>
          </cell>
          <cell r="P167" t="str">
            <v>ACTIF</v>
          </cell>
          <cell r="Q167" t="str">
            <v>BLM03.4</v>
          </cell>
          <cell r="R167" t="str">
            <v>Technology Development</v>
          </cell>
          <cell r="S167" t="str">
            <v>ACTIF</v>
          </cell>
          <cell r="T167" t="str">
            <v>BLM03.4.1</v>
          </cell>
          <cell r="U167" t="str">
            <v>Technology Development</v>
          </cell>
          <cell r="V167" t="str">
            <v>ACTIF</v>
          </cell>
          <cell r="W167" t="str">
            <v>2079</v>
          </cell>
          <cell r="X167" t="str">
            <v>Space Technology Development Program (STDP)</v>
          </cell>
          <cell r="Y167" t="str">
            <v>ACTIF</v>
          </cell>
          <cell r="Z167" t="str">
            <v>2020/2021</v>
          </cell>
        </row>
        <row r="168">
          <cell r="A168" t="str">
            <v>7762</v>
          </cell>
          <cell r="B168" t="str">
            <v>DFL INVESTMENT</v>
          </cell>
          <cell r="C168" t="str">
            <v>0</v>
          </cell>
          <cell r="D168" t="str">
            <v>990</v>
          </cell>
          <cell r="E168" t="str">
            <v>EARMARKED FUNDS AT CORPORATE LEVEL</v>
          </cell>
          <cell r="F168" t="str">
            <v>2020/2021</v>
          </cell>
          <cell r="G168" t="str">
            <v>9907</v>
          </cell>
          <cell r="H168" t="str">
            <v>EARMARKED FUNDS FOR SPACE SCIENCE &amp; TECHNOLOGY</v>
          </cell>
          <cell r="I168" t="str">
            <v>ACTIF</v>
          </cell>
          <cell r="J168"/>
          <cell r="K168"/>
          <cell r="L168" t="str">
            <v>INACTIF</v>
          </cell>
          <cell r="M168" t="str">
            <v>BLM00</v>
          </cell>
          <cell r="N168" t="str">
            <v>BLM03</v>
          </cell>
          <cell r="O168" t="str">
            <v>Space Capacity Development</v>
          </cell>
          <cell r="P168" t="str">
            <v>ACTIF</v>
          </cell>
          <cell r="Q168" t="str">
            <v>BLM03.8</v>
          </cell>
          <cell r="R168" t="str">
            <v>Provision of Expertise &amp; Facilities</v>
          </cell>
          <cell r="S168" t="str">
            <v>ACTIF</v>
          </cell>
          <cell r="T168" t="str">
            <v>BLM03.8.1</v>
          </cell>
          <cell r="U168" t="str">
            <v>Provision of Expertise &amp; Facilities</v>
          </cell>
          <cell r="V168" t="str">
            <v>ACTIF</v>
          </cell>
          <cell r="W168" t="str">
            <v>2084</v>
          </cell>
          <cell r="X168" t="str">
            <v>David Florida Laboratory (DFL) Testing Operations</v>
          </cell>
          <cell r="Y168" t="str">
            <v>ACTIF</v>
          </cell>
          <cell r="Z168" t="str">
            <v>2020/2021</v>
          </cell>
        </row>
        <row r="169">
          <cell r="A169" t="str">
            <v>7764</v>
          </cell>
          <cell r="B169" t="str">
            <v>CENSUS</v>
          </cell>
          <cell r="C169" t="str">
            <v>-</v>
          </cell>
          <cell r="D169" t="str">
            <v>990</v>
          </cell>
          <cell r="E169" t="str">
            <v>EARMARKED FUNDS AT CORPORATE LEVEL</v>
          </cell>
          <cell r="F169" t="str">
            <v>2020/2021</v>
          </cell>
          <cell r="G169" t="str">
            <v>9901</v>
          </cell>
          <cell r="H169" t="str">
            <v>EARMARKED FUNDS FOR PRESIDENT</v>
          </cell>
          <cell r="I169" t="str">
            <v>ACTIF</v>
          </cell>
          <cell r="J169"/>
          <cell r="K169"/>
          <cell r="L169" t="str">
            <v>INACTIF</v>
          </cell>
          <cell r="M169" t="str">
            <v>BLM00</v>
          </cell>
          <cell r="N169" t="str">
            <v>BLM02</v>
          </cell>
          <cell r="O169" t="str">
            <v>Space Utilization</v>
          </cell>
          <cell r="P169" t="str">
            <v>ACTIF</v>
          </cell>
          <cell r="Q169" t="str">
            <v>BLM02.1</v>
          </cell>
          <cell r="R169" t="str">
            <v>Management of Space Utilization</v>
          </cell>
          <cell r="S169" t="str">
            <v>ACTIF</v>
          </cell>
          <cell r="T169" t="str">
            <v>BLM02.1.1</v>
          </cell>
          <cell r="U169" t="str">
            <v>Management of Space Utilization</v>
          </cell>
          <cell r="V169" t="str">
            <v>ACTIF</v>
          </cell>
          <cell r="W169" t="str">
            <v>2091</v>
          </cell>
          <cell r="X169" t="str">
            <v>MANAGEMENT RESERVES</v>
          </cell>
          <cell r="Y169" t="str">
            <v>ACTIF</v>
          </cell>
          <cell r="Z169" t="str">
            <v>2020/2021</v>
          </cell>
        </row>
        <row r="170">
          <cell r="A170" t="str">
            <v>7781</v>
          </cell>
          <cell r="B170" t="str">
            <v>RADARSAT NEXT GENERATION</v>
          </cell>
          <cell r="C170" t="str">
            <v>B</v>
          </cell>
          <cell r="D170" t="str">
            <v>990</v>
          </cell>
          <cell r="E170" t="str">
            <v>EARMARKED FUNDS AT CORPORATE LEVEL</v>
          </cell>
          <cell r="F170" t="str">
            <v>2020/2021</v>
          </cell>
          <cell r="G170" t="str">
            <v>9905</v>
          </cell>
          <cell r="H170" t="str">
            <v>EARMARKED FUNDS FOR SPACE UTILIZATION</v>
          </cell>
          <cell r="I170" t="str">
            <v>ACTIF</v>
          </cell>
          <cell r="J170"/>
          <cell r="K170"/>
          <cell r="L170" t="str">
            <v>INACTIF</v>
          </cell>
          <cell r="M170" t="str">
            <v>BLM00</v>
          </cell>
          <cell r="N170" t="str">
            <v>BLM02</v>
          </cell>
          <cell r="O170" t="str">
            <v>Space Utilization</v>
          </cell>
          <cell r="P170" t="str">
            <v>ACTIF</v>
          </cell>
          <cell r="Q170" t="str">
            <v>BLM02.3</v>
          </cell>
          <cell r="R170" t="str">
            <v>Observation Systems</v>
          </cell>
          <cell r="S170" t="str">
            <v>ACTIF</v>
          </cell>
          <cell r="T170" t="str">
            <v>BLM02.3.1</v>
          </cell>
          <cell r="U170" t="str">
            <v>Observation Systems in EO</v>
          </cell>
          <cell r="V170" t="str">
            <v>ACTIF</v>
          </cell>
          <cell r="W170" t="str">
            <v>2137</v>
          </cell>
          <cell r="X170" t="str">
            <v>Advanced Technology Development Projects in EO</v>
          </cell>
          <cell r="Y170" t="str">
            <v>ACTIF</v>
          </cell>
          <cell r="Z170" t="str">
            <v>2020/2021</v>
          </cell>
        </row>
        <row r="171">
          <cell r="A171" t="str">
            <v>7782</v>
          </cell>
          <cell r="B171" t="str">
            <v>LONG TERM ESA BUDGET</v>
          </cell>
          <cell r="C171" t="str">
            <v>PGM</v>
          </cell>
          <cell r="D171" t="str">
            <v>380A</v>
          </cell>
          <cell r="E171" t="str">
            <v>SPACE SCIENCE AND TECHNOLOGY</v>
          </cell>
          <cell r="F171" t="str">
            <v>2020/2021</v>
          </cell>
          <cell r="G171" t="str">
            <v>383A</v>
          </cell>
          <cell r="H171" t="str">
            <v>PROGRAM, SCIENCE &amp; TECHNOLOGY</v>
          </cell>
          <cell r="I171" t="str">
            <v>ACTIF</v>
          </cell>
          <cell r="J171" t="str">
            <v>387A</v>
          </cell>
          <cell r="K171" t="str">
            <v>EUROPEAN SPACE AGENCY</v>
          </cell>
          <cell r="L171" t="str">
            <v>ACTIF</v>
          </cell>
          <cell r="M171" t="str">
            <v>BLM00</v>
          </cell>
          <cell r="N171" t="str">
            <v>BLM03</v>
          </cell>
          <cell r="O171" t="str">
            <v>Space Capacity Development</v>
          </cell>
          <cell r="P171" t="str">
            <v>ACTIF</v>
          </cell>
          <cell r="Q171" t="str">
            <v>BLM03.7</v>
          </cell>
          <cell r="R171" t="str">
            <v>ESA Cooperation</v>
          </cell>
          <cell r="S171" t="str">
            <v>ACTIF</v>
          </cell>
          <cell r="T171" t="str">
            <v>BLM03.7.1</v>
          </cell>
          <cell r="U171" t="str">
            <v>ESA Cooperation</v>
          </cell>
          <cell r="V171" t="str">
            <v>ACTIF</v>
          </cell>
          <cell r="W171" t="str">
            <v>2080</v>
          </cell>
          <cell r="X171" t="str">
            <v>European Space Agency (ESA) - General Budget</v>
          </cell>
          <cell r="Y171" t="str">
            <v>ACTIF</v>
          </cell>
          <cell r="Z171" t="str">
            <v>2020/2021</v>
          </cell>
        </row>
        <row r="172">
          <cell r="A172" t="str">
            <v>7825</v>
          </cell>
          <cell r="B172" t="str">
            <v>SMALL MISSION 1</v>
          </cell>
          <cell r="C172" t="str">
            <v>E</v>
          </cell>
          <cell r="D172" t="str">
            <v>990</v>
          </cell>
          <cell r="E172" t="str">
            <v>EARMARKED FUNDS AT CORPORATE LEVEL</v>
          </cell>
          <cell r="F172" t="str">
            <v>2020/2021</v>
          </cell>
          <cell r="G172" t="str">
            <v>9905</v>
          </cell>
          <cell r="H172" t="str">
            <v>EARMARKED FUNDS FOR SPACE UTILIZATION</v>
          </cell>
          <cell r="I172" t="str">
            <v>ACTIF</v>
          </cell>
          <cell r="J172"/>
          <cell r="K172"/>
          <cell r="L172" t="str">
            <v>INACTIF</v>
          </cell>
          <cell r="M172" t="str">
            <v>BLM00</v>
          </cell>
          <cell r="N172" t="str">
            <v>BLM02</v>
          </cell>
          <cell r="O172" t="str">
            <v>Space Utilization</v>
          </cell>
          <cell r="P172" t="str">
            <v>ACTIF</v>
          </cell>
          <cell r="Q172" t="str">
            <v>BLM02.3</v>
          </cell>
          <cell r="R172" t="str">
            <v>Observation Systems</v>
          </cell>
          <cell r="S172" t="str">
            <v>ACTIF</v>
          </cell>
          <cell r="T172" t="str">
            <v>BLM02.3.1</v>
          </cell>
          <cell r="U172" t="str">
            <v>Observation Systems in EO</v>
          </cell>
          <cell r="V172" t="str">
            <v>ACTIF</v>
          </cell>
          <cell r="W172" t="str">
            <v>2137</v>
          </cell>
          <cell r="X172" t="str">
            <v>Advanced Technology Development Projects in EO</v>
          </cell>
          <cell r="Y172" t="str">
            <v>ACTIF</v>
          </cell>
          <cell r="Z172" t="str">
            <v>2020/2021</v>
          </cell>
        </row>
        <row r="173">
          <cell r="A173" t="str">
            <v>7841</v>
          </cell>
          <cell r="B173" t="str">
            <v>DATA ANALYSIS EARTH SYSTEM SCIENCE AO</v>
          </cell>
          <cell r="C173" t="str">
            <v>SCI-SUP</v>
          </cell>
          <cell r="D173" t="str">
            <v>360A</v>
          </cell>
          <cell r="E173" t="str">
            <v>SPACE UTILIZATION</v>
          </cell>
          <cell r="F173" t="str">
            <v>2020/2021</v>
          </cell>
          <cell r="G173" t="str">
            <v>357A</v>
          </cell>
          <cell r="H173" t="str">
            <v>EARTH SYSTEM SCIENCE MISSIONS AND APPLICATIONS DIRECTORATE</v>
          </cell>
          <cell r="I173" t="str">
            <v>ACTIF</v>
          </cell>
          <cell r="J173" t="str">
            <v>313A</v>
          </cell>
          <cell r="K173" t="str">
            <v>SUN-EARTH SYSTEM SCIENCES</v>
          </cell>
          <cell r="L173" t="str">
            <v>ACTIF</v>
          </cell>
          <cell r="M173" t="str">
            <v>BLM00</v>
          </cell>
          <cell r="N173" t="str">
            <v>BLM02</v>
          </cell>
          <cell r="O173" t="str">
            <v>Space Utilization</v>
          </cell>
          <cell r="P173" t="str">
            <v>ACTIF</v>
          </cell>
          <cell r="Q173" t="str">
            <v>BLM02.4</v>
          </cell>
          <cell r="R173" t="str">
            <v>Data Utilization &amp; Application Development</v>
          </cell>
          <cell r="S173" t="str">
            <v>ACTIF</v>
          </cell>
          <cell r="T173" t="str">
            <v>BLM02.4.1</v>
          </cell>
          <cell r="U173" t="str">
            <v>Data Utilization &amp; Application Development in EO</v>
          </cell>
          <cell r="V173" t="str">
            <v>ACTIF</v>
          </cell>
          <cell r="W173" t="str">
            <v>2227</v>
          </cell>
          <cell r="X173" t="str">
            <v>Scientific data utilization in EO (Atmospheric)</v>
          </cell>
          <cell r="Y173" t="str">
            <v>ACTIF</v>
          </cell>
          <cell r="Z173" t="str">
            <v>2020/2021</v>
          </cell>
        </row>
        <row r="174">
          <cell r="A174" t="str">
            <v>7842</v>
          </cell>
          <cell r="B174" t="str">
            <v>DATA ANALYSIS SOLAR-TERRESTRIAL SCIENCE AO</v>
          </cell>
          <cell r="C174" t="str">
            <v>SCI-SUP</v>
          </cell>
          <cell r="D174" t="str">
            <v>360A</v>
          </cell>
          <cell r="E174" t="str">
            <v>SPACE UTILIZATION</v>
          </cell>
          <cell r="F174" t="str">
            <v>2020/2021</v>
          </cell>
          <cell r="G174" t="str">
            <v>357A</v>
          </cell>
          <cell r="H174" t="str">
            <v>EARTH SYSTEM SCIENCE MISSIONS AND APPLICATIONS DIRECTORATE</v>
          </cell>
          <cell r="I174" t="str">
            <v>ACTIF</v>
          </cell>
          <cell r="J174" t="str">
            <v>313A</v>
          </cell>
          <cell r="K174" t="str">
            <v>SUN-EARTH SYSTEM SCIENCES</v>
          </cell>
          <cell r="L174" t="str">
            <v>ACTIF</v>
          </cell>
          <cell r="M174" t="str">
            <v>BLM00</v>
          </cell>
          <cell r="N174" t="str">
            <v>BLM02</v>
          </cell>
          <cell r="O174" t="str">
            <v>Space Utilization</v>
          </cell>
          <cell r="P174" t="str">
            <v>ACTIF</v>
          </cell>
          <cell r="Q174" t="str">
            <v>BLM02.4</v>
          </cell>
          <cell r="R174" t="str">
            <v>Data Utilization &amp; Application Development</v>
          </cell>
          <cell r="S174" t="str">
            <v>ACTIF</v>
          </cell>
          <cell r="T174" t="str">
            <v>BLM02.4.3</v>
          </cell>
          <cell r="U174" t="str">
            <v>Data Utilization &amp; Application Development in Space Situational Awareness (SSA)</v>
          </cell>
          <cell r="V174" t="str">
            <v>ACTIF</v>
          </cell>
          <cell r="W174" t="str">
            <v>2234</v>
          </cell>
          <cell r="X174" t="str">
            <v>Scientific data utilization in Solar-Terrestrial</v>
          </cell>
          <cell r="Y174" t="str">
            <v>ACTIF</v>
          </cell>
          <cell r="Z174" t="str">
            <v>2020/2021</v>
          </cell>
        </row>
        <row r="175">
          <cell r="A175" t="str">
            <v>7861</v>
          </cell>
          <cell r="B175" t="str">
            <v>DAVID FLORIDA LABORATORY - BUILDING MAINTENANCE</v>
          </cell>
          <cell r="C175" t="str">
            <v>ACT</v>
          </cell>
          <cell r="D175" t="str">
            <v>200A</v>
          </cell>
          <cell r="E175" t="str">
            <v>VICE-PRESIDENT</v>
          </cell>
          <cell r="F175" t="str">
            <v>2020/2021</v>
          </cell>
          <cell r="G175" t="str">
            <v>390A</v>
          </cell>
          <cell r="H175" t="str">
            <v>CORPORATE SERVICES</v>
          </cell>
          <cell r="I175" t="str">
            <v>ACTIF</v>
          </cell>
          <cell r="J175" t="str">
            <v>222A</v>
          </cell>
          <cell r="K175" t="str">
            <v>SECURITY AND FACILITIES</v>
          </cell>
          <cell r="L175" t="str">
            <v>ACTIF</v>
          </cell>
          <cell r="M175" t="str">
            <v>ISS00</v>
          </cell>
          <cell r="N175" t="str">
            <v>ISS08</v>
          </cell>
          <cell r="O175" t="str">
            <v>REAL PROPERTY</v>
          </cell>
          <cell r="P175" t="str">
            <v>ACTIF</v>
          </cell>
          <cell r="Q175" t="str">
            <v>ISS08.1</v>
          </cell>
          <cell r="R175" t="str">
            <v>REAL PROPERTY</v>
          </cell>
          <cell r="S175" t="str">
            <v>ACTIF</v>
          </cell>
          <cell r="T175" t="str">
            <v>ISS08.1.1</v>
          </cell>
          <cell r="U175" t="str">
            <v>REAL PROPERTY</v>
          </cell>
          <cell r="V175" t="str">
            <v>ACTIF</v>
          </cell>
          <cell r="W175" t="str">
            <v>2070</v>
          </cell>
          <cell r="X175" t="str">
            <v>SECURITY AND FACILITIES</v>
          </cell>
          <cell r="Y175" t="str">
            <v>ACTIF</v>
          </cell>
          <cell r="Z175" t="str">
            <v>2020/2021</v>
          </cell>
        </row>
        <row r="176">
          <cell r="A176" t="str">
            <v>7881</v>
          </cell>
          <cell r="B176" t="str">
            <v>LIFE SCIENCE RESEARCH SYSTEM (LSRS)</v>
          </cell>
          <cell r="C176" t="str">
            <v>SCI-SUP</v>
          </cell>
          <cell r="D176" t="str">
            <v>370A</v>
          </cell>
          <cell r="E176" t="str">
            <v>SPACE EXPLORATION</v>
          </cell>
          <cell r="F176" t="str">
            <v>2020/2021</v>
          </cell>
          <cell r="G176" t="str">
            <v>373A</v>
          </cell>
          <cell r="H176" t="str">
            <v>ALSSM (Astronauts, Life Science &amp; Space Medicine)</v>
          </cell>
          <cell r="I176" t="str">
            <v>ACTIF</v>
          </cell>
          <cell r="J176" t="str">
            <v>3730</v>
          </cell>
          <cell r="K176" t="str">
            <v>DIR. ASTRONAUTS, LIFE SCIENCES &amp; SPACE MEDICINE</v>
          </cell>
          <cell r="L176" t="str">
            <v>ACTIF</v>
          </cell>
          <cell r="M176" t="str">
            <v>BLM00</v>
          </cell>
          <cell r="N176" t="str">
            <v>BLM01</v>
          </cell>
          <cell r="O176" t="str">
            <v>Space Exploration</v>
          </cell>
          <cell r="P176" t="str">
            <v>ACTIF</v>
          </cell>
          <cell r="Q176" t="str">
            <v>BLM01.1</v>
          </cell>
          <cell r="R176" t="str">
            <v>Science Investigations</v>
          </cell>
          <cell r="S176" t="str">
            <v>ACTIF</v>
          </cell>
          <cell r="T176" t="str">
            <v>BLM01.1.2</v>
          </cell>
          <cell r="U176" t="str">
            <v>Science Investigations in Life Science</v>
          </cell>
          <cell r="V176" t="str">
            <v>ACTIF</v>
          </cell>
          <cell r="W176" t="str">
            <v>2252</v>
          </cell>
          <cell r="X176" t="str">
            <v>Science support in Life Science</v>
          </cell>
          <cell r="Y176" t="str">
            <v>ACTIF</v>
          </cell>
          <cell r="Z176" t="str">
            <v>2020/2021</v>
          </cell>
        </row>
        <row r="177">
          <cell r="A177" t="str">
            <v>7882</v>
          </cell>
          <cell r="B177" t="str">
            <v>LIFE SCIENCE RESEARCH SYSTEM (LSRS)</v>
          </cell>
          <cell r="C177" t="str">
            <v>E</v>
          </cell>
          <cell r="D177" t="str">
            <v>370A</v>
          </cell>
          <cell r="E177" t="str">
            <v>SPACE EXPLORATION</v>
          </cell>
          <cell r="F177" t="str">
            <v>2020/2021</v>
          </cell>
          <cell r="G177" t="str">
            <v>373A</v>
          </cell>
          <cell r="H177" t="str">
            <v>ALSSM (Astronauts, Life Science &amp; Space Medicine)</v>
          </cell>
          <cell r="I177" t="str">
            <v>ACTIF</v>
          </cell>
          <cell r="J177" t="str">
            <v>3730</v>
          </cell>
          <cell r="K177" t="str">
            <v>DIR. ASTRONAUTS, LIFE SCIENCES &amp; SPACE MEDICINE</v>
          </cell>
          <cell r="L177" t="str">
            <v>ACTIF</v>
          </cell>
          <cell r="M177" t="str">
            <v>BLM00</v>
          </cell>
          <cell r="N177" t="str">
            <v>BLM01</v>
          </cell>
          <cell r="O177" t="str">
            <v>Space Exploration</v>
          </cell>
          <cell r="P177" t="str">
            <v>ACTIF</v>
          </cell>
          <cell r="Q177" t="str">
            <v>BLM01.2</v>
          </cell>
          <cell r="R177" t="str">
            <v>Science Instruments</v>
          </cell>
          <cell r="S177" t="str">
            <v>ACTIF</v>
          </cell>
          <cell r="T177" t="str">
            <v>BLM01.2.2</v>
          </cell>
          <cell r="U177" t="str">
            <v>Science Instruments in Life Science</v>
          </cell>
          <cell r="V177" t="str">
            <v>ACTIF</v>
          </cell>
          <cell r="W177" t="str">
            <v>2184</v>
          </cell>
          <cell r="X177" t="str">
            <v>Life Science Projects</v>
          </cell>
          <cell r="Y177" t="str">
            <v>ACTIF</v>
          </cell>
          <cell r="Z177" t="str">
            <v>2020/2021</v>
          </cell>
        </row>
        <row r="178">
          <cell r="A178" t="str">
            <v>7896</v>
          </cell>
          <cell r="B178" t="str">
            <v>DEXTRE DEPLOYABLE VISION SYSTEM (DDVS)</v>
          </cell>
          <cell r="C178" t="str">
            <v>D</v>
          </cell>
          <cell r="D178" t="str">
            <v>370A</v>
          </cell>
          <cell r="E178" t="str">
            <v>SPACE EXPLORATION</v>
          </cell>
          <cell r="F178" t="str">
            <v>2020/2021</v>
          </cell>
          <cell r="G178" t="str">
            <v>440A</v>
          </cell>
          <cell r="H178" t="str">
            <v>EXPLORATION OPERATIONS &amp; INFRASTRUCTURE</v>
          </cell>
          <cell r="I178" t="str">
            <v>ACTIF</v>
          </cell>
          <cell r="J178" t="str">
            <v>4400</v>
          </cell>
          <cell r="K178" t="str">
            <v>DIR. EXPLORATION OPERATIONS &amp; INFRASTRUCTURE</v>
          </cell>
          <cell r="L178" t="str">
            <v>ACTIF</v>
          </cell>
          <cell r="M178" t="str">
            <v>BLM00</v>
          </cell>
          <cell r="N178" t="str">
            <v>BLM01</v>
          </cell>
          <cell r="O178" t="str">
            <v>Space Exploration</v>
          </cell>
          <cell r="P178" t="str">
            <v>ACTIF</v>
          </cell>
          <cell r="Q178" t="str">
            <v>BLM01.3</v>
          </cell>
          <cell r="R178" t="str">
            <v>Spacecraft or subsystems</v>
          </cell>
          <cell r="S178" t="str">
            <v>ACTIF</v>
          </cell>
          <cell r="T178" t="str">
            <v>BLM01.3.2</v>
          </cell>
          <cell r="U178" t="str">
            <v>SPACECRAFT OR SUBSYSTEMS - BLEO HUMAN</v>
          </cell>
          <cell r="V178" t="str">
            <v>ACTIF</v>
          </cell>
          <cell r="W178" t="str">
            <v>2254</v>
          </cell>
          <cell r="X178" t="str">
            <v>BLEO HUMAN PROJECTS</v>
          </cell>
          <cell r="Y178" t="str">
            <v>ACTIF</v>
          </cell>
          <cell r="Z178" t="str">
            <v>2020/2021</v>
          </cell>
        </row>
        <row r="179">
          <cell r="A179" t="str">
            <v>7897</v>
          </cell>
          <cell r="B179" t="str">
            <v>DEXTRE DEPLOYABLE VISION SYSTEM (DDVS)</v>
          </cell>
          <cell r="C179" t="str">
            <v>E</v>
          </cell>
          <cell r="D179" t="str">
            <v>370A</v>
          </cell>
          <cell r="E179" t="str">
            <v>SPACE EXPLORATION</v>
          </cell>
          <cell r="F179" t="str">
            <v>2020/2021</v>
          </cell>
          <cell r="G179" t="str">
            <v>440A</v>
          </cell>
          <cell r="H179" t="str">
            <v>EXPLORATION OPERATIONS &amp; INFRASTRUCTURE</v>
          </cell>
          <cell r="I179" t="str">
            <v>ACTIF</v>
          </cell>
          <cell r="J179" t="str">
            <v>4400</v>
          </cell>
          <cell r="K179" t="str">
            <v>DIR. EXPLORATION OPERATIONS &amp; INFRASTRUCTURE</v>
          </cell>
          <cell r="L179" t="str">
            <v>ACTIF</v>
          </cell>
          <cell r="M179" t="str">
            <v>BLM00</v>
          </cell>
          <cell r="N179" t="str">
            <v>BLM01</v>
          </cell>
          <cell r="O179" t="str">
            <v>Space Exploration</v>
          </cell>
          <cell r="P179" t="str">
            <v>ACTIF</v>
          </cell>
          <cell r="Q179" t="str">
            <v>BLM01.3</v>
          </cell>
          <cell r="R179" t="str">
            <v>Spacecraft or subsystems</v>
          </cell>
          <cell r="S179" t="str">
            <v>ACTIF</v>
          </cell>
          <cell r="T179" t="str">
            <v>BLM01.3.2</v>
          </cell>
          <cell r="U179" t="str">
            <v>SPACECRAFT OR SUBSYSTEMS - BLEO HUMAN</v>
          </cell>
          <cell r="V179" t="str">
            <v>ACTIF</v>
          </cell>
          <cell r="W179" t="str">
            <v>2254</v>
          </cell>
          <cell r="X179" t="str">
            <v>BLEO HUMAN PROJECTS</v>
          </cell>
          <cell r="Y179" t="str">
            <v>ACTIF</v>
          </cell>
          <cell r="Z179" t="str">
            <v>2020/2021</v>
          </cell>
        </row>
        <row r="180">
          <cell r="A180" t="str">
            <v>7924</v>
          </cell>
          <cell r="B180" t="str">
            <v>DEXTRE DEPLOYABLE VISION SYSTEM (DDVS)</v>
          </cell>
          <cell r="C180" t="str">
            <v>D</v>
          </cell>
          <cell r="D180" t="str">
            <v>380A</v>
          </cell>
          <cell r="E180" t="str">
            <v>SPACE SCIENCE AND TECHNOLOGY</v>
          </cell>
          <cell r="F180" t="str">
            <v>2020/2021</v>
          </cell>
          <cell r="G180" t="str">
            <v>384A</v>
          </cell>
          <cell r="H180" t="str">
            <v>ENGINEERING DEVELOPMENT</v>
          </cell>
          <cell r="I180" t="str">
            <v>ACTIF</v>
          </cell>
          <cell r="J180" t="str">
            <v>3840</v>
          </cell>
          <cell r="K180" t="str">
            <v>ENGINEERING DEVELOPMENT</v>
          </cell>
          <cell r="L180" t="str">
            <v>ACTIF</v>
          </cell>
          <cell r="M180" t="str">
            <v>BLM00</v>
          </cell>
          <cell r="N180" t="str">
            <v>BLM01</v>
          </cell>
          <cell r="O180" t="str">
            <v>Space Exploration</v>
          </cell>
          <cell r="P180" t="str">
            <v>ACTIF</v>
          </cell>
          <cell r="Q180" t="str">
            <v>BLM01.3</v>
          </cell>
          <cell r="R180" t="str">
            <v>Spacecraft or subsystems</v>
          </cell>
          <cell r="S180" t="str">
            <v>ACTIF</v>
          </cell>
          <cell r="T180" t="str">
            <v>BLM01.3.2</v>
          </cell>
          <cell r="U180" t="str">
            <v>SPACECRAFT OR SUBSYSTEMS - BLEO HUMAN</v>
          </cell>
          <cell r="V180" t="str">
            <v>ACTIF</v>
          </cell>
          <cell r="W180" t="str">
            <v>2254</v>
          </cell>
          <cell r="X180" t="str">
            <v>BLEO HUMAN PROJECTS</v>
          </cell>
          <cell r="Y180" t="str">
            <v>ACTIF</v>
          </cell>
          <cell r="Z180" t="str">
            <v>2020/2021</v>
          </cell>
        </row>
        <row r="181">
          <cell r="A181" t="str">
            <v>7933</v>
          </cell>
          <cell r="B181" t="str">
            <v>SPACE ADVISORY BOARD SECRETARIAT</v>
          </cell>
          <cell r="C181" t="str">
            <v>-</v>
          </cell>
          <cell r="D181" t="str">
            <v>670A</v>
          </cell>
          <cell r="E181" t="str">
            <v>POLICY</v>
          </cell>
          <cell r="F181" t="str">
            <v>2020/2021</v>
          </cell>
          <cell r="G181" t="str">
            <v>670A</v>
          </cell>
          <cell r="H181" t="str">
            <v>POLICY</v>
          </cell>
          <cell r="I181" t="str">
            <v>INACTIF</v>
          </cell>
          <cell r="J181" t="str">
            <v>6700</v>
          </cell>
          <cell r="K181" t="str">
            <v>POLICY</v>
          </cell>
          <cell r="L181" t="str">
            <v>INACTIF</v>
          </cell>
          <cell r="M181" t="str">
            <v>ISS00</v>
          </cell>
          <cell r="N181" t="str">
            <v>ISS01</v>
          </cell>
          <cell r="O181" t="str">
            <v>MANAGEMENT AND OVERSIGHT</v>
          </cell>
          <cell r="P181" t="str">
            <v>ACTIF</v>
          </cell>
          <cell r="Q181" t="str">
            <v>ISS01.1</v>
          </cell>
          <cell r="R181" t="str">
            <v>MANAGEMENT AND OVERSIGHT</v>
          </cell>
          <cell r="S181" t="str">
            <v>ACTIF</v>
          </cell>
          <cell r="T181" t="str">
            <v>ISS01.1.1</v>
          </cell>
          <cell r="U181" t="str">
            <v>MANAGEMENT AND OVERSIGHT</v>
          </cell>
          <cell r="V181" t="str">
            <v>ACTIF</v>
          </cell>
          <cell r="W181" t="str">
            <v>2237</v>
          </cell>
          <cell r="X181" t="str">
            <v>Space Advisory Board Administrative &amp; Logistic Support</v>
          </cell>
          <cell r="Y181" t="str">
            <v>ACTIF</v>
          </cell>
          <cell r="Z181" t="str">
            <v>2020/2021</v>
          </cell>
        </row>
        <row r="182">
          <cell r="A182" t="str">
            <v>7961</v>
          </cell>
          <cell r="B182" t="str">
            <v>LONG TERM ESA BUDGET</v>
          </cell>
          <cell r="C182" t="str">
            <v>PGM</v>
          </cell>
          <cell r="D182" t="str">
            <v>990</v>
          </cell>
          <cell r="E182" t="str">
            <v>EARMARKED FUNDS AT CORPORATE LEVEL</v>
          </cell>
          <cell r="F182" t="str">
            <v>2020/2021</v>
          </cell>
          <cell r="G182" t="str">
            <v>9907</v>
          </cell>
          <cell r="H182" t="str">
            <v>EARMARKED FUNDS FOR SPACE SCIENCE &amp; TECHNOLOGY</v>
          </cell>
          <cell r="I182" t="str">
            <v>ACTIF</v>
          </cell>
          <cell r="J182"/>
          <cell r="K182"/>
          <cell r="L182" t="str">
            <v>INACTIF</v>
          </cell>
          <cell r="M182" t="str">
            <v>BLM00</v>
          </cell>
          <cell r="N182" t="str">
            <v>BLM03</v>
          </cell>
          <cell r="O182" t="str">
            <v>Space Capacity Development</v>
          </cell>
          <cell r="P182" t="str">
            <v>ACTIF</v>
          </cell>
          <cell r="Q182" t="str">
            <v>BLM03.7</v>
          </cell>
          <cell r="R182" t="str">
            <v>ESA Cooperation</v>
          </cell>
          <cell r="S182" t="str">
            <v>ACTIF</v>
          </cell>
          <cell r="T182" t="str">
            <v>BLM03.7.1</v>
          </cell>
          <cell r="U182" t="str">
            <v>ESA Cooperation</v>
          </cell>
          <cell r="V182" t="str">
            <v>ACTIF</v>
          </cell>
          <cell r="W182" t="str">
            <v>2080</v>
          </cell>
          <cell r="X182" t="str">
            <v>European Space Agency (ESA) - General Budget</v>
          </cell>
          <cell r="Y182" t="str">
            <v>ACTIF</v>
          </cell>
          <cell r="Z182" t="str">
            <v>2020/2021</v>
          </cell>
        </row>
        <row r="183">
          <cell r="A183" t="str">
            <v>8002</v>
          </cell>
          <cell r="B183" t="str">
            <v>CSA HEALTH &amp; WELLNESS STRATEGY</v>
          </cell>
          <cell r="C183" t="str">
            <v>ACT</v>
          </cell>
          <cell r="D183" t="str">
            <v>200A</v>
          </cell>
          <cell r="E183" t="str">
            <v>VICE-PRESIDENT</v>
          </cell>
          <cell r="F183" t="str">
            <v>2020/2021</v>
          </cell>
          <cell r="G183" t="str">
            <v>230A</v>
          </cell>
          <cell r="H183" t="str">
            <v>HUMAN RESOURCES</v>
          </cell>
          <cell r="I183" t="str">
            <v>ACTIF</v>
          </cell>
          <cell r="J183" t="str">
            <v>2308</v>
          </cell>
          <cell r="K183" t="str">
            <v>POLICY AND PROGRAMS, HR</v>
          </cell>
          <cell r="L183" t="str">
            <v>ACTIF</v>
          </cell>
          <cell r="M183" t="str">
            <v>ISS00</v>
          </cell>
          <cell r="N183" t="str">
            <v>ISS04</v>
          </cell>
          <cell r="O183" t="str">
            <v>HUMAN RESOURCES MANAGEMENT</v>
          </cell>
          <cell r="P183" t="str">
            <v>ACTIF</v>
          </cell>
          <cell r="Q183" t="str">
            <v>ISS04.1</v>
          </cell>
          <cell r="R183" t="str">
            <v>HUMAN RESOURCES MANAGEMENT</v>
          </cell>
          <cell r="S183" t="str">
            <v>ACTIF</v>
          </cell>
          <cell r="T183" t="str">
            <v>ISS04.1.1</v>
          </cell>
          <cell r="U183" t="str">
            <v>HUMAN RESOURCES MANAGEMENT</v>
          </cell>
          <cell r="V183" t="str">
            <v>ACTIF</v>
          </cell>
          <cell r="W183" t="str">
            <v>2027</v>
          </cell>
          <cell r="X183" t="str">
            <v>HUMAN RESOURCES MANAGEMENT</v>
          </cell>
          <cell r="Y183" t="str">
            <v>ACTIF</v>
          </cell>
          <cell r="Z183" t="str">
            <v>2020/2021</v>
          </cell>
        </row>
        <row r="184">
          <cell r="A184" t="str">
            <v>8022</v>
          </cell>
          <cell r="B184" t="str">
            <v>GESTION DU SYSTEME DE CORRESPONDANCE</v>
          </cell>
          <cell r="C184" t="str">
            <v>E</v>
          </cell>
          <cell r="D184" t="str">
            <v>200A</v>
          </cell>
          <cell r="E184" t="str">
            <v>VICE-PRESIDENT</v>
          </cell>
          <cell r="F184" t="str">
            <v>2020/2021</v>
          </cell>
          <cell r="G184" t="str">
            <v>220A</v>
          </cell>
          <cell r="H184" t="str">
            <v>INFORMATION MANAGEMENT &amp; INFORMATION DIRECTORATE</v>
          </cell>
          <cell r="I184" t="str">
            <v>ACTIF</v>
          </cell>
          <cell r="J184" t="str">
            <v>221A</v>
          </cell>
          <cell r="K184" t="str">
            <v>INFORMATION TECHNOLOGY</v>
          </cell>
          <cell r="L184" t="str">
            <v>ACTIF</v>
          </cell>
          <cell r="M184" t="str">
            <v>ISS00</v>
          </cell>
          <cell r="N184" t="str">
            <v>ISS07</v>
          </cell>
          <cell r="O184" t="str">
            <v>INFORMATION TECHNOLOGY</v>
          </cell>
          <cell r="P184" t="str">
            <v>ACTIF</v>
          </cell>
          <cell r="Q184" t="str">
            <v>ISS07.1</v>
          </cell>
          <cell r="R184" t="str">
            <v>INFORMATION TECHNOLOGY</v>
          </cell>
          <cell r="S184" t="str">
            <v>ACTIF</v>
          </cell>
          <cell r="T184" t="str">
            <v>ISS07.1.1</v>
          </cell>
          <cell r="U184" t="str">
            <v>INFORMATION TECHNOLOGY</v>
          </cell>
          <cell r="V184" t="str">
            <v>ACTIF</v>
          </cell>
          <cell r="W184" t="str">
            <v>2024</v>
          </cell>
          <cell r="X184" t="str">
            <v>INFORMATION TECHNOLOGY</v>
          </cell>
          <cell r="Y184" t="str">
            <v>ACTIF</v>
          </cell>
          <cell r="Z184" t="str">
            <v>2020/2021</v>
          </cell>
        </row>
        <row r="185">
          <cell r="A185" t="str">
            <v>8141</v>
          </cell>
          <cell r="B185" t="str">
            <v>DFL INVESTMENT - BUILDING</v>
          </cell>
          <cell r="C185" t="str">
            <v>0</v>
          </cell>
          <cell r="D185" t="str">
            <v>990</v>
          </cell>
          <cell r="E185" t="str">
            <v>EARMARKED FUNDS AT CORPORATE LEVEL</v>
          </cell>
          <cell r="F185" t="str">
            <v>2020/2021</v>
          </cell>
          <cell r="G185" t="str">
            <v>9908</v>
          </cell>
          <cell r="H185" t="str">
            <v>EARMARKED FUNDS FOR CORPORATE SERVICES</v>
          </cell>
          <cell r="I185" t="str">
            <v>ACTIF</v>
          </cell>
          <cell r="J185"/>
          <cell r="K185"/>
          <cell r="L185" t="str">
            <v>INACTIF</v>
          </cell>
          <cell r="M185" t="str">
            <v>ISS00</v>
          </cell>
          <cell r="N185" t="str">
            <v>ISS08</v>
          </cell>
          <cell r="O185" t="str">
            <v>REAL PROPERTY</v>
          </cell>
          <cell r="P185" t="str">
            <v>ACTIF</v>
          </cell>
          <cell r="Q185" t="str">
            <v>ISS08.1</v>
          </cell>
          <cell r="R185" t="str">
            <v>REAL PROPERTY</v>
          </cell>
          <cell r="S185" t="str">
            <v>ACTIF</v>
          </cell>
          <cell r="T185" t="str">
            <v>ISS08.1.1</v>
          </cell>
          <cell r="U185" t="str">
            <v>REAL PROPERTY</v>
          </cell>
          <cell r="V185" t="str">
            <v>ACTIF</v>
          </cell>
          <cell r="W185" t="str">
            <v>2067</v>
          </cell>
          <cell r="X185" t="str">
            <v>FACILITIES/ASSET MANAGEMENT SERVICES - DFL</v>
          </cell>
          <cell r="Y185" t="str">
            <v>ACTIF</v>
          </cell>
          <cell r="Z185" t="str">
            <v>2020/2021</v>
          </cell>
        </row>
        <row r="186">
          <cell r="A186" t="str">
            <v>8203</v>
          </cell>
          <cell r="B186" t="str">
            <v>ILSRA (INTERNATIONAL LIFE SCIENCES RESEARCH ANNOUNCEMENT) 2014</v>
          </cell>
          <cell r="C186" t="str">
            <v>SCI-SUP</v>
          </cell>
          <cell r="D186" t="str">
            <v>370A</v>
          </cell>
          <cell r="E186" t="str">
            <v>SPACE EXPLORATION</v>
          </cell>
          <cell r="F186" t="str">
            <v>2020/2021</v>
          </cell>
          <cell r="G186" t="str">
            <v>373A</v>
          </cell>
          <cell r="H186" t="str">
            <v>ALSSM (Astronauts, Life Science &amp; Space Medicine)</v>
          </cell>
          <cell r="I186" t="str">
            <v>ACTIF</v>
          </cell>
          <cell r="J186" t="str">
            <v>3112</v>
          </cell>
          <cell r="K186" t="str">
            <v>LIFE &amp; PHYSICAL SCIENCE</v>
          </cell>
          <cell r="L186" t="str">
            <v>ACTIF</v>
          </cell>
          <cell r="M186" t="str">
            <v>BLM00</v>
          </cell>
          <cell r="N186" t="str">
            <v>BLM01</v>
          </cell>
          <cell r="O186" t="str">
            <v>Space Exploration</v>
          </cell>
          <cell r="P186" t="str">
            <v>ACTIF</v>
          </cell>
          <cell r="Q186" t="str">
            <v>BLM01.1</v>
          </cell>
          <cell r="R186" t="str">
            <v>Science Investigations</v>
          </cell>
          <cell r="S186" t="str">
            <v>ACTIF</v>
          </cell>
          <cell r="T186" t="str">
            <v>BLM01.1.2</v>
          </cell>
          <cell r="U186" t="str">
            <v>Science Investigations in Life Science</v>
          </cell>
          <cell r="V186" t="str">
            <v>ACTIF</v>
          </cell>
          <cell r="W186" t="str">
            <v>2252</v>
          </cell>
          <cell r="X186" t="str">
            <v>Science support in Life Science</v>
          </cell>
          <cell r="Y186" t="str">
            <v>ACTIF</v>
          </cell>
          <cell r="Z186" t="str">
            <v>2020/2021</v>
          </cell>
        </row>
        <row r="187">
          <cell r="A187" t="str">
            <v>8261</v>
          </cell>
          <cell r="B187" t="str">
            <v>EXPLORATION PLANNING DIRECTORATE</v>
          </cell>
          <cell r="C187" t="str">
            <v>-</v>
          </cell>
          <cell r="D187" t="str">
            <v>370A</v>
          </cell>
          <cell r="E187" t="str">
            <v>SPACE EXPLORATION</v>
          </cell>
          <cell r="F187" t="str">
            <v>2020/2021</v>
          </cell>
          <cell r="G187" t="str">
            <v>379A</v>
          </cell>
          <cell r="H187" t="str">
            <v>STRATEGIC PLANNING</v>
          </cell>
          <cell r="I187" t="str">
            <v>ACTIF</v>
          </cell>
          <cell r="J187" t="str">
            <v>3790</v>
          </cell>
          <cell r="K187" t="str">
            <v>DIR STRATEGIC PLANNING</v>
          </cell>
          <cell r="L187" t="str">
            <v>ACTIF</v>
          </cell>
          <cell r="M187" t="str">
            <v>BLM00</v>
          </cell>
          <cell r="N187" t="str">
            <v>BLM01</v>
          </cell>
          <cell r="O187" t="str">
            <v>Space Exploration</v>
          </cell>
          <cell r="P187" t="str">
            <v>ACTIF</v>
          </cell>
          <cell r="Q187" t="str">
            <v>BLM01.7</v>
          </cell>
          <cell r="R187" t="str">
            <v>Management of Space Exploration</v>
          </cell>
          <cell r="S187" t="str">
            <v>ACTIF</v>
          </cell>
          <cell r="T187" t="str">
            <v>BLM01.7.1</v>
          </cell>
          <cell r="U187" t="str">
            <v>Management of Space Exploration</v>
          </cell>
          <cell r="V187" t="str">
            <v>ACTIF</v>
          </cell>
          <cell r="W187" t="str">
            <v>2242</v>
          </cell>
          <cell r="X187" t="str">
            <v>Management of Exploration Planning Directorate</v>
          </cell>
          <cell r="Y187" t="str">
            <v>ACTIF</v>
          </cell>
          <cell r="Z187" t="str">
            <v>2020/2021</v>
          </cell>
        </row>
        <row r="188">
          <cell r="A188" t="str">
            <v>8303</v>
          </cell>
          <cell r="B188" t="str">
            <v>CONSTRUCTION FOR A MULTI-MISSION CALIBRATION TRANSPONDER</v>
          </cell>
          <cell r="C188" t="str">
            <v>E</v>
          </cell>
          <cell r="D188" t="str">
            <v>360A</v>
          </cell>
          <cell r="E188" t="str">
            <v>SPACE UTILIZATION</v>
          </cell>
          <cell r="F188" t="str">
            <v>2020/2021</v>
          </cell>
          <cell r="G188" t="str">
            <v>358A</v>
          </cell>
          <cell r="H188" t="str">
            <v>SPACE EXPLOITATION DIRECTORATE</v>
          </cell>
          <cell r="I188" t="str">
            <v>ACTIF</v>
          </cell>
          <cell r="J188" t="str">
            <v>431A</v>
          </cell>
          <cell r="K188" t="str">
            <v>MANAGER DATA ACQUISITION</v>
          </cell>
          <cell r="L188" t="str">
            <v>ACTIF</v>
          </cell>
          <cell r="M188" t="str">
            <v>BLM00</v>
          </cell>
          <cell r="N188" t="str">
            <v>BLM02</v>
          </cell>
          <cell r="O188" t="str">
            <v>Space Utilization</v>
          </cell>
          <cell r="P188" t="str">
            <v>ACTIF</v>
          </cell>
          <cell r="Q188" t="str">
            <v>BLM02.3</v>
          </cell>
          <cell r="R188" t="str">
            <v>Observation Systems</v>
          </cell>
          <cell r="S188" t="str">
            <v>ACTIF</v>
          </cell>
          <cell r="T188" t="str">
            <v>BLM02.3.3</v>
          </cell>
          <cell r="U188" t="str">
            <v>Generic Observation Systems</v>
          </cell>
          <cell r="V188" t="str">
            <v>ACTIF</v>
          </cell>
          <cell r="W188" t="str">
            <v>2138</v>
          </cell>
          <cell r="X188" t="str">
            <v>Generic Satellite Operations</v>
          </cell>
          <cell r="Y188" t="str">
            <v>ACTIF</v>
          </cell>
          <cell r="Z188" t="str">
            <v>2020/2021</v>
          </cell>
        </row>
        <row r="189">
          <cell r="A189" t="str">
            <v>8321</v>
          </cell>
          <cell r="B189" t="str">
            <v>SAFETY AND MISSION ASSURANCE (S&amp;MA) SUPPORT TO PROJECTS</v>
          </cell>
          <cell r="C189" t="str">
            <v>-</v>
          </cell>
          <cell r="D189" t="str">
            <v>200A</v>
          </cell>
          <cell r="E189" t="str">
            <v>VICE-PRESIDENT</v>
          </cell>
          <cell r="F189" t="str">
            <v>2020/2021</v>
          </cell>
          <cell r="G189" t="str">
            <v>270A</v>
          </cell>
          <cell r="H189" t="str">
            <v>PROGRAMS AND INTEGRATED PLANNING</v>
          </cell>
          <cell r="I189" t="str">
            <v>ACTIF</v>
          </cell>
          <cell r="J189" t="str">
            <v>3540</v>
          </cell>
          <cell r="K189" t="str">
            <v>SAFETY &amp; MISSION ASSURANCE</v>
          </cell>
          <cell r="L189" t="str">
            <v>ACTIF</v>
          </cell>
          <cell r="M189" t="str">
            <v>ISS00</v>
          </cell>
          <cell r="N189" t="str">
            <v>ISS01</v>
          </cell>
          <cell r="O189" t="str">
            <v>MANAGEMENT AND OVERSIGHT</v>
          </cell>
          <cell r="P189" t="str">
            <v>ACTIF</v>
          </cell>
          <cell r="Q189" t="str">
            <v>ISS01.1</v>
          </cell>
          <cell r="R189" t="str">
            <v>MANAGEMENT AND OVERSIGHT</v>
          </cell>
          <cell r="S189" t="str">
            <v>ACTIF</v>
          </cell>
          <cell r="T189" t="str">
            <v>ISS01.1.1</v>
          </cell>
          <cell r="U189" t="str">
            <v>MANAGEMENT AND OVERSIGHT</v>
          </cell>
          <cell r="V189" t="str">
            <v>ACTIF</v>
          </cell>
          <cell r="W189" t="str">
            <v>2200</v>
          </cell>
          <cell r="X189" t="str">
            <v>GOVERNANCE, POLICY, PLANNING AND RELATIONS</v>
          </cell>
          <cell r="Y189" t="str">
            <v>ACTIF</v>
          </cell>
          <cell r="Z189" t="str">
            <v>2020/2021</v>
          </cell>
        </row>
        <row r="190">
          <cell r="A190" t="str">
            <v>8325</v>
          </cell>
          <cell r="B190" t="str">
            <v>DEXTRE DEPLOYABLE VISION SYSTEM (DDVS)</v>
          </cell>
          <cell r="C190" t="str">
            <v>D</v>
          </cell>
          <cell r="D190" t="str">
            <v>200A</v>
          </cell>
          <cell r="E190" t="str">
            <v>VICE-PRESIDENT</v>
          </cell>
          <cell r="F190" t="str">
            <v>2020/2021</v>
          </cell>
          <cell r="G190" t="str">
            <v>270A</v>
          </cell>
          <cell r="H190" t="str">
            <v>PROGRAMS AND INTEGRATED PLANNING</v>
          </cell>
          <cell r="I190" t="str">
            <v>ACTIF</v>
          </cell>
          <cell r="J190" t="str">
            <v>3540</v>
          </cell>
          <cell r="K190" t="str">
            <v>SAFETY &amp; MISSION ASSURANCE</v>
          </cell>
          <cell r="L190" t="str">
            <v>ACTIF</v>
          </cell>
          <cell r="M190" t="str">
            <v>BLM00</v>
          </cell>
          <cell r="N190" t="str">
            <v>BLM01</v>
          </cell>
          <cell r="O190" t="str">
            <v>Space Exploration</v>
          </cell>
          <cell r="P190" t="str">
            <v>ACTIF</v>
          </cell>
          <cell r="Q190" t="str">
            <v>BLM01.3</v>
          </cell>
          <cell r="R190" t="str">
            <v>Spacecraft or subsystems</v>
          </cell>
          <cell r="S190" t="str">
            <v>ACTIF</v>
          </cell>
          <cell r="T190" t="str">
            <v>BLM01.3.2</v>
          </cell>
          <cell r="U190" t="str">
            <v>SPACECRAFT OR SUBSYSTEMS - BLEO HUMAN</v>
          </cell>
          <cell r="V190" t="str">
            <v>ACTIF</v>
          </cell>
          <cell r="W190" t="str">
            <v>2254</v>
          </cell>
          <cell r="X190" t="str">
            <v>BLEO HUMAN PROJECTS</v>
          </cell>
          <cell r="Y190" t="str">
            <v>ACTIF</v>
          </cell>
          <cell r="Z190" t="str">
            <v>2020/2021</v>
          </cell>
        </row>
        <row r="191">
          <cell r="A191" t="str">
            <v>8326</v>
          </cell>
          <cell r="B191" t="str">
            <v>DEXTRE DEPLOYABLE VISION SYSTEM (DDVS)</v>
          </cell>
          <cell r="C191" t="str">
            <v>E</v>
          </cell>
          <cell r="D191" t="str">
            <v>200A</v>
          </cell>
          <cell r="E191" t="str">
            <v>VICE-PRESIDENT</v>
          </cell>
          <cell r="F191" t="str">
            <v>2020/2021</v>
          </cell>
          <cell r="G191" t="str">
            <v>270A</v>
          </cell>
          <cell r="H191" t="str">
            <v>PROGRAMS AND INTEGRATED PLANNING</v>
          </cell>
          <cell r="I191" t="str">
            <v>ACTIF</v>
          </cell>
          <cell r="J191" t="str">
            <v>3540</v>
          </cell>
          <cell r="K191" t="str">
            <v>SAFETY &amp; MISSION ASSURANCE</v>
          </cell>
          <cell r="L191" t="str">
            <v>ACTIF</v>
          </cell>
          <cell r="M191" t="str">
            <v>BLM00</v>
          </cell>
          <cell r="N191" t="str">
            <v>BLM01</v>
          </cell>
          <cell r="O191" t="str">
            <v>Space Exploration</v>
          </cell>
          <cell r="P191" t="str">
            <v>ACTIF</v>
          </cell>
          <cell r="Q191" t="str">
            <v>BLM01.3</v>
          </cell>
          <cell r="R191" t="str">
            <v>Spacecraft or subsystems</v>
          </cell>
          <cell r="S191" t="str">
            <v>ACTIF</v>
          </cell>
          <cell r="T191" t="str">
            <v>BLM01.3.2</v>
          </cell>
          <cell r="U191" t="str">
            <v>SPACECRAFT OR SUBSYSTEMS - BLEO HUMAN</v>
          </cell>
          <cell r="V191" t="str">
            <v>ACTIF</v>
          </cell>
          <cell r="W191" t="str">
            <v>2254</v>
          </cell>
          <cell r="X191" t="str">
            <v>BLEO HUMAN PROJECTS</v>
          </cell>
          <cell r="Y191" t="str">
            <v>ACTIF</v>
          </cell>
          <cell r="Z191" t="str">
            <v>2020/2021</v>
          </cell>
        </row>
        <row r="192">
          <cell r="A192" t="str">
            <v>8335</v>
          </cell>
          <cell r="B192" t="str">
            <v>MSS OPERATIONS</v>
          </cell>
          <cell r="C192" t="str">
            <v>E</v>
          </cell>
          <cell r="D192" t="str">
            <v>200A</v>
          </cell>
          <cell r="E192" t="str">
            <v>VICE-PRESIDENT</v>
          </cell>
          <cell r="F192" t="str">
            <v>2020/2021</v>
          </cell>
          <cell r="G192" t="str">
            <v>270A</v>
          </cell>
          <cell r="H192" t="str">
            <v>PROGRAMS AND INTEGRATED PLANNING</v>
          </cell>
          <cell r="I192" t="str">
            <v>ACTIF</v>
          </cell>
          <cell r="J192" t="str">
            <v>3540</v>
          </cell>
          <cell r="K192" t="str">
            <v>SAFETY &amp; MISSION ASSURANCE</v>
          </cell>
          <cell r="L192" t="str">
            <v>ACTIF</v>
          </cell>
          <cell r="M192" t="str">
            <v>BLM00</v>
          </cell>
          <cell r="N192" t="str">
            <v>BLM01</v>
          </cell>
          <cell r="O192" t="str">
            <v>Space Exploration</v>
          </cell>
          <cell r="P192" t="str">
            <v>ACTIF</v>
          </cell>
          <cell r="Q192" t="str">
            <v>BLM01.5</v>
          </cell>
          <cell r="R192" t="str">
            <v>MSS OPERATED</v>
          </cell>
          <cell r="S192" t="str">
            <v>ACTIF</v>
          </cell>
          <cell r="T192" t="str">
            <v>BLM01.5.1</v>
          </cell>
          <cell r="U192" t="str">
            <v>ISS Maintenance</v>
          </cell>
          <cell r="V192" t="str">
            <v>ACTIF</v>
          </cell>
          <cell r="W192" t="str">
            <v>2187</v>
          </cell>
          <cell r="X192" t="str">
            <v>Mobile Servicing System Operations (MSS)</v>
          </cell>
          <cell r="Y192" t="str">
            <v>ACTIF</v>
          </cell>
          <cell r="Z192" t="str">
            <v>2020/2021</v>
          </cell>
        </row>
        <row r="193">
          <cell r="A193" t="str">
            <v>8337</v>
          </cell>
          <cell r="B193" t="str">
            <v>PHASE 0 FOR HEALTH &amp; LIFE SCIENCE MISSIONS ON ISS</v>
          </cell>
          <cell r="C193" t="str">
            <v>-</v>
          </cell>
          <cell r="D193" t="str">
            <v>200A</v>
          </cell>
          <cell r="E193" t="str">
            <v>VICE-PRESIDENT</v>
          </cell>
          <cell r="F193" t="str">
            <v>2020/2021</v>
          </cell>
          <cell r="G193" t="str">
            <v>270A</v>
          </cell>
          <cell r="H193" t="str">
            <v>PROGRAMS AND INTEGRATED PLANNING</v>
          </cell>
          <cell r="I193" t="str">
            <v>ACTIF</v>
          </cell>
          <cell r="J193" t="str">
            <v>3540</v>
          </cell>
          <cell r="K193" t="str">
            <v>SAFETY &amp; MISSION ASSURANCE</v>
          </cell>
          <cell r="L193" t="str">
            <v>ACTIF</v>
          </cell>
          <cell r="M193" t="str">
            <v>BLM00</v>
          </cell>
          <cell r="N193" t="str">
            <v>BLM01</v>
          </cell>
          <cell r="O193" t="str">
            <v>Space Exploration</v>
          </cell>
          <cell r="P193" t="str">
            <v>ACTIF</v>
          </cell>
          <cell r="Q193" t="str">
            <v>BLM01.6</v>
          </cell>
          <cell r="R193" t="str">
            <v>Planning Products</v>
          </cell>
          <cell r="S193" t="str">
            <v>ACTIF</v>
          </cell>
          <cell r="T193" t="str">
            <v>BLM01.6.2</v>
          </cell>
          <cell r="U193" t="str">
            <v>Planning Products in Life Science</v>
          </cell>
          <cell r="V193" t="str">
            <v>ACTIF</v>
          </cell>
          <cell r="W193" t="str">
            <v>2256</v>
          </cell>
          <cell r="X193" t="str">
            <v>Life Science Preparatory Activities</v>
          </cell>
          <cell r="Y193" t="str">
            <v>ACTIF</v>
          </cell>
          <cell r="Z193" t="str">
            <v>2020/2021</v>
          </cell>
        </row>
        <row r="194">
          <cell r="A194" t="str">
            <v>8339</v>
          </cell>
          <cell r="B194" t="str">
            <v>STRATOS - BALLONS STRATOSPHÉRIQUES</v>
          </cell>
          <cell r="C194" t="str">
            <v>-</v>
          </cell>
          <cell r="D194" t="str">
            <v>200A</v>
          </cell>
          <cell r="E194" t="str">
            <v>VICE-PRESIDENT</v>
          </cell>
          <cell r="F194" t="str">
            <v>2020/2021</v>
          </cell>
          <cell r="G194" t="str">
            <v>270A</v>
          </cell>
          <cell r="H194" t="str">
            <v>PROGRAMS AND INTEGRATED PLANNING</v>
          </cell>
          <cell r="I194" t="str">
            <v>ACTIF</v>
          </cell>
          <cell r="J194" t="str">
            <v>3540</v>
          </cell>
          <cell r="K194" t="str">
            <v>SAFETY &amp; MISSION ASSURANCE</v>
          </cell>
          <cell r="L194" t="str">
            <v>ACTIF</v>
          </cell>
          <cell r="M194" t="str">
            <v>BLM00</v>
          </cell>
          <cell r="N194" t="str">
            <v>BLM03</v>
          </cell>
          <cell r="O194" t="str">
            <v>Space Capacity Development</v>
          </cell>
          <cell r="P194" t="str">
            <v>ACTIF</v>
          </cell>
          <cell r="Q194" t="str">
            <v>BLM03.6</v>
          </cell>
          <cell r="R194" t="str">
            <v>Capability Demonstration</v>
          </cell>
          <cell r="S194" t="str">
            <v>ACTIF</v>
          </cell>
          <cell r="T194" t="str">
            <v>BLM03.6.1</v>
          </cell>
          <cell r="U194" t="str">
            <v>Capability Demonstration</v>
          </cell>
          <cell r="V194" t="str">
            <v>ACTIF</v>
          </cell>
          <cell r="W194" t="str">
            <v>2224</v>
          </cell>
          <cell r="X194" t="str">
            <v>Research Infrastructure activities (RIA)</v>
          </cell>
          <cell r="Y194" t="str">
            <v>ACTIF</v>
          </cell>
          <cell r="Z194" t="str">
            <v>2020/2021</v>
          </cell>
        </row>
        <row r="195">
          <cell r="A195" t="str">
            <v>8365</v>
          </cell>
          <cell r="B195" t="str">
            <v>PROGRAM MANAGEMENT (ESA PROGRAMS)</v>
          </cell>
          <cell r="C195" t="str">
            <v>MGT</v>
          </cell>
          <cell r="D195" t="str">
            <v>370A</v>
          </cell>
          <cell r="E195" t="str">
            <v>SPACE EXPLORATION</v>
          </cell>
          <cell r="F195" t="str">
            <v>2020/2021</v>
          </cell>
          <cell r="G195" t="str">
            <v>379A</v>
          </cell>
          <cell r="H195" t="str">
            <v>STRATEGIC PLANNING</v>
          </cell>
          <cell r="I195" t="str">
            <v>ACTIF</v>
          </cell>
          <cell r="J195" t="str">
            <v>3790</v>
          </cell>
          <cell r="K195" t="str">
            <v>DIR STRATEGIC PLANNING</v>
          </cell>
          <cell r="L195" t="str">
            <v>ACTIF</v>
          </cell>
          <cell r="M195" t="str">
            <v>BLM00</v>
          </cell>
          <cell r="N195" t="str">
            <v>BLM03</v>
          </cell>
          <cell r="O195" t="str">
            <v>Space Capacity Development</v>
          </cell>
          <cell r="P195" t="str">
            <v>ACTIF</v>
          </cell>
          <cell r="Q195" t="str">
            <v>BLM03.7</v>
          </cell>
          <cell r="R195" t="str">
            <v>ESA Cooperation</v>
          </cell>
          <cell r="S195" t="str">
            <v>ACTIF</v>
          </cell>
          <cell r="T195" t="str">
            <v>BLM03.7.1</v>
          </cell>
          <cell r="U195" t="str">
            <v>ESA Cooperation</v>
          </cell>
          <cell r="V195" t="str">
            <v>ACTIF</v>
          </cell>
          <cell r="W195" t="str">
            <v>2081</v>
          </cell>
          <cell r="X195" t="str">
            <v>European Space Agency (ESA) - General Budget</v>
          </cell>
          <cell r="Y195" t="str">
            <v>ACTIF</v>
          </cell>
          <cell r="Z195" t="str">
            <v>2020/2021</v>
          </cell>
        </row>
        <row r="196">
          <cell r="A196" t="str">
            <v>8384</v>
          </cell>
          <cell r="B196" t="str">
            <v>CAPABILITY DEMONSTRATION</v>
          </cell>
          <cell r="C196" t="str">
            <v>ACT</v>
          </cell>
          <cell r="D196" t="str">
            <v>380A</v>
          </cell>
          <cell r="E196" t="str">
            <v>SPACE SCIENCE AND TECHNOLOGY</v>
          </cell>
          <cell r="F196" t="str">
            <v>2020/2021</v>
          </cell>
          <cell r="G196" t="str">
            <v>384A</v>
          </cell>
          <cell r="H196" t="str">
            <v>ENGINEERING DEVELOPMENT</v>
          </cell>
          <cell r="I196" t="str">
            <v>ACTIF</v>
          </cell>
          <cell r="J196" t="str">
            <v>3840</v>
          </cell>
          <cell r="K196" t="str">
            <v>ENGINEERING DEVELOPMENT</v>
          </cell>
          <cell r="L196" t="str">
            <v>ACTIF</v>
          </cell>
          <cell r="M196" t="str">
            <v>BLM00</v>
          </cell>
          <cell r="N196" t="str">
            <v>BLM03</v>
          </cell>
          <cell r="O196" t="str">
            <v>Space Capacity Development</v>
          </cell>
          <cell r="P196" t="str">
            <v>ACTIF</v>
          </cell>
          <cell r="Q196" t="str">
            <v>BLM03.6</v>
          </cell>
          <cell r="R196" t="str">
            <v>Capability Demonstration</v>
          </cell>
          <cell r="S196" t="str">
            <v>ACTIF</v>
          </cell>
          <cell r="T196" t="str">
            <v>BLM03.6.1</v>
          </cell>
          <cell r="U196" t="str">
            <v>Capability Demonstration</v>
          </cell>
          <cell r="V196" t="str">
            <v>ACTIF</v>
          </cell>
          <cell r="W196" t="str">
            <v>2240</v>
          </cell>
          <cell r="X196" t="str">
            <v>Space Capability Demonstration</v>
          </cell>
          <cell r="Y196" t="str">
            <v>ACTIF</v>
          </cell>
          <cell r="Z196" t="str">
            <v>2020/2021</v>
          </cell>
        </row>
        <row r="197">
          <cell r="A197" t="str">
            <v>8385</v>
          </cell>
          <cell r="B197" t="str">
            <v>ST-HUBERT LABORATORIES</v>
          </cell>
          <cell r="C197" t="str">
            <v>ACT</v>
          </cell>
          <cell r="D197" t="str">
            <v>380A</v>
          </cell>
          <cell r="E197" t="str">
            <v>SPACE SCIENCE AND TECHNOLOGY</v>
          </cell>
          <cell r="F197" t="str">
            <v>2020/2021</v>
          </cell>
          <cell r="G197" t="str">
            <v>384A</v>
          </cell>
          <cell r="H197" t="str">
            <v>ENGINEERING DEVELOPMENT</v>
          </cell>
          <cell r="I197" t="str">
            <v>ACTIF</v>
          </cell>
          <cell r="J197" t="str">
            <v>3840</v>
          </cell>
          <cell r="K197" t="str">
            <v>ENGINEERING DEVELOPMENT</v>
          </cell>
          <cell r="L197" t="str">
            <v>ACTIF</v>
          </cell>
          <cell r="M197" t="str">
            <v>BLM00</v>
          </cell>
          <cell r="N197" t="str">
            <v>BLM03</v>
          </cell>
          <cell r="O197" t="str">
            <v>Space Capacity Development</v>
          </cell>
          <cell r="P197" t="str">
            <v>ACTIF</v>
          </cell>
          <cell r="Q197" t="str">
            <v>BLM03.8</v>
          </cell>
          <cell r="R197" t="str">
            <v>Provision of Expertise &amp; Facilities</v>
          </cell>
          <cell r="S197" t="str">
            <v>ACTIF</v>
          </cell>
          <cell r="T197" t="str">
            <v>BLM03.8.1</v>
          </cell>
          <cell r="U197" t="str">
            <v>Provision of Expertise &amp; Facilities</v>
          </cell>
          <cell r="V197" t="str">
            <v>ACTIF</v>
          </cell>
          <cell r="W197" t="str">
            <v>2228</v>
          </cell>
          <cell r="X197" t="str">
            <v>Engineering Development</v>
          </cell>
          <cell r="Y197" t="str">
            <v>ACTIF</v>
          </cell>
          <cell r="Z197" t="str">
            <v>2020/2021</v>
          </cell>
        </row>
        <row r="198">
          <cell r="A198" t="str">
            <v>8430</v>
          </cell>
          <cell r="B198" t="str">
            <v>STRATEGIC POLICY &amp; DOMESTIC AFFAIRS</v>
          </cell>
          <cell r="C198" t="str">
            <v>ACT</v>
          </cell>
          <cell r="D198" t="str">
            <v>670A</v>
          </cell>
          <cell r="E198" t="str">
            <v>POLICY</v>
          </cell>
          <cell r="F198" t="str">
            <v>2020/2021</v>
          </cell>
          <cell r="G198" t="str">
            <v>673A</v>
          </cell>
          <cell r="H198" t="str">
            <v>STRATEGIC POLICY &amp; DOMESTIC AFFAIRS</v>
          </cell>
          <cell r="I198" t="str">
            <v>ACTIF</v>
          </cell>
          <cell r="J198" t="str">
            <v>6704</v>
          </cell>
          <cell r="K198" t="str">
            <v>STRATEGIC POLICY &amp; DOMESTIC AFFAIRS</v>
          </cell>
          <cell r="L198" t="str">
            <v>ACTIF</v>
          </cell>
          <cell r="M198" t="str">
            <v>ISS00</v>
          </cell>
          <cell r="N198" t="str">
            <v>ISS01</v>
          </cell>
          <cell r="O198" t="str">
            <v>MANAGEMENT AND OVERSIGHT</v>
          </cell>
          <cell r="P198" t="str">
            <v>ACTIF</v>
          </cell>
          <cell r="Q198" t="str">
            <v>ISS01.1</v>
          </cell>
          <cell r="R198" t="str">
            <v>MANAGEMENT AND OVERSIGHT</v>
          </cell>
          <cell r="S198" t="str">
            <v>ACTIF</v>
          </cell>
          <cell r="T198" t="str">
            <v>ISS01.1.1</v>
          </cell>
          <cell r="U198" t="str">
            <v>MANAGEMENT AND OVERSIGHT</v>
          </cell>
          <cell r="V198" t="str">
            <v>ACTIF</v>
          </cell>
          <cell r="W198" t="str">
            <v>2200</v>
          </cell>
          <cell r="X198" t="str">
            <v>GOVERNANCE, POLICY, PLANNING AND RELATIONS</v>
          </cell>
          <cell r="Y198" t="str">
            <v>ACTIF</v>
          </cell>
          <cell r="Z198" t="str">
            <v>2020/2021</v>
          </cell>
        </row>
        <row r="199">
          <cell r="A199" t="str">
            <v>8431</v>
          </cell>
          <cell r="B199" t="str">
            <v>ECONOMIC, INTERNATIONAL &amp; REGULATORY AFFAIRS</v>
          </cell>
          <cell r="C199" t="str">
            <v>ACT</v>
          </cell>
          <cell r="D199" t="str">
            <v>670A</v>
          </cell>
          <cell r="E199" t="str">
            <v>POLICY</v>
          </cell>
          <cell r="F199" t="str">
            <v>2020/2021</v>
          </cell>
          <cell r="G199" t="str">
            <v>672A</v>
          </cell>
          <cell r="H199" t="str">
            <v>ECONOMIC, INTERNATIONAL &amp; REGULATORY AFFAIRS</v>
          </cell>
          <cell r="I199" t="str">
            <v>ACTIF</v>
          </cell>
          <cell r="J199" t="str">
            <v>6701</v>
          </cell>
          <cell r="K199" t="str">
            <v>ECONOMIC, INTERNATIONAL &amp; REGULATORY AFFAIRS</v>
          </cell>
          <cell r="L199" t="str">
            <v>ACTIF</v>
          </cell>
          <cell r="M199" t="str">
            <v>ISS00</v>
          </cell>
          <cell r="N199" t="str">
            <v>ISS01</v>
          </cell>
          <cell r="O199" t="str">
            <v>MANAGEMENT AND OVERSIGHT</v>
          </cell>
          <cell r="P199" t="str">
            <v>ACTIF</v>
          </cell>
          <cell r="Q199" t="str">
            <v>ISS01.1</v>
          </cell>
          <cell r="R199" t="str">
            <v>MANAGEMENT AND OVERSIGHT</v>
          </cell>
          <cell r="S199" t="str">
            <v>ACTIF</v>
          </cell>
          <cell r="T199" t="str">
            <v>ISS01.1.1</v>
          </cell>
          <cell r="U199" t="str">
            <v>MANAGEMENT AND OVERSIGHT</v>
          </cell>
          <cell r="V199" t="str">
            <v>ACTIF</v>
          </cell>
          <cell r="W199" t="str">
            <v>2200</v>
          </cell>
          <cell r="X199" t="str">
            <v>GOVERNANCE, POLICY, PLANNING AND RELATIONS</v>
          </cell>
          <cell r="Y199" t="str">
            <v>ACTIF</v>
          </cell>
          <cell r="Z199" t="str">
            <v>2020/2021</v>
          </cell>
        </row>
        <row r="200">
          <cell r="A200" t="str">
            <v>8444</v>
          </cell>
          <cell r="B200" t="str">
            <v>SPACE SITUATIONAL AWARENESS</v>
          </cell>
          <cell r="C200" t="str">
            <v>ACT</v>
          </cell>
          <cell r="D200" t="str">
            <v>360A</v>
          </cell>
          <cell r="E200" t="str">
            <v>SPACE UTILIZATION</v>
          </cell>
          <cell r="F200" t="str">
            <v>2020/2021</v>
          </cell>
          <cell r="G200" t="str">
            <v>358A</v>
          </cell>
          <cell r="H200" t="str">
            <v>SPACE EXPLOITATION DIRECTORATE</v>
          </cell>
          <cell r="I200" t="str">
            <v>ACTIF</v>
          </cell>
          <cell r="J200" t="str">
            <v>432A</v>
          </cell>
          <cell r="K200" t="str">
            <v>FLIGHT OPERATIONS &amp; INFRASTRUCTURE</v>
          </cell>
          <cell r="L200" t="str">
            <v>ACTIF</v>
          </cell>
          <cell r="M200" t="str">
            <v>BLM00</v>
          </cell>
          <cell r="N200" t="str">
            <v>BLM02</v>
          </cell>
          <cell r="O200" t="str">
            <v>Space Utilization</v>
          </cell>
          <cell r="P200" t="str">
            <v>ACTIF</v>
          </cell>
          <cell r="Q200" t="str">
            <v>BLM02.3</v>
          </cell>
          <cell r="R200" t="str">
            <v>Observation Systems</v>
          </cell>
          <cell r="S200" t="str">
            <v>ACTIF</v>
          </cell>
          <cell r="T200" t="str">
            <v>BLM02.3.4</v>
          </cell>
          <cell r="U200" t="str">
            <v>Observation Systems  in Space Situational Awareness (SSA)</v>
          </cell>
          <cell r="V200" t="str">
            <v>ACTIF</v>
          </cell>
          <cell r="W200" t="str">
            <v>2266</v>
          </cell>
          <cell r="X200" t="str">
            <v>SSA - Debris and Monitoring</v>
          </cell>
          <cell r="Y200" t="str">
            <v>ACTIF</v>
          </cell>
          <cell r="Z200" t="str">
            <v>2020/2021</v>
          </cell>
        </row>
        <row r="201">
          <cell r="A201" t="str">
            <v>8481</v>
          </cell>
          <cell r="B201" t="str">
            <v>RADARSAT CONSTELLATION</v>
          </cell>
          <cell r="C201" t="str">
            <v>D</v>
          </cell>
          <cell r="D201" t="str">
            <v>200A</v>
          </cell>
          <cell r="E201" t="str">
            <v>VICE-PRESIDENT</v>
          </cell>
          <cell r="F201" t="str">
            <v>2020/2021</v>
          </cell>
          <cell r="G201" t="str">
            <v>390A</v>
          </cell>
          <cell r="H201" t="str">
            <v>CORPORATE SERVICES</v>
          </cell>
          <cell r="I201" t="str">
            <v>ACTIF</v>
          </cell>
          <cell r="J201" t="str">
            <v>222A</v>
          </cell>
          <cell r="K201" t="str">
            <v>SECURITY AND FACILITIES</v>
          </cell>
          <cell r="L201" t="str">
            <v>ACTIF</v>
          </cell>
          <cell r="M201" t="str">
            <v>BLM00</v>
          </cell>
          <cell r="N201" t="str">
            <v>BLM02</v>
          </cell>
          <cell r="O201" t="str">
            <v>Space Utilization</v>
          </cell>
          <cell r="P201" t="str">
            <v>ACTIF</v>
          </cell>
          <cell r="Q201" t="str">
            <v>BLM02.3</v>
          </cell>
          <cell r="R201" t="str">
            <v>Observation Systems</v>
          </cell>
          <cell r="S201" t="str">
            <v>ACTIF</v>
          </cell>
          <cell r="T201" t="str">
            <v>BLM02.3.1</v>
          </cell>
          <cell r="U201" t="str">
            <v>Observation Systems in EO</v>
          </cell>
          <cell r="V201" t="str">
            <v>ACTIF</v>
          </cell>
          <cell r="W201" t="str">
            <v>2137</v>
          </cell>
          <cell r="X201" t="str">
            <v>Advanced Technology Development Projects in EO</v>
          </cell>
          <cell r="Y201" t="str">
            <v>ACTIF</v>
          </cell>
          <cell r="Z201" t="str">
            <v>2020/2021</v>
          </cell>
        </row>
        <row r="202">
          <cell r="A202" t="str">
            <v>8482</v>
          </cell>
          <cell r="B202" t="str">
            <v>RADARSAT CONSTELLATION</v>
          </cell>
          <cell r="C202" t="str">
            <v>D</v>
          </cell>
          <cell r="D202" t="str">
            <v>200A</v>
          </cell>
          <cell r="E202" t="str">
            <v>VICE-PRESIDENT</v>
          </cell>
          <cell r="F202" t="str">
            <v>2020/2021</v>
          </cell>
          <cell r="G202" t="str">
            <v>220A</v>
          </cell>
          <cell r="H202" t="str">
            <v>INFORMATION MANAGEMENT &amp; INFORMATION DIRECTORATE</v>
          </cell>
          <cell r="I202" t="str">
            <v>ACTIF</v>
          </cell>
          <cell r="J202" t="str">
            <v>225A</v>
          </cell>
          <cell r="K202" t="str">
            <v>CHIEF INFORMATION OFFICER</v>
          </cell>
          <cell r="L202" t="str">
            <v>ACTIF</v>
          </cell>
          <cell r="M202" t="str">
            <v>BLM00</v>
          </cell>
          <cell r="N202" t="str">
            <v>BLM02</v>
          </cell>
          <cell r="O202" t="str">
            <v>Space Utilization</v>
          </cell>
          <cell r="P202" t="str">
            <v>ACTIF</v>
          </cell>
          <cell r="Q202" t="str">
            <v>BLM02.3</v>
          </cell>
          <cell r="R202" t="str">
            <v>Observation Systems</v>
          </cell>
          <cell r="S202" t="str">
            <v>ACTIF</v>
          </cell>
          <cell r="T202" t="str">
            <v>BLM02.3.1</v>
          </cell>
          <cell r="U202" t="str">
            <v>Observation Systems in EO</v>
          </cell>
          <cell r="V202" t="str">
            <v>ACTIF</v>
          </cell>
          <cell r="W202" t="str">
            <v>2137</v>
          </cell>
          <cell r="X202" t="str">
            <v>Advanced Technology Development Projects in EO</v>
          </cell>
          <cell r="Y202" t="str">
            <v>ACTIF</v>
          </cell>
          <cell r="Z202" t="str">
            <v>2020/2021</v>
          </cell>
        </row>
        <row r="203">
          <cell r="A203" t="str">
            <v>8601</v>
          </cell>
          <cell r="B203" t="str">
            <v>NANOSAT - CANADIAN CUBESAT PROJECT (CCP)</v>
          </cell>
          <cell r="C203" t="str">
            <v>D</v>
          </cell>
          <cell r="D203" t="str">
            <v>380A</v>
          </cell>
          <cell r="E203" t="str">
            <v>SPACE SCIENCE AND TECHNOLOGY</v>
          </cell>
          <cell r="F203" t="str">
            <v>2020/2021</v>
          </cell>
          <cell r="G203" t="str">
            <v>384A</v>
          </cell>
          <cell r="H203" t="str">
            <v>ENGINEERING DEVELOPMENT</v>
          </cell>
          <cell r="I203" t="str">
            <v>ACTIF</v>
          </cell>
          <cell r="J203" t="str">
            <v>3840</v>
          </cell>
          <cell r="K203" t="str">
            <v>ENGINEERING DEVELOPMENT</v>
          </cell>
          <cell r="L203" t="str">
            <v>ACTIF</v>
          </cell>
          <cell r="M203" t="str">
            <v>BLM00</v>
          </cell>
          <cell r="N203" t="str">
            <v>BLM03</v>
          </cell>
          <cell r="O203" t="str">
            <v>Space Capacity Development</v>
          </cell>
          <cell r="P203" t="str">
            <v>ACTIF</v>
          </cell>
          <cell r="Q203" t="str">
            <v>BLM03.6</v>
          </cell>
          <cell r="R203" t="str">
            <v>Capability Demonstration</v>
          </cell>
          <cell r="S203" t="str">
            <v>ACTIF</v>
          </cell>
          <cell r="T203" t="str">
            <v>BLM03.6.1</v>
          </cell>
          <cell r="U203" t="str">
            <v>Capability Demonstration</v>
          </cell>
          <cell r="V203" t="str">
            <v>ACTIF</v>
          </cell>
          <cell r="W203" t="str">
            <v>2240</v>
          </cell>
          <cell r="X203" t="str">
            <v>Space Capability Demonstration</v>
          </cell>
          <cell r="Y203" t="str">
            <v>ACTIF</v>
          </cell>
          <cell r="Z203" t="str">
            <v>2020/2021</v>
          </cell>
        </row>
        <row r="204">
          <cell r="A204" t="str">
            <v>8625</v>
          </cell>
          <cell r="B204" t="str">
            <v>TV3 (THERMAL CONTROL UNIT(TCU) REPLACEMENT)</v>
          </cell>
          <cell r="C204" t="str">
            <v>D</v>
          </cell>
          <cell r="D204" t="str">
            <v>380A</v>
          </cell>
          <cell r="E204" t="str">
            <v>SPACE SCIENCE AND TECHNOLOGY</v>
          </cell>
          <cell r="F204" t="str">
            <v>2020/2021</v>
          </cell>
          <cell r="G204" t="str">
            <v>420A</v>
          </cell>
          <cell r="H204" t="str">
            <v>DAVID FLORIDA LABORATORY (DFL)</v>
          </cell>
          <cell r="I204" t="str">
            <v>ACTIF</v>
          </cell>
          <cell r="J204" t="str">
            <v>4200</v>
          </cell>
          <cell r="K204" t="str">
            <v>DAVID FLORIDA LABORATORY (DFL)</v>
          </cell>
          <cell r="L204" t="str">
            <v>ACTIF</v>
          </cell>
          <cell r="M204" t="str">
            <v>BLM00</v>
          </cell>
          <cell r="N204" t="str">
            <v>BLM03</v>
          </cell>
          <cell r="O204" t="str">
            <v>Space Capacity Development</v>
          </cell>
          <cell r="P204" t="str">
            <v>ACTIF</v>
          </cell>
          <cell r="Q204" t="str">
            <v>BLM03.8</v>
          </cell>
          <cell r="R204" t="str">
            <v>Provision of Expertise &amp; Facilities</v>
          </cell>
          <cell r="S204" t="str">
            <v>ACTIF</v>
          </cell>
          <cell r="T204" t="str">
            <v>BLM03.8.1</v>
          </cell>
          <cell r="U204" t="str">
            <v>Provision of Expertise &amp; Facilities</v>
          </cell>
          <cell r="V204" t="str">
            <v>ACTIF</v>
          </cell>
          <cell r="W204" t="str">
            <v>2084</v>
          </cell>
          <cell r="X204" t="str">
            <v>David Florida Laboratory (DFL) Testing Operations</v>
          </cell>
          <cell r="Y204" t="str">
            <v>ACTIF</v>
          </cell>
          <cell r="Z204" t="str">
            <v>2020/2021</v>
          </cell>
        </row>
        <row r="205">
          <cell r="A205" t="str">
            <v>8665</v>
          </cell>
          <cell r="B205" t="str">
            <v>DSI PORTFOLIO 2021-22 DE MAINTIEN DE L'ACTIF</v>
          </cell>
          <cell r="C205" t="str">
            <v>A,B,C &amp; D</v>
          </cell>
          <cell r="D205" t="str">
            <v>200A</v>
          </cell>
          <cell r="E205" t="str">
            <v>VICE-PRESIDENT</v>
          </cell>
          <cell r="F205" t="str">
            <v>2020/2021</v>
          </cell>
          <cell r="G205" t="str">
            <v>390A</v>
          </cell>
          <cell r="H205" t="str">
            <v>CORPORATE SERVICES</v>
          </cell>
          <cell r="I205" t="str">
            <v>ACTIF</v>
          </cell>
          <cell r="J205" t="str">
            <v>222A</v>
          </cell>
          <cell r="K205" t="str">
            <v>SECURITY AND FACILITIES</v>
          </cell>
          <cell r="L205" t="str">
            <v>ACTIF</v>
          </cell>
          <cell r="M205" t="str">
            <v>ISS00</v>
          </cell>
          <cell r="N205" t="str">
            <v>ISS08</v>
          </cell>
          <cell r="O205" t="str">
            <v>REAL PROPERTY</v>
          </cell>
          <cell r="P205" t="str">
            <v>ACTIF</v>
          </cell>
          <cell r="Q205" t="str">
            <v>ISS08.1</v>
          </cell>
          <cell r="R205" t="str">
            <v>REAL PROPERTY</v>
          </cell>
          <cell r="S205" t="str">
            <v>ACTIF</v>
          </cell>
          <cell r="T205" t="str">
            <v>ISS08.1.1</v>
          </cell>
          <cell r="U205" t="str">
            <v>REAL PROPERTY</v>
          </cell>
          <cell r="V205" t="str">
            <v>ACTIF</v>
          </cell>
          <cell r="W205" t="str">
            <v>2034</v>
          </cell>
          <cell r="X205" t="str">
            <v>FACILITIES/ASSET MANAGEMENT SERVICES - JHC</v>
          </cell>
          <cell r="Y205" t="str">
            <v>ACTIF</v>
          </cell>
          <cell r="Z205" t="str">
            <v>2020/2021</v>
          </cell>
        </row>
        <row r="206">
          <cell r="A206" t="str">
            <v>8701</v>
          </cell>
          <cell r="B206" t="str">
            <v>RADARSAT CONSTELLATION</v>
          </cell>
          <cell r="C206" t="str">
            <v>E2</v>
          </cell>
          <cell r="D206" t="str">
            <v>200A</v>
          </cell>
          <cell r="E206" t="str">
            <v>VICE-PRESIDENT</v>
          </cell>
          <cell r="F206" t="str">
            <v>2020/2021</v>
          </cell>
          <cell r="G206" t="str">
            <v>390A</v>
          </cell>
          <cell r="H206" t="str">
            <v>CORPORATE SERVICES</v>
          </cell>
          <cell r="I206" t="str">
            <v>ACTIF</v>
          </cell>
          <cell r="J206" t="str">
            <v>222A</v>
          </cell>
          <cell r="K206" t="str">
            <v>SECURITY AND FACILITIES</v>
          </cell>
          <cell r="L206" t="str">
            <v>ACTIF</v>
          </cell>
          <cell r="M206" t="str">
            <v>BLM00</v>
          </cell>
          <cell r="N206" t="str">
            <v>BLM02</v>
          </cell>
          <cell r="O206" t="str">
            <v>Space Utilization</v>
          </cell>
          <cell r="P206" t="str">
            <v>ACTIF</v>
          </cell>
          <cell r="Q206" t="str">
            <v>BLM02.3</v>
          </cell>
          <cell r="R206" t="str">
            <v>Observation Systems</v>
          </cell>
          <cell r="S206" t="str">
            <v>ACTIF</v>
          </cell>
          <cell r="T206" t="str">
            <v>BLM02.3.1</v>
          </cell>
          <cell r="U206" t="str">
            <v>Observation Systems in EO</v>
          </cell>
          <cell r="V206" t="str">
            <v>ACTIF</v>
          </cell>
          <cell r="W206" t="str">
            <v>2267</v>
          </cell>
          <cell r="X206" t="str">
            <v>EO Operational Mission (Earth Systems)</v>
          </cell>
          <cell r="Y206" t="str">
            <v>ACTIF</v>
          </cell>
          <cell r="Z206" t="str">
            <v>2020/2021</v>
          </cell>
        </row>
        <row r="207">
          <cell r="A207" t="str">
            <v>8702</v>
          </cell>
          <cell r="B207" t="str">
            <v>RADARSAT CONSTELLATION</v>
          </cell>
          <cell r="C207" t="str">
            <v>E2</v>
          </cell>
          <cell r="D207" t="str">
            <v>200A</v>
          </cell>
          <cell r="E207" t="str">
            <v>VICE-PRESIDENT</v>
          </cell>
          <cell r="F207" t="str">
            <v>2020/2021</v>
          </cell>
          <cell r="G207" t="str">
            <v>220A</v>
          </cell>
          <cell r="H207" t="str">
            <v>INFORMATION MANAGEMENT &amp; INFORMATION DIRECTORATE</v>
          </cell>
          <cell r="I207" t="str">
            <v>ACTIF</v>
          </cell>
          <cell r="J207" t="str">
            <v>225A</v>
          </cell>
          <cell r="K207" t="str">
            <v>CHIEF INFORMATION OFFICER</v>
          </cell>
          <cell r="L207" t="str">
            <v>ACTIF</v>
          </cell>
          <cell r="M207" t="str">
            <v>BLM00</v>
          </cell>
          <cell r="N207" t="str">
            <v>BLM02</v>
          </cell>
          <cell r="O207" t="str">
            <v>Space Utilization</v>
          </cell>
          <cell r="P207" t="str">
            <v>ACTIF</v>
          </cell>
          <cell r="Q207" t="str">
            <v>BLM02.3</v>
          </cell>
          <cell r="R207" t="str">
            <v>Observation Systems</v>
          </cell>
          <cell r="S207" t="str">
            <v>ACTIF</v>
          </cell>
          <cell r="T207" t="str">
            <v>BLM02.3.1</v>
          </cell>
          <cell r="U207" t="str">
            <v>Observation Systems in EO</v>
          </cell>
          <cell r="V207" t="str">
            <v>ACTIF</v>
          </cell>
          <cell r="W207" t="str">
            <v>2267</v>
          </cell>
          <cell r="X207" t="str">
            <v>EO Operational Mission (Earth Systems)</v>
          </cell>
          <cell r="Y207" t="str">
            <v>ACTIF</v>
          </cell>
          <cell r="Z207" t="str">
            <v>2020/2021</v>
          </cell>
        </row>
        <row r="208">
          <cell r="A208" t="str">
            <v>8721</v>
          </cell>
          <cell r="B208" t="str">
            <v>CONTINGENCY RESERVE / MISSIONS, CAPABILITY DEMONSTRATION PROJECTS</v>
          </cell>
          <cell r="C208" t="str">
            <v>-</v>
          </cell>
          <cell r="D208" t="str">
            <v>990</v>
          </cell>
          <cell r="E208" t="str">
            <v>EARMARKED FUNDS AT CORPORATE LEVEL</v>
          </cell>
          <cell r="F208" t="str">
            <v>2020/2021</v>
          </cell>
          <cell r="G208" t="str">
            <v>9901</v>
          </cell>
          <cell r="H208" t="str">
            <v>EARMARKED FUNDS FOR PRESIDENT</v>
          </cell>
          <cell r="I208" t="str">
            <v>ACTIF</v>
          </cell>
          <cell r="J208"/>
          <cell r="K208"/>
          <cell r="L208" t="str">
            <v>INACTIF</v>
          </cell>
          <cell r="M208" t="str">
            <v>BLM00</v>
          </cell>
          <cell r="N208" t="str">
            <v>BLM02</v>
          </cell>
          <cell r="O208" t="str">
            <v>Space Utilization</v>
          </cell>
          <cell r="P208" t="str">
            <v>ACTIF</v>
          </cell>
          <cell r="Q208" t="str">
            <v>BLM02.1</v>
          </cell>
          <cell r="R208" t="str">
            <v>Management of Space Utilization</v>
          </cell>
          <cell r="S208" t="str">
            <v>ACTIF</v>
          </cell>
          <cell r="T208" t="str">
            <v>BLM02.1.1</v>
          </cell>
          <cell r="U208" t="str">
            <v>Management of Space Utilization</v>
          </cell>
          <cell r="V208" t="str">
            <v>ACTIF</v>
          </cell>
          <cell r="W208" t="str">
            <v>2091</v>
          </cell>
          <cell r="X208" t="str">
            <v>MANAGEMENT RESERVES</v>
          </cell>
          <cell r="Y208" t="str">
            <v>ACTIF</v>
          </cell>
          <cell r="Z208" t="str">
            <v>2020/2021</v>
          </cell>
        </row>
        <row r="209">
          <cell r="A209" t="str">
            <v>8801</v>
          </cell>
          <cell r="B209" t="str">
            <v>EXPLORATION DEVELOPMENT DIRECTORATE (SED)</v>
          </cell>
          <cell r="C209" t="str">
            <v>-</v>
          </cell>
          <cell r="D209" t="str">
            <v>370A</v>
          </cell>
          <cell r="E209" t="str">
            <v>SPACE EXPLORATION</v>
          </cell>
          <cell r="F209" t="str">
            <v>2020/2021</v>
          </cell>
          <cell r="G209" t="str">
            <v>372A</v>
          </cell>
          <cell r="H209" t="str">
            <v>EXPLORATION DEVELOPMENT</v>
          </cell>
          <cell r="I209" t="str">
            <v>ACTIF</v>
          </cell>
          <cell r="J209" t="str">
            <v>374A</v>
          </cell>
          <cell r="K209" t="str">
            <v>DIR. EXPLORATION DEVELOPMENT</v>
          </cell>
          <cell r="L209" t="str">
            <v>ACTIF</v>
          </cell>
          <cell r="M209" t="str">
            <v>BLM00</v>
          </cell>
          <cell r="N209" t="str">
            <v>BLM01</v>
          </cell>
          <cell r="O209" t="str">
            <v>Space Exploration</v>
          </cell>
          <cell r="P209" t="str">
            <v>ACTIF</v>
          </cell>
          <cell r="Q209" t="str">
            <v>BLM01.7</v>
          </cell>
          <cell r="R209" t="str">
            <v>Management of Space Exploration</v>
          </cell>
          <cell r="S209" t="str">
            <v>ACTIF</v>
          </cell>
          <cell r="T209" t="str">
            <v>BLM01.7.1</v>
          </cell>
          <cell r="U209" t="str">
            <v>Management of Space Exploration</v>
          </cell>
          <cell r="V209" t="str">
            <v>ACTIF</v>
          </cell>
          <cell r="W209" t="str">
            <v>2059</v>
          </cell>
          <cell r="X209" t="str">
            <v>Management of Exploration Projects</v>
          </cell>
          <cell r="Y209" t="str">
            <v>ACTIF</v>
          </cell>
          <cell r="Z209" t="str">
            <v>2020/2021</v>
          </cell>
        </row>
        <row r="210">
          <cell r="A210" t="str">
            <v>8864</v>
          </cell>
          <cell r="B210" t="str">
            <v>CANADIAN ASTRONAUT MISSION ON ISS (2023) - C4 NEW FUNDING 2017 ISS EXT 21/24</v>
          </cell>
          <cell r="C210" t="str">
            <v>A,B,C &amp; D</v>
          </cell>
          <cell r="D210" t="str">
            <v>370A</v>
          </cell>
          <cell r="E210" t="str">
            <v>SPACE EXPLORATION</v>
          </cell>
          <cell r="F210" t="str">
            <v>2020/2021</v>
          </cell>
          <cell r="G210" t="str">
            <v>373A</v>
          </cell>
          <cell r="H210" t="str">
            <v>ALSSM (Astronauts, Life Science &amp; Space Medicine)</v>
          </cell>
          <cell r="I210" t="str">
            <v>ACTIF</v>
          </cell>
          <cell r="J210" t="str">
            <v>3730</v>
          </cell>
          <cell r="K210" t="str">
            <v>DIR. ASTRONAUTS, LIFE SCIENCES &amp; SPACE MEDICINE</v>
          </cell>
          <cell r="L210" t="str">
            <v>ACTIF</v>
          </cell>
          <cell r="M210" t="str">
            <v>BLM00</v>
          </cell>
          <cell r="N210" t="str">
            <v>BLM01</v>
          </cell>
          <cell r="O210" t="str">
            <v>Space Exploration</v>
          </cell>
          <cell r="P210" t="str">
            <v>ACTIF</v>
          </cell>
          <cell r="Q210" t="str">
            <v>BLM01.4</v>
          </cell>
          <cell r="R210" t="str">
            <v>Healthy &amp; Certified Astronauts</v>
          </cell>
          <cell r="S210" t="str">
            <v>ACTIF</v>
          </cell>
          <cell r="T210" t="str">
            <v>BLM01.4.2</v>
          </cell>
          <cell r="U210" t="str">
            <v>Astronaute Training</v>
          </cell>
          <cell r="V210" t="str">
            <v>ACTIF</v>
          </cell>
          <cell r="W210" t="str">
            <v>2157</v>
          </cell>
          <cell r="X210" t="str">
            <v>Astronauts Activities</v>
          </cell>
          <cell r="Y210" t="str">
            <v>ACTIF</v>
          </cell>
          <cell r="Z210" t="str">
            <v>2020/2021</v>
          </cell>
        </row>
        <row r="211">
          <cell r="A211" t="str">
            <v>8865</v>
          </cell>
          <cell r="B211" t="str">
            <v>CANADIAN ASTRONAUT MISSION ON ISS (2023) - C4</v>
          </cell>
          <cell r="C211" t="str">
            <v>A,B,C &amp; D</v>
          </cell>
          <cell r="D211" t="str">
            <v>370A</v>
          </cell>
          <cell r="E211" t="str">
            <v>SPACE EXPLORATION</v>
          </cell>
          <cell r="F211" t="str">
            <v>2020/2021</v>
          </cell>
          <cell r="G211" t="str">
            <v>373A</v>
          </cell>
          <cell r="H211" t="str">
            <v>ALSSM (Astronauts, Life Science &amp; Space Medicine)</v>
          </cell>
          <cell r="I211" t="str">
            <v>ACTIF</v>
          </cell>
          <cell r="J211" t="str">
            <v>3730</v>
          </cell>
          <cell r="K211" t="str">
            <v>DIR. ASTRONAUTS, LIFE SCIENCES &amp; SPACE MEDICINE</v>
          </cell>
          <cell r="L211" t="str">
            <v>ACTIF</v>
          </cell>
          <cell r="M211" t="str">
            <v>BLM00</v>
          </cell>
          <cell r="N211" t="str">
            <v>BLM01</v>
          </cell>
          <cell r="O211" t="str">
            <v>Space Exploration</v>
          </cell>
          <cell r="P211" t="str">
            <v>ACTIF</v>
          </cell>
          <cell r="Q211" t="str">
            <v>BLM01.4</v>
          </cell>
          <cell r="R211" t="str">
            <v>Healthy &amp; Certified Astronauts</v>
          </cell>
          <cell r="S211" t="str">
            <v>ACTIF</v>
          </cell>
          <cell r="T211" t="str">
            <v>BLM01.4.2</v>
          </cell>
          <cell r="U211" t="str">
            <v>Astronaute Training</v>
          </cell>
          <cell r="V211" t="str">
            <v>ACTIF</v>
          </cell>
          <cell r="W211" t="str">
            <v>2157</v>
          </cell>
          <cell r="X211" t="str">
            <v>Astronauts Activities</v>
          </cell>
          <cell r="Y211" t="str">
            <v>ACTIF</v>
          </cell>
          <cell r="Z211" t="str">
            <v>2020/2021</v>
          </cell>
        </row>
        <row r="212">
          <cell r="A212" t="str">
            <v>8881</v>
          </cell>
          <cell r="B212" t="str">
            <v>ASTRONAUTS RECRUITMENT CAMPAIGN - POST PROJECT</v>
          </cell>
          <cell r="C212" t="str">
            <v>E</v>
          </cell>
          <cell r="D212" t="str">
            <v>370A</v>
          </cell>
          <cell r="E212" t="str">
            <v>SPACE EXPLORATION</v>
          </cell>
          <cell r="F212" t="str">
            <v>2020/2021</v>
          </cell>
          <cell r="G212" t="str">
            <v>373A</v>
          </cell>
          <cell r="H212" t="str">
            <v>ALSSM (Astronauts, Life Science &amp; Space Medicine)</v>
          </cell>
          <cell r="I212" t="str">
            <v>ACTIF</v>
          </cell>
          <cell r="J212" t="str">
            <v>3730</v>
          </cell>
          <cell r="K212" t="str">
            <v>DIR. ASTRONAUTS, LIFE SCIENCES &amp; SPACE MEDICINE</v>
          </cell>
          <cell r="L212" t="str">
            <v>ACTIF</v>
          </cell>
          <cell r="M212" t="str">
            <v>BLM00</v>
          </cell>
          <cell r="N212" t="str">
            <v>BLM01</v>
          </cell>
          <cell r="O212" t="str">
            <v>Space Exploration</v>
          </cell>
          <cell r="P212" t="str">
            <v>ACTIF</v>
          </cell>
          <cell r="Q212" t="str">
            <v>BLM01.4</v>
          </cell>
          <cell r="R212" t="str">
            <v>Healthy &amp; Certified Astronauts</v>
          </cell>
          <cell r="S212" t="str">
            <v>ACTIF</v>
          </cell>
          <cell r="T212" t="str">
            <v>BLM01.4.2</v>
          </cell>
          <cell r="U212" t="str">
            <v>Astronaute Training</v>
          </cell>
          <cell r="V212" t="str">
            <v>ACTIF</v>
          </cell>
          <cell r="W212" t="str">
            <v>2157</v>
          </cell>
          <cell r="X212" t="str">
            <v>Astronauts Activities</v>
          </cell>
          <cell r="Y212" t="str">
            <v>ACTIF</v>
          </cell>
          <cell r="Z212" t="str">
            <v>2020/2021</v>
          </cell>
        </row>
        <row r="213">
          <cell r="A213" t="str">
            <v>8901</v>
          </cell>
          <cell r="B213" t="str">
            <v>QEYSSAT (CANADIAN QUANTUM ENCRYPTION AND SCIENCE SATELLITE DEMONSTRATION MISSION)</v>
          </cell>
          <cell r="C213" t="str">
            <v>A</v>
          </cell>
          <cell r="D213" t="str">
            <v>380A</v>
          </cell>
          <cell r="E213" t="str">
            <v>SPACE SCIENCE AND TECHNOLOGY</v>
          </cell>
          <cell r="F213" t="str">
            <v>2020/2021</v>
          </cell>
          <cell r="G213" t="str">
            <v>384A</v>
          </cell>
          <cell r="H213" t="str">
            <v>ENGINEERING DEVELOPMENT</v>
          </cell>
          <cell r="I213" t="str">
            <v>ACTIF</v>
          </cell>
          <cell r="J213" t="str">
            <v>3848</v>
          </cell>
          <cell r="K213" t="str">
            <v>CAPABILITY DEMONSTRATION</v>
          </cell>
          <cell r="L213" t="str">
            <v>ACTIF</v>
          </cell>
          <cell r="M213" t="str">
            <v>BLM00</v>
          </cell>
          <cell r="N213" t="str">
            <v>BLM03</v>
          </cell>
          <cell r="O213" t="str">
            <v>Space Capacity Development</v>
          </cell>
          <cell r="P213" t="str">
            <v>ACTIF</v>
          </cell>
          <cell r="Q213" t="str">
            <v>BLM03.6</v>
          </cell>
          <cell r="R213" t="str">
            <v>Capability Demonstration</v>
          </cell>
          <cell r="S213" t="str">
            <v>ACTIF</v>
          </cell>
          <cell r="T213" t="str">
            <v>BLM03.6.1</v>
          </cell>
          <cell r="U213" t="str">
            <v>Capability Demonstration</v>
          </cell>
          <cell r="V213" t="str">
            <v>ACTIF</v>
          </cell>
          <cell r="W213" t="str">
            <v>2240</v>
          </cell>
          <cell r="X213" t="str">
            <v>Space Capability Demonstration</v>
          </cell>
          <cell r="Y213" t="str">
            <v>ACTIF</v>
          </cell>
          <cell r="Z213" t="str">
            <v>2020/2021</v>
          </cell>
        </row>
        <row r="214">
          <cell r="A214" t="str">
            <v>8902</v>
          </cell>
          <cell r="B214" t="str">
            <v>QEYSSAT (CANADIAN QUANTUM ENCRYPTION AND SCIENCE SATELLITE DEMONSTRATION MISSION)</v>
          </cell>
          <cell r="C214" t="str">
            <v>B/C</v>
          </cell>
          <cell r="D214" t="str">
            <v>380A</v>
          </cell>
          <cell r="E214" t="str">
            <v>SPACE SCIENCE AND TECHNOLOGY</v>
          </cell>
          <cell r="F214" t="str">
            <v>2020/2021</v>
          </cell>
          <cell r="G214" t="str">
            <v>384A</v>
          </cell>
          <cell r="H214" t="str">
            <v>ENGINEERING DEVELOPMENT</v>
          </cell>
          <cell r="I214" t="str">
            <v>ACTIF</v>
          </cell>
          <cell r="J214" t="str">
            <v>3848</v>
          </cell>
          <cell r="K214" t="str">
            <v>CAPABILITY DEMONSTRATION</v>
          </cell>
          <cell r="L214" t="str">
            <v>ACTIF</v>
          </cell>
          <cell r="M214" t="str">
            <v>BLM00</v>
          </cell>
          <cell r="N214" t="str">
            <v>BLM03</v>
          </cell>
          <cell r="O214" t="str">
            <v>Space Capacity Development</v>
          </cell>
          <cell r="P214" t="str">
            <v>ACTIF</v>
          </cell>
          <cell r="Q214" t="str">
            <v>BLM03.6</v>
          </cell>
          <cell r="R214" t="str">
            <v>Capability Demonstration</v>
          </cell>
          <cell r="S214" t="str">
            <v>ACTIF</v>
          </cell>
          <cell r="T214" t="str">
            <v>BLM03.6.1</v>
          </cell>
          <cell r="U214" t="str">
            <v>Capability Demonstration</v>
          </cell>
          <cell r="V214" t="str">
            <v>ACTIF</v>
          </cell>
          <cell r="W214" t="str">
            <v>2240</v>
          </cell>
          <cell r="X214" t="str">
            <v>Space Capability Demonstration</v>
          </cell>
          <cell r="Y214" t="str">
            <v>ACTIF</v>
          </cell>
          <cell r="Z214" t="str">
            <v>2020/2021</v>
          </cell>
        </row>
        <row r="215">
          <cell r="A215" t="str">
            <v>8903</v>
          </cell>
          <cell r="B215" t="str">
            <v>QEYSSAT (CANADIAN QUANTUM ENCRYPTION AND SCIENCE SATELLITE DEMONSTRATION MISSION)</v>
          </cell>
          <cell r="C215" t="str">
            <v>D</v>
          </cell>
          <cell r="D215" t="str">
            <v>380A</v>
          </cell>
          <cell r="E215" t="str">
            <v>SPACE SCIENCE AND TECHNOLOGY</v>
          </cell>
          <cell r="F215" t="str">
            <v>2020/2021</v>
          </cell>
          <cell r="G215" t="str">
            <v>384A</v>
          </cell>
          <cell r="H215" t="str">
            <v>ENGINEERING DEVELOPMENT</v>
          </cell>
          <cell r="I215" t="str">
            <v>ACTIF</v>
          </cell>
          <cell r="J215" t="str">
            <v>3848</v>
          </cell>
          <cell r="K215" t="str">
            <v>CAPABILITY DEMONSTRATION</v>
          </cell>
          <cell r="L215" t="str">
            <v>ACTIF</v>
          </cell>
          <cell r="M215" t="str">
            <v>BLM00</v>
          </cell>
          <cell r="N215" t="str">
            <v>BLM03</v>
          </cell>
          <cell r="O215" t="str">
            <v>Space Capacity Development</v>
          </cell>
          <cell r="P215" t="str">
            <v>ACTIF</v>
          </cell>
          <cell r="Q215" t="str">
            <v>BLM03.6</v>
          </cell>
          <cell r="R215" t="str">
            <v>Capability Demonstration</v>
          </cell>
          <cell r="S215" t="str">
            <v>ACTIF</v>
          </cell>
          <cell r="T215" t="str">
            <v>BLM03.6.1</v>
          </cell>
          <cell r="U215" t="str">
            <v>Capability Demonstration</v>
          </cell>
          <cell r="V215" t="str">
            <v>ACTIF</v>
          </cell>
          <cell r="W215" t="str">
            <v>2240</v>
          </cell>
          <cell r="X215" t="str">
            <v>Space Capability Demonstration</v>
          </cell>
          <cell r="Y215" t="str">
            <v>ACTIF</v>
          </cell>
          <cell r="Z215" t="str">
            <v>2020/2021</v>
          </cell>
        </row>
        <row r="216">
          <cell r="A216" t="str">
            <v>8904</v>
          </cell>
          <cell r="B216" t="str">
            <v>QEYSSAT (CANADIAN QUANTUM ENCRYPTION AND SCIENCE SATELLITE DEMONSTRATION MISSION)</v>
          </cell>
          <cell r="C216" t="str">
            <v>E</v>
          </cell>
          <cell r="D216" t="str">
            <v>380A</v>
          </cell>
          <cell r="E216" t="str">
            <v>SPACE SCIENCE AND TECHNOLOGY</v>
          </cell>
          <cell r="F216" t="str">
            <v>2020/2021</v>
          </cell>
          <cell r="G216" t="str">
            <v>384A</v>
          </cell>
          <cell r="H216" t="str">
            <v>ENGINEERING DEVELOPMENT</v>
          </cell>
          <cell r="I216" t="str">
            <v>ACTIF</v>
          </cell>
          <cell r="J216" t="str">
            <v>3848</v>
          </cell>
          <cell r="K216" t="str">
            <v>CAPABILITY DEMONSTRATION</v>
          </cell>
          <cell r="L216" t="str">
            <v>ACTIF</v>
          </cell>
          <cell r="M216" t="str">
            <v>BLM00</v>
          </cell>
          <cell r="N216" t="str">
            <v>BLM03</v>
          </cell>
          <cell r="O216" t="str">
            <v>Space Capacity Development</v>
          </cell>
          <cell r="P216" t="str">
            <v>ACTIF</v>
          </cell>
          <cell r="Q216" t="str">
            <v>BLM03.6</v>
          </cell>
          <cell r="R216" t="str">
            <v>Capability Demonstration</v>
          </cell>
          <cell r="S216" t="str">
            <v>ACTIF</v>
          </cell>
          <cell r="T216" t="str">
            <v>BLM03.6.1</v>
          </cell>
          <cell r="U216" t="str">
            <v>Capability Demonstration</v>
          </cell>
          <cell r="V216" t="str">
            <v>ACTIF</v>
          </cell>
          <cell r="W216" t="str">
            <v>2240</v>
          </cell>
          <cell r="X216" t="str">
            <v>Space Capability Demonstration</v>
          </cell>
          <cell r="Y216" t="str">
            <v>ACTIF</v>
          </cell>
          <cell r="Z216" t="str">
            <v>2020/2021</v>
          </cell>
        </row>
        <row r="217">
          <cell r="A217" t="str">
            <v>8905</v>
          </cell>
          <cell r="B217" t="str">
            <v>QEYSSAT (CANADIAN QUANTUM ENCRYPTION AND SCIENCE SATELLITE DEMONSTRATION MISSION)</v>
          </cell>
          <cell r="C217" t="str">
            <v>SCI-SUP</v>
          </cell>
          <cell r="D217" t="str">
            <v>380A</v>
          </cell>
          <cell r="E217" t="str">
            <v>SPACE SCIENCE AND TECHNOLOGY</v>
          </cell>
          <cell r="F217" t="str">
            <v>2020/2021</v>
          </cell>
          <cell r="G217" t="str">
            <v>384A</v>
          </cell>
          <cell r="H217" t="str">
            <v>ENGINEERING DEVELOPMENT</v>
          </cell>
          <cell r="I217" t="str">
            <v>ACTIF</v>
          </cell>
          <cell r="J217" t="str">
            <v>3848</v>
          </cell>
          <cell r="K217" t="str">
            <v>CAPABILITY DEMONSTRATION</v>
          </cell>
          <cell r="L217" t="str">
            <v>ACTIF</v>
          </cell>
          <cell r="M217" t="str">
            <v>BLM00</v>
          </cell>
          <cell r="N217" t="str">
            <v>BLM03</v>
          </cell>
          <cell r="O217" t="str">
            <v>Space Capacity Development</v>
          </cell>
          <cell r="P217" t="str">
            <v>ACTIF</v>
          </cell>
          <cell r="Q217" t="str">
            <v>BLM03.6</v>
          </cell>
          <cell r="R217" t="str">
            <v>Capability Demonstration</v>
          </cell>
          <cell r="S217" t="str">
            <v>ACTIF</v>
          </cell>
          <cell r="T217" t="str">
            <v>BLM03.6.1</v>
          </cell>
          <cell r="U217" t="str">
            <v>Capability Demonstration</v>
          </cell>
          <cell r="V217" t="str">
            <v>ACTIF</v>
          </cell>
          <cell r="W217" t="str">
            <v>2240</v>
          </cell>
          <cell r="X217" t="str">
            <v>Space Capability Demonstration</v>
          </cell>
          <cell r="Y217" t="str">
            <v>ACTIF</v>
          </cell>
          <cell r="Z217" t="str">
            <v>2020/2021</v>
          </cell>
        </row>
        <row r="218">
          <cell r="A218" t="str">
            <v>8921</v>
          </cell>
          <cell r="B218" t="str">
            <v>HUMAN RESOURCES, POLICY AND PROGRAMS</v>
          </cell>
          <cell r="C218" t="str">
            <v>-</v>
          </cell>
          <cell r="D218" t="str">
            <v>200A</v>
          </cell>
          <cell r="E218" t="str">
            <v>VICE-PRESIDENT</v>
          </cell>
          <cell r="F218" t="str">
            <v>2020/2021</v>
          </cell>
          <cell r="G218" t="str">
            <v>230A</v>
          </cell>
          <cell r="H218" t="str">
            <v>HUMAN RESOURCES</v>
          </cell>
          <cell r="I218" t="str">
            <v>ACTIF</v>
          </cell>
          <cell r="J218" t="str">
            <v>2308</v>
          </cell>
          <cell r="K218" t="str">
            <v>POLICY AND PROGRAMS, HR</v>
          </cell>
          <cell r="L218" t="str">
            <v>ACTIF</v>
          </cell>
          <cell r="M218" t="str">
            <v>ISS00</v>
          </cell>
          <cell r="N218" t="str">
            <v>ISS04</v>
          </cell>
          <cell r="O218" t="str">
            <v>HUMAN RESOURCES MANAGEMENT</v>
          </cell>
          <cell r="P218" t="str">
            <v>ACTIF</v>
          </cell>
          <cell r="Q218" t="str">
            <v>ISS04.1</v>
          </cell>
          <cell r="R218" t="str">
            <v>HUMAN RESOURCES MANAGEMENT</v>
          </cell>
          <cell r="S218" t="str">
            <v>ACTIF</v>
          </cell>
          <cell r="T218" t="str">
            <v>ISS04.1.1</v>
          </cell>
          <cell r="U218" t="str">
            <v>HUMAN RESOURCES MANAGEMENT</v>
          </cell>
          <cell r="V218" t="str">
            <v>ACTIF</v>
          </cell>
          <cell r="W218" t="str">
            <v>2027</v>
          </cell>
          <cell r="X218" t="str">
            <v>HUMAN RESOURCES MANAGEMENT</v>
          </cell>
          <cell r="Y218" t="str">
            <v>ACTIF</v>
          </cell>
          <cell r="Z218" t="str">
            <v>2020/2021</v>
          </cell>
        </row>
        <row r="219">
          <cell r="A219" t="str">
            <v>8941</v>
          </cell>
          <cell r="B219" t="str">
            <v>MANAGEMENT OF EARTH SYSTEM SCIENCES MISSION AND APPLICATION</v>
          </cell>
          <cell r="C219" t="str">
            <v>-</v>
          </cell>
          <cell r="D219" t="str">
            <v>360A</v>
          </cell>
          <cell r="E219" t="str">
            <v>SPACE UTILIZATION</v>
          </cell>
          <cell r="F219" t="str">
            <v>2020/2021</v>
          </cell>
          <cell r="G219" t="str">
            <v>357A</v>
          </cell>
          <cell r="H219" t="str">
            <v>EARTH SYSTEM SCIENCE MISSIONS AND APPLICATIONS DIRECTORATE</v>
          </cell>
          <cell r="I219" t="str">
            <v>ACTIF</v>
          </cell>
          <cell r="J219" t="str">
            <v>3570</v>
          </cell>
          <cell r="K219" t="str">
            <v>DIRECTOR'S OFFICE</v>
          </cell>
          <cell r="L219" t="str">
            <v>ACTIF</v>
          </cell>
          <cell r="M219" t="str">
            <v>BLM00</v>
          </cell>
          <cell r="N219" t="str">
            <v>BLM02</v>
          </cell>
          <cell r="O219" t="str">
            <v>Space Utilization</v>
          </cell>
          <cell r="P219" t="str">
            <v>ACTIF</v>
          </cell>
          <cell r="Q219" t="str">
            <v>BLM02.1</v>
          </cell>
          <cell r="R219" t="str">
            <v>Management of Space Utilization</v>
          </cell>
          <cell r="S219" t="str">
            <v>ACTIF</v>
          </cell>
          <cell r="T219" t="str">
            <v>BLM02.1.1</v>
          </cell>
          <cell r="U219" t="str">
            <v>Management of Space Utilization</v>
          </cell>
          <cell r="V219" t="str">
            <v>ACTIF</v>
          </cell>
          <cell r="W219" t="str">
            <v>2243</v>
          </cell>
          <cell r="X219" t="str">
            <v>Managemen of Earth System Sciences &amp; Applications</v>
          </cell>
          <cell r="Y219" t="str">
            <v>ACTIF</v>
          </cell>
          <cell r="Z219" t="str">
            <v>2020/2021</v>
          </cell>
        </row>
        <row r="220">
          <cell r="A220" t="str">
            <v>8942</v>
          </cell>
          <cell r="B220" t="str">
            <v>PREPARATORY ACTIVITIES FOR FUTURE SATCOM MISSIONS</v>
          </cell>
          <cell r="C220" t="str">
            <v>-</v>
          </cell>
          <cell r="D220" t="str">
            <v>360A</v>
          </cell>
          <cell r="E220" t="str">
            <v>SPACE UTILIZATION</v>
          </cell>
          <cell r="F220" t="str">
            <v>2020/2021</v>
          </cell>
          <cell r="G220" t="str">
            <v>358A</v>
          </cell>
          <cell r="H220" t="str">
            <v>SPACE EXPLOITATION DIRECTORATE</v>
          </cell>
          <cell r="I220" t="str">
            <v>ACTIF</v>
          </cell>
          <cell r="J220" t="str">
            <v>356A</v>
          </cell>
          <cell r="K220" t="str">
            <v>SPACE EXPLOITATION DEVELOPMENT</v>
          </cell>
          <cell r="L220" t="str">
            <v>ACTIF</v>
          </cell>
          <cell r="M220" t="str">
            <v>BLM00</v>
          </cell>
          <cell r="N220" t="str">
            <v>BLM02</v>
          </cell>
          <cell r="O220" t="str">
            <v>Space Utilization</v>
          </cell>
          <cell r="P220" t="str">
            <v>ACTIF</v>
          </cell>
          <cell r="Q220" t="str">
            <v>BLM02.2</v>
          </cell>
          <cell r="R220" t="str">
            <v>Planning &amp; preparatory activities</v>
          </cell>
          <cell r="S220" t="str">
            <v>ACTIF</v>
          </cell>
          <cell r="T220" t="str">
            <v>BLM02.2.3</v>
          </cell>
          <cell r="U220" t="str">
            <v xml:space="preserve"> Planning &amp; preparatory activities in Communications</v>
          </cell>
          <cell r="V220" t="str">
            <v>ACTIF</v>
          </cell>
          <cell r="W220" t="str">
            <v>2248</v>
          </cell>
          <cell r="X220" t="str">
            <v>Preparatory activities in SATCOM</v>
          </cell>
          <cell r="Y220" t="str">
            <v>ACTIF</v>
          </cell>
          <cell r="Z220" t="str">
            <v>2020/2021</v>
          </cell>
        </row>
        <row r="221">
          <cell r="A221" t="str">
            <v>8943</v>
          </cell>
          <cell r="B221" t="str">
            <v>PREPARATORY ACTIVITIES FOR FUTURE EO OPERATIONAL MISSIONS</v>
          </cell>
          <cell r="C221" t="str">
            <v>PR-PH0&amp;PH0</v>
          </cell>
          <cell r="D221" t="str">
            <v>360A</v>
          </cell>
          <cell r="E221" t="str">
            <v>SPACE UTILIZATION</v>
          </cell>
          <cell r="F221" t="str">
            <v>2020/2021</v>
          </cell>
          <cell r="G221" t="str">
            <v>358A</v>
          </cell>
          <cell r="H221" t="str">
            <v>SPACE EXPLOITATION DIRECTORATE</v>
          </cell>
          <cell r="I221" t="str">
            <v>ACTIF</v>
          </cell>
          <cell r="J221" t="str">
            <v>356A</v>
          </cell>
          <cell r="K221" t="str">
            <v>SPACE EXPLOITATION DEVELOPMENT</v>
          </cell>
          <cell r="L221" t="str">
            <v>ACTIF</v>
          </cell>
          <cell r="M221" t="str">
            <v>BLM00</v>
          </cell>
          <cell r="N221" t="str">
            <v>BLM02</v>
          </cell>
          <cell r="O221" t="str">
            <v>Space Utilization</v>
          </cell>
          <cell r="P221" t="str">
            <v>ACTIF</v>
          </cell>
          <cell r="Q221" t="str">
            <v>BLM02.2</v>
          </cell>
          <cell r="R221" t="str">
            <v>Planning &amp; preparatory activities</v>
          </cell>
          <cell r="S221" t="str">
            <v>ACTIF</v>
          </cell>
          <cell r="T221" t="str">
            <v>BLM02.2.2</v>
          </cell>
          <cell r="U221" t="str">
            <v>Planning &amp; preparatory activities in EO</v>
          </cell>
          <cell r="V221" t="str">
            <v>ACTIF</v>
          </cell>
          <cell r="W221" t="str">
            <v>2247</v>
          </cell>
          <cell r="X221" t="str">
            <v>Preparatory activites relate in  EO OPS (Earth Systems)</v>
          </cell>
          <cell r="Y221" t="str">
            <v>ACTIF</v>
          </cell>
          <cell r="Z221" t="str">
            <v>2020/2021</v>
          </cell>
        </row>
        <row r="222">
          <cell r="A222" t="str">
            <v>8944</v>
          </cell>
          <cell r="B222" t="str">
            <v>SPACE EXPLOITATION MANAGEMENT</v>
          </cell>
          <cell r="C222" t="str">
            <v>-</v>
          </cell>
          <cell r="D222" t="str">
            <v>360A</v>
          </cell>
          <cell r="E222" t="str">
            <v>SPACE UTILIZATION</v>
          </cell>
          <cell r="F222" t="str">
            <v>2020/2021</v>
          </cell>
          <cell r="G222" t="str">
            <v>358A</v>
          </cell>
          <cell r="H222" t="str">
            <v>SPACE EXPLOITATION DIRECTORATE</v>
          </cell>
          <cell r="I222" t="str">
            <v>ACTIF</v>
          </cell>
          <cell r="J222" t="str">
            <v>3521</v>
          </cell>
          <cell r="K222" t="str">
            <v>PROJECTS PORTFOLIO (MCP) MANAGER</v>
          </cell>
          <cell r="L222" t="str">
            <v>ACTIF</v>
          </cell>
          <cell r="M222" t="str">
            <v>BLM00</v>
          </cell>
          <cell r="N222" t="str">
            <v>BLM02</v>
          </cell>
          <cell r="O222" t="str">
            <v>Space Utilization</v>
          </cell>
          <cell r="P222" t="str">
            <v>ACTIF</v>
          </cell>
          <cell r="Q222" t="str">
            <v>BLM02.1</v>
          </cell>
          <cell r="R222" t="str">
            <v>Management of Space Utilization</v>
          </cell>
          <cell r="S222" t="str">
            <v>ACTIF</v>
          </cell>
          <cell r="T222" t="str">
            <v>BLM02.1.1</v>
          </cell>
          <cell r="U222" t="str">
            <v>Management of Space Utilization</v>
          </cell>
          <cell r="V222" t="str">
            <v>ACTIF</v>
          </cell>
          <cell r="W222" t="str">
            <v>2245</v>
          </cell>
          <cell r="X222" t="str">
            <v>Management of space Exploitation</v>
          </cell>
          <cell r="Y222" t="str">
            <v>ACTIF</v>
          </cell>
          <cell r="Z222" t="str">
            <v>2020/2021</v>
          </cell>
        </row>
        <row r="223">
          <cell r="A223" t="str">
            <v>8945</v>
          </cell>
          <cell r="B223" t="str">
            <v>SU PLANNING &amp; ENGAGEMENT DIRECTORATE</v>
          </cell>
          <cell r="C223" t="str">
            <v>-</v>
          </cell>
          <cell r="D223" t="str">
            <v>360A</v>
          </cell>
          <cell r="E223" t="str">
            <v>SPACE UTILIZATION</v>
          </cell>
          <cell r="F223" t="str">
            <v>2020/2021</v>
          </cell>
          <cell r="G223" t="str">
            <v>365A</v>
          </cell>
          <cell r="H223" t="str">
            <v>MANAGER HEAD STRATEGIC PLANNING &amp; PROGRAM</v>
          </cell>
          <cell r="I223" t="str">
            <v>ACTIF</v>
          </cell>
          <cell r="J223" t="str">
            <v>3650</v>
          </cell>
          <cell r="K223" t="str">
            <v>SPACE UTILIZATION PLANNING &amp; ENGAGEMENT</v>
          </cell>
          <cell r="L223" t="str">
            <v>ACTIF</v>
          </cell>
          <cell r="M223" t="str">
            <v>BLM00</v>
          </cell>
          <cell r="N223" t="str">
            <v>BLM02</v>
          </cell>
          <cell r="O223" t="str">
            <v>Space Utilization</v>
          </cell>
          <cell r="P223" t="str">
            <v>ACTIF</v>
          </cell>
          <cell r="Q223" t="str">
            <v>BLM02.2</v>
          </cell>
          <cell r="R223" t="str">
            <v>Planning &amp; preparatory activities</v>
          </cell>
          <cell r="S223" t="str">
            <v>ACTIF</v>
          </cell>
          <cell r="T223" t="str">
            <v>BLM02.2.1</v>
          </cell>
          <cell r="U223" t="str">
            <v>Generic Planning &amp; preparatory activities</v>
          </cell>
          <cell r="V223" t="str">
            <v>ACTIF</v>
          </cell>
          <cell r="W223" t="str">
            <v>2246</v>
          </cell>
          <cell r="X223" t="str">
            <v>Planning &amp; Engagement</v>
          </cell>
          <cell r="Y223" t="str">
            <v>ACTIF</v>
          </cell>
          <cell r="Z223" t="str">
            <v>2020/2021</v>
          </cell>
        </row>
        <row r="224">
          <cell r="A224" t="str">
            <v>8946</v>
          </cell>
          <cell r="B224" t="str">
            <v>PREPARATORY ACTIVITIES FOR FUTURE SU MISSIONS</v>
          </cell>
          <cell r="C224" t="str">
            <v>PR-PH0&amp;PH0</v>
          </cell>
          <cell r="D224" t="str">
            <v>360A</v>
          </cell>
          <cell r="E224" t="str">
            <v>SPACE UTILIZATION</v>
          </cell>
          <cell r="F224" t="str">
            <v>2020/2021</v>
          </cell>
          <cell r="G224" t="str">
            <v>361A</v>
          </cell>
          <cell r="H224" t="str">
            <v>DG SPACE UTILIZATION</v>
          </cell>
          <cell r="I224" t="str">
            <v>ACTIF</v>
          </cell>
          <cell r="J224" t="str">
            <v>3610</v>
          </cell>
          <cell r="K224" t="str">
            <v>DG SPACE UTILIZATION</v>
          </cell>
          <cell r="L224" t="str">
            <v>ACTIF</v>
          </cell>
          <cell r="M224" t="str">
            <v>BLM00</v>
          </cell>
          <cell r="N224" t="str">
            <v>BLM02</v>
          </cell>
          <cell r="O224" t="str">
            <v>Space Utilization</v>
          </cell>
          <cell r="P224" t="str">
            <v>ACTIF</v>
          </cell>
          <cell r="Q224" t="str">
            <v>BLM02.2</v>
          </cell>
          <cell r="R224" t="str">
            <v>Planning &amp; preparatory activities</v>
          </cell>
          <cell r="S224" t="str">
            <v>ACTIF</v>
          </cell>
          <cell r="T224" t="str">
            <v>BLM02.2.1</v>
          </cell>
          <cell r="U224" t="str">
            <v>Generic Planning &amp; preparatory activities</v>
          </cell>
          <cell r="V224" t="str">
            <v>ACTIF</v>
          </cell>
          <cell r="W224" t="str">
            <v>2246</v>
          </cell>
          <cell r="X224" t="str">
            <v>Planning &amp; Engagement</v>
          </cell>
          <cell r="Y224" t="str">
            <v>ACTIF</v>
          </cell>
          <cell r="Z224" t="str">
            <v>2020/2021</v>
          </cell>
        </row>
        <row r="225">
          <cell r="A225" t="str">
            <v>8949</v>
          </cell>
          <cell r="B225" t="str">
            <v>PREPARATORY ACTIVITIES FOR FUTURE SU SCIENCES MISSIONS</v>
          </cell>
          <cell r="C225" t="str">
            <v>PR-PH0&amp;PH0</v>
          </cell>
          <cell r="D225" t="str">
            <v>360A</v>
          </cell>
          <cell r="E225" t="str">
            <v>SPACE UTILIZATION</v>
          </cell>
          <cell r="F225" t="str">
            <v>2020/2021</v>
          </cell>
          <cell r="G225" t="str">
            <v>357A</v>
          </cell>
          <cell r="H225" t="str">
            <v>EARTH SYSTEM SCIENCE MISSIONS AND APPLICATIONS DIRECTORATE</v>
          </cell>
          <cell r="I225" t="str">
            <v>ACTIF</v>
          </cell>
          <cell r="J225" t="str">
            <v>3570</v>
          </cell>
          <cell r="K225" t="str">
            <v>DIRECTOR'S OFFICE</v>
          </cell>
          <cell r="L225" t="str">
            <v>ACTIF</v>
          </cell>
          <cell r="M225" t="str">
            <v>BLM00</v>
          </cell>
          <cell r="N225" t="str">
            <v>BLM02</v>
          </cell>
          <cell r="O225" t="str">
            <v>Space Utilization</v>
          </cell>
          <cell r="P225" t="str">
            <v>ACTIF</v>
          </cell>
          <cell r="Q225" t="str">
            <v>BLM02.2</v>
          </cell>
          <cell r="R225" t="str">
            <v>Planning &amp; preparatory activities</v>
          </cell>
          <cell r="S225" t="str">
            <v>ACTIF</v>
          </cell>
          <cell r="T225" t="str">
            <v>BLM02.2.2</v>
          </cell>
          <cell r="U225" t="str">
            <v>Planning &amp; preparatory activities in EO</v>
          </cell>
          <cell r="V225" t="str">
            <v>ACTIF</v>
          </cell>
          <cell r="W225" t="str">
            <v>2249</v>
          </cell>
          <cell r="X225" t="str">
            <v>Preparatory activities in sciences EO (Atmospheric)</v>
          </cell>
          <cell r="Y225" t="str">
            <v>ACTIF</v>
          </cell>
          <cell r="Z225" t="str">
            <v>2020/2021</v>
          </cell>
        </row>
        <row r="226">
          <cell r="A226" t="str">
            <v>8950</v>
          </cell>
          <cell r="B226" t="str">
            <v>CARBON CYCLE DATA ANALYSIS</v>
          </cell>
          <cell r="C226" t="str">
            <v>SCI-SUP</v>
          </cell>
          <cell r="D226" t="str">
            <v>360A</v>
          </cell>
          <cell r="E226" t="str">
            <v>SPACE UTILIZATION</v>
          </cell>
          <cell r="F226" t="str">
            <v>2020/2021</v>
          </cell>
          <cell r="G226" t="str">
            <v>357A</v>
          </cell>
          <cell r="H226" t="str">
            <v>EARTH SYSTEM SCIENCE MISSIONS AND APPLICATIONS DIRECTORATE</v>
          </cell>
          <cell r="I226" t="str">
            <v>ACTIF</v>
          </cell>
          <cell r="J226" t="str">
            <v>313A</v>
          </cell>
          <cell r="K226" t="str">
            <v>SUN-EARTH SYSTEM SCIENCES</v>
          </cell>
          <cell r="L226" t="str">
            <v>ACTIF</v>
          </cell>
          <cell r="M226" t="str">
            <v>BLM00</v>
          </cell>
          <cell r="N226" t="str">
            <v>BLM02</v>
          </cell>
          <cell r="O226" t="str">
            <v>Space Utilization</v>
          </cell>
          <cell r="P226" t="str">
            <v>ACTIF</v>
          </cell>
          <cell r="Q226" t="str">
            <v>BLM02.4</v>
          </cell>
          <cell r="R226" t="str">
            <v>Data Utilization &amp; Application Development</v>
          </cell>
          <cell r="S226" t="str">
            <v>ACTIF</v>
          </cell>
          <cell r="T226" t="str">
            <v>BLM02.4.1</v>
          </cell>
          <cell r="U226" t="str">
            <v>Data Utilization &amp; Application Development in EO</v>
          </cell>
          <cell r="V226" t="str">
            <v>ACTIF</v>
          </cell>
          <cell r="W226" t="str">
            <v>2272</v>
          </cell>
          <cell r="X226" t="str">
            <v>Scientific data utilization in EO (Earth Systems)</v>
          </cell>
          <cell r="Y226" t="str">
            <v>ACTIF</v>
          </cell>
          <cell r="Z226" t="str">
            <v>2020/2021</v>
          </cell>
        </row>
        <row r="227">
          <cell r="A227" t="str">
            <v>8961</v>
          </cell>
          <cell r="B227" t="str">
            <v>CENTRE D'EXPERTISE EN GESTION DU CHANGEMENT</v>
          </cell>
          <cell r="C227" t="str">
            <v>NO</v>
          </cell>
          <cell r="D227" t="str">
            <v>110A</v>
          </cell>
          <cell r="E227" t="str">
            <v>PRESIDENT</v>
          </cell>
          <cell r="F227" t="str">
            <v>2020/2021</v>
          </cell>
          <cell r="G227" t="str">
            <v>280A</v>
          </cell>
          <cell r="H227" t="str">
            <v>CENTRE OF EXPERTISE IN CHANGE MANAGEMENT</v>
          </cell>
          <cell r="I227" t="str">
            <v>ACTIF</v>
          </cell>
          <cell r="J227" t="str">
            <v>2800</v>
          </cell>
          <cell r="K227" t="str">
            <v>CENTRE OF EXPERTISE IN CHANGE MANAGEMENT</v>
          </cell>
          <cell r="L227" t="str">
            <v>ACTIF</v>
          </cell>
          <cell r="M227" t="str">
            <v>ISS00</v>
          </cell>
          <cell r="N227" t="str">
            <v>ISS01</v>
          </cell>
          <cell r="O227" t="str">
            <v>MANAGEMENT AND OVERSIGHT</v>
          </cell>
          <cell r="P227" t="str">
            <v>ACTIF</v>
          </cell>
          <cell r="Q227" t="str">
            <v>ISS01.1</v>
          </cell>
          <cell r="R227" t="str">
            <v>MANAGEMENT AND OVERSIGHT</v>
          </cell>
          <cell r="S227" t="str">
            <v>ACTIF</v>
          </cell>
          <cell r="T227" t="str">
            <v>ISS01.1.1</v>
          </cell>
          <cell r="U227" t="str">
            <v>MANAGEMENT AND OVERSIGHT</v>
          </cell>
          <cell r="V227" t="str">
            <v>ACTIF</v>
          </cell>
          <cell r="W227" t="str">
            <v>2200</v>
          </cell>
          <cell r="X227" t="str">
            <v>GOVERNANCE, POLICY, PLANNING AND RELATIONS</v>
          </cell>
          <cell r="Y227" t="str">
            <v>ACTIF</v>
          </cell>
          <cell r="Z227" t="str">
            <v>2020/2021</v>
          </cell>
        </row>
        <row r="228">
          <cell r="A228" t="str">
            <v>8981</v>
          </cell>
          <cell r="B228" t="str">
            <v>CANADA'S FUTURE SPACE POLICY</v>
          </cell>
          <cell r="C228" t="str">
            <v>-</v>
          </cell>
          <cell r="D228" t="str">
            <v>670A</v>
          </cell>
          <cell r="E228" t="str">
            <v>POLICY</v>
          </cell>
          <cell r="F228" t="str">
            <v>2020/2021</v>
          </cell>
          <cell r="G228" t="str">
            <v>674A</v>
          </cell>
          <cell r="H228" t="str">
            <v>CANADA'S FUTURE SPACE POLICY</v>
          </cell>
          <cell r="I228" t="str">
            <v>ACTIF</v>
          </cell>
          <cell r="J228" t="str">
            <v>6708</v>
          </cell>
          <cell r="K228" t="str">
            <v>CANADA'S FUTURE SPACE POLICY</v>
          </cell>
          <cell r="L228" t="str">
            <v>ACTIF</v>
          </cell>
          <cell r="M228" t="str">
            <v>ISS00</v>
          </cell>
          <cell r="N228" t="str">
            <v>ISS01</v>
          </cell>
          <cell r="O228" t="str">
            <v>MANAGEMENT AND OVERSIGHT</v>
          </cell>
          <cell r="P228" t="str">
            <v>ACTIF</v>
          </cell>
          <cell r="Q228" t="str">
            <v>ISS01.1</v>
          </cell>
          <cell r="R228" t="str">
            <v>MANAGEMENT AND OVERSIGHT</v>
          </cell>
          <cell r="S228" t="str">
            <v>ACTIF</v>
          </cell>
          <cell r="T228" t="str">
            <v>ISS01.1.1</v>
          </cell>
          <cell r="U228" t="str">
            <v>MANAGEMENT AND OVERSIGHT</v>
          </cell>
          <cell r="V228" t="str">
            <v>ACTIF</v>
          </cell>
          <cell r="W228" t="str">
            <v>2200</v>
          </cell>
          <cell r="X228" t="str">
            <v>GOVERNANCE, POLICY, PLANNING AND RELATIONS</v>
          </cell>
          <cell r="Y228" t="str">
            <v>ACTIF</v>
          </cell>
          <cell r="Z228" t="str">
            <v>2020/2021</v>
          </cell>
        </row>
        <row r="229">
          <cell r="A229" t="str">
            <v>9021</v>
          </cell>
          <cell r="B229" t="str">
            <v>PROGRAM MANAGEMENT INNOVATION PLANNING AND COMMERCIALIZATION</v>
          </cell>
          <cell r="C229" t="str">
            <v>-</v>
          </cell>
          <cell r="D229" t="str">
            <v>380A</v>
          </cell>
          <cell r="E229" t="str">
            <v>SPACE SCIENCE AND TECHNOLOGY</v>
          </cell>
          <cell r="F229" t="str">
            <v>2020/2021</v>
          </cell>
          <cell r="G229" t="str">
            <v>389A</v>
          </cell>
          <cell r="H229" t="str">
            <v>PLANNING  &amp; COMMERCIALIZATION</v>
          </cell>
          <cell r="I229" t="str">
            <v>ACTIF</v>
          </cell>
          <cell r="J229" t="str">
            <v>3832</v>
          </cell>
          <cell r="K229" t="str">
            <v>MANAGEMENT OF INNOVATION PLANNING &amp;COMMERCIALIZATION</v>
          </cell>
          <cell r="L229" t="str">
            <v>ACTIF</v>
          </cell>
          <cell r="M229" t="str">
            <v>BLM00</v>
          </cell>
          <cell r="N229" t="str">
            <v>BLM03</v>
          </cell>
          <cell r="O229" t="str">
            <v>Space Capacity Development</v>
          </cell>
          <cell r="P229" t="str">
            <v>ACTIF</v>
          </cell>
          <cell r="Q229" t="str">
            <v>BLM03.1</v>
          </cell>
          <cell r="R229" t="str">
            <v>SCD Management</v>
          </cell>
          <cell r="S229" t="str">
            <v>ACTIF</v>
          </cell>
          <cell r="T229" t="str">
            <v>BLM03.1.1</v>
          </cell>
          <cell r="U229" t="str">
            <v>SCD Management</v>
          </cell>
          <cell r="V229" t="str">
            <v>ACTIF</v>
          </cell>
          <cell r="W229" t="str">
            <v>2259</v>
          </cell>
          <cell r="X229" t="str">
            <v>Management of SST Directorates</v>
          </cell>
          <cell r="Y229" t="str">
            <v>ACTIF</v>
          </cell>
          <cell r="Z229" t="str">
            <v>2020/2021</v>
          </cell>
        </row>
        <row r="230">
          <cell r="A230" t="str">
            <v>9041</v>
          </cell>
          <cell r="B230" t="str">
            <v>SATELLITE OPERATIONS FOREIGN MISSION SUPPORT</v>
          </cell>
          <cell r="C230" t="str">
            <v>-</v>
          </cell>
          <cell r="D230" t="str">
            <v>360A</v>
          </cell>
          <cell r="E230" t="str">
            <v>SPACE UTILIZATION</v>
          </cell>
          <cell r="F230" t="str">
            <v>2020/2021</v>
          </cell>
          <cell r="G230" t="str">
            <v>358A</v>
          </cell>
          <cell r="H230" t="str">
            <v>SPACE EXPLOITATION DIRECTORATE</v>
          </cell>
          <cell r="I230" t="str">
            <v>ACTIF</v>
          </cell>
          <cell r="J230" t="str">
            <v>432A</v>
          </cell>
          <cell r="K230" t="str">
            <v>FLIGHT OPERATIONS &amp; INFRASTRUCTURE</v>
          </cell>
          <cell r="L230" t="str">
            <v>ACTIF</v>
          </cell>
          <cell r="M230" t="str">
            <v>BLM00</v>
          </cell>
          <cell r="N230" t="str">
            <v>BLM02</v>
          </cell>
          <cell r="O230" t="str">
            <v>Space Utilization</v>
          </cell>
          <cell r="P230" t="str">
            <v>ACTIF</v>
          </cell>
          <cell r="Q230" t="str">
            <v>BLM02.3</v>
          </cell>
          <cell r="R230" t="str">
            <v>Observation Systems</v>
          </cell>
          <cell r="S230" t="str">
            <v>ACTIF</v>
          </cell>
          <cell r="T230" t="str">
            <v>BLM02.3.3</v>
          </cell>
          <cell r="U230" t="str">
            <v>Generic Observation Systems</v>
          </cell>
          <cell r="V230" t="str">
            <v>ACTIF</v>
          </cell>
          <cell r="W230" t="str">
            <v>2138</v>
          </cell>
          <cell r="X230" t="str">
            <v>Generic Satellite Operations</v>
          </cell>
          <cell r="Y230" t="str">
            <v>ACTIF</v>
          </cell>
          <cell r="Z230" t="str">
            <v>2020/2021</v>
          </cell>
        </row>
        <row r="231">
          <cell r="A231" t="str">
            <v>9144</v>
          </cell>
          <cell r="B231" t="str">
            <v>QEYSSAT (CANADIAN QUANTUM ENCRYPTION AND SCIENCE SATELLITE DEMONSTRATION MISSION)</v>
          </cell>
          <cell r="C231" t="str">
            <v>D</v>
          </cell>
          <cell r="D231" t="str">
            <v>200A</v>
          </cell>
          <cell r="E231" t="str">
            <v>VICE-PRESIDENT</v>
          </cell>
          <cell r="F231" t="str">
            <v>2020/2021</v>
          </cell>
          <cell r="G231" t="str">
            <v>270A</v>
          </cell>
          <cell r="H231" t="str">
            <v>PROGRAMS AND INTEGRATED PLANNING</v>
          </cell>
          <cell r="I231" t="str">
            <v>ACTIF</v>
          </cell>
          <cell r="J231" t="str">
            <v>3540</v>
          </cell>
          <cell r="K231" t="str">
            <v>SAFETY &amp; MISSION ASSURANCE</v>
          </cell>
          <cell r="L231" t="str">
            <v>ACTIF</v>
          </cell>
          <cell r="M231" t="str">
            <v>BLM00</v>
          </cell>
          <cell r="N231" t="str">
            <v>BLM03</v>
          </cell>
          <cell r="O231" t="str">
            <v>Space Capacity Development</v>
          </cell>
          <cell r="P231" t="str">
            <v>ACTIF</v>
          </cell>
          <cell r="Q231" t="str">
            <v>BLM03.6</v>
          </cell>
          <cell r="R231" t="str">
            <v>Capability Demonstration</v>
          </cell>
          <cell r="S231" t="str">
            <v>ACTIF</v>
          </cell>
          <cell r="T231" t="str">
            <v>BLM03.6.1</v>
          </cell>
          <cell r="U231" t="str">
            <v>Capability Demonstration</v>
          </cell>
          <cell r="V231" t="str">
            <v>ACTIF</v>
          </cell>
          <cell r="W231" t="str">
            <v>2240</v>
          </cell>
          <cell r="X231" t="str">
            <v>Space Capability Demonstration</v>
          </cell>
          <cell r="Y231" t="str">
            <v>ACTIF</v>
          </cell>
          <cell r="Z231" t="str">
            <v>2020/2021</v>
          </cell>
        </row>
        <row r="232">
          <cell r="A232" t="str">
            <v>9145</v>
          </cell>
          <cell r="B232" t="str">
            <v>QEYSSAT (CANADIAN QUANTUM ENCRYPTION AND SCIENCE SATELLITE DEMONSTRATION MISSION)</v>
          </cell>
          <cell r="C232" t="str">
            <v>E</v>
          </cell>
          <cell r="D232" t="str">
            <v>200A</v>
          </cell>
          <cell r="E232" t="str">
            <v>VICE-PRESIDENT</v>
          </cell>
          <cell r="F232" t="str">
            <v>2020/2021</v>
          </cell>
          <cell r="G232" t="str">
            <v>270A</v>
          </cell>
          <cell r="H232" t="str">
            <v>PROGRAMS AND INTEGRATED PLANNING</v>
          </cell>
          <cell r="I232" t="str">
            <v>ACTIF</v>
          </cell>
          <cell r="J232" t="str">
            <v>3540</v>
          </cell>
          <cell r="K232" t="str">
            <v>SAFETY &amp; MISSION ASSURANCE</v>
          </cell>
          <cell r="L232" t="str">
            <v>ACTIF</v>
          </cell>
          <cell r="M232" t="str">
            <v>BLM00</v>
          </cell>
          <cell r="N232" t="str">
            <v>BLM03</v>
          </cell>
          <cell r="O232" t="str">
            <v>Space Capacity Development</v>
          </cell>
          <cell r="P232" t="str">
            <v>ACTIF</v>
          </cell>
          <cell r="Q232" t="str">
            <v>BLM03.6</v>
          </cell>
          <cell r="R232" t="str">
            <v>Capability Demonstration</v>
          </cell>
          <cell r="S232" t="str">
            <v>ACTIF</v>
          </cell>
          <cell r="T232" t="str">
            <v>BLM03.6.1</v>
          </cell>
          <cell r="U232" t="str">
            <v>Capability Demonstration</v>
          </cell>
          <cell r="V232" t="str">
            <v>ACTIF</v>
          </cell>
          <cell r="W232" t="str">
            <v>2240</v>
          </cell>
          <cell r="X232" t="str">
            <v>Space Capability Demonstration</v>
          </cell>
          <cell r="Y232" t="str">
            <v>ACTIF</v>
          </cell>
          <cell r="Z232" t="str">
            <v>2020/2021</v>
          </cell>
        </row>
        <row r="233">
          <cell r="A233" t="str">
            <v>9146</v>
          </cell>
          <cell r="B233" t="str">
            <v>LIFE SCIENCE RESEARCH SYSTEM (LSRS)</v>
          </cell>
          <cell r="C233" t="str">
            <v>E</v>
          </cell>
          <cell r="D233" t="str">
            <v>200A</v>
          </cell>
          <cell r="E233" t="str">
            <v>VICE-PRESIDENT</v>
          </cell>
          <cell r="F233" t="str">
            <v>2020/2021</v>
          </cell>
          <cell r="G233" t="str">
            <v>270A</v>
          </cell>
          <cell r="H233" t="str">
            <v>PROGRAMS AND INTEGRATED PLANNING</v>
          </cell>
          <cell r="I233" t="str">
            <v>ACTIF</v>
          </cell>
          <cell r="J233" t="str">
            <v>3540</v>
          </cell>
          <cell r="K233" t="str">
            <v>SAFETY &amp; MISSION ASSURANCE</v>
          </cell>
          <cell r="L233" t="str">
            <v>ACTIF</v>
          </cell>
          <cell r="M233" t="str">
            <v>BLM00</v>
          </cell>
          <cell r="N233" t="str">
            <v>BLM01</v>
          </cell>
          <cell r="O233" t="str">
            <v>Space Exploration</v>
          </cell>
          <cell r="P233" t="str">
            <v>ACTIF</v>
          </cell>
          <cell r="Q233" t="str">
            <v>BLM01.2</v>
          </cell>
          <cell r="R233" t="str">
            <v>Science Instruments</v>
          </cell>
          <cell r="S233" t="str">
            <v>ACTIF</v>
          </cell>
          <cell r="T233" t="str">
            <v>BLM01.2.2</v>
          </cell>
          <cell r="U233" t="str">
            <v>Science Instruments in Life Science</v>
          </cell>
          <cell r="V233" t="str">
            <v>ACTIF</v>
          </cell>
          <cell r="W233" t="str">
            <v>2184</v>
          </cell>
          <cell r="X233" t="str">
            <v>Life Science Projects</v>
          </cell>
          <cell r="Y233" t="str">
            <v>ACTIF</v>
          </cell>
          <cell r="Z233" t="str">
            <v>2020/2021</v>
          </cell>
        </row>
        <row r="234">
          <cell r="A234" t="str">
            <v>9161</v>
          </cell>
          <cell r="B234" t="str">
            <v>DEXTRE DEPLOYABLE VISION SYSTEM (DDVS)</v>
          </cell>
          <cell r="C234" t="str">
            <v>D</v>
          </cell>
          <cell r="D234" t="str">
            <v>200A</v>
          </cell>
          <cell r="E234" t="str">
            <v>VICE-PRESIDENT</v>
          </cell>
          <cell r="F234" t="str">
            <v>2020/2021</v>
          </cell>
          <cell r="G234" t="str">
            <v>270A</v>
          </cell>
          <cell r="H234" t="str">
            <v>PROGRAMS AND INTEGRATED PLANNING</v>
          </cell>
          <cell r="I234" t="str">
            <v>ACTIF</v>
          </cell>
          <cell r="J234" t="str">
            <v>2700</v>
          </cell>
          <cell r="K234" t="str">
            <v>PLANS AND PROGRAMS</v>
          </cell>
          <cell r="L234" t="str">
            <v>ACTIF</v>
          </cell>
          <cell r="M234" t="str">
            <v>BLM00</v>
          </cell>
          <cell r="N234" t="str">
            <v>BLM01</v>
          </cell>
          <cell r="O234" t="str">
            <v>Space Exploration</v>
          </cell>
          <cell r="P234" t="str">
            <v>ACTIF</v>
          </cell>
          <cell r="Q234" t="str">
            <v>BLM01.3</v>
          </cell>
          <cell r="R234" t="str">
            <v>Spacecraft or subsystems</v>
          </cell>
          <cell r="S234" t="str">
            <v>ACTIF</v>
          </cell>
          <cell r="T234" t="str">
            <v>BLM01.3.2</v>
          </cell>
          <cell r="U234" t="str">
            <v>SPACECRAFT OR SUBSYSTEMS - BLEO HUMAN</v>
          </cell>
          <cell r="V234" t="str">
            <v>ACTIF</v>
          </cell>
          <cell r="W234" t="str">
            <v>2254</v>
          </cell>
          <cell r="X234" t="str">
            <v>BLEO HUMAN PROJECTS</v>
          </cell>
          <cell r="Y234" t="str">
            <v>ACTIF</v>
          </cell>
          <cell r="Z234" t="str">
            <v>2020/2021</v>
          </cell>
        </row>
        <row r="235">
          <cell r="A235" t="str">
            <v>9162</v>
          </cell>
          <cell r="B235" t="str">
            <v>DEXTRE DEPLOYABLE VISION SYSTEM (DDVS)</v>
          </cell>
          <cell r="C235" t="str">
            <v>E</v>
          </cell>
          <cell r="D235" t="str">
            <v>200A</v>
          </cell>
          <cell r="E235" t="str">
            <v>VICE-PRESIDENT</v>
          </cell>
          <cell r="F235" t="str">
            <v>2020/2021</v>
          </cell>
          <cell r="G235" t="str">
            <v>270A</v>
          </cell>
          <cell r="H235" t="str">
            <v>PROGRAMS AND INTEGRATED PLANNING</v>
          </cell>
          <cell r="I235" t="str">
            <v>ACTIF</v>
          </cell>
          <cell r="J235" t="str">
            <v>2700</v>
          </cell>
          <cell r="K235" t="str">
            <v>PLANS AND PROGRAMS</v>
          </cell>
          <cell r="L235" t="str">
            <v>ACTIF</v>
          </cell>
          <cell r="M235" t="str">
            <v>BLM00</v>
          </cell>
          <cell r="N235" t="str">
            <v>BLM01</v>
          </cell>
          <cell r="O235" t="str">
            <v>Space Exploration</v>
          </cell>
          <cell r="P235" t="str">
            <v>ACTIF</v>
          </cell>
          <cell r="Q235" t="str">
            <v>BLM01.3</v>
          </cell>
          <cell r="R235" t="str">
            <v>Spacecraft or subsystems</v>
          </cell>
          <cell r="S235" t="str">
            <v>ACTIF</v>
          </cell>
          <cell r="T235" t="str">
            <v>BLM01.3.2</v>
          </cell>
          <cell r="U235" t="str">
            <v>SPACECRAFT OR SUBSYSTEMS - BLEO HUMAN</v>
          </cell>
          <cell r="V235" t="str">
            <v>ACTIF</v>
          </cell>
          <cell r="W235" t="str">
            <v>2254</v>
          </cell>
          <cell r="X235" t="str">
            <v>BLEO HUMAN PROJECTS</v>
          </cell>
          <cell r="Y235" t="str">
            <v>ACTIF</v>
          </cell>
          <cell r="Z235" t="str">
            <v>2020/2021</v>
          </cell>
        </row>
        <row r="236">
          <cell r="A236" t="str">
            <v>9181</v>
          </cell>
          <cell r="B236" t="str">
            <v>COLLECTIVE AGREEMENT RELATIVE TO HM GROUP (PE MANAGEMENT) UNREP</v>
          </cell>
          <cell r="C236" t="str">
            <v>-</v>
          </cell>
          <cell r="D236" t="str">
            <v>900A</v>
          </cell>
          <cell r="E236" t="str">
            <v>RESERVES</v>
          </cell>
          <cell r="F236" t="str">
            <v>2020/2021</v>
          </cell>
          <cell r="G236" t="str">
            <v>9391</v>
          </cell>
          <cell r="H236" t="str">
            <v>SALARY RESERVE</v>
          </cell>
          <cell r="I236" t="str">
            <v>ACTIF</v>
          </cell>
          <cell r="J236"/>
          <cell r="K236"/>
          <cell r="L236" t="str">
            <v>INACTIF</v>
          </cell>
          <cell r="M236" t="str">
            <v>BLM00</v>
          </cell>
          <cell r="N236" t="str">
            <v>BLM02</v>
          </cell>
          <cell r="O236" t="str">
            <v>Space Utilization</v>
          </cell>
          <cell r="P236" t="str">
            <v>ACTIF</v>
          </cell>
          <cell r="Q236" t="str">
            <v>BLM02.1</v>
          </cell>
          <cell r="R236" t="str">
            <v>Management of Space Utilization</v>
          </cell>
          <cell r="S236" t="str">
            <v>ACTIF</v>
          </cell>
          <cell r="T236" t="str">
            <v>BLM02.1.1</v>
          </cell>
          <cell r="U236" t="str">
            <v>Management of Space Utilization</v>
          </cell>
          <cell r="V236" t="str">
            <v>ACTIF</v>
          </cell>
          <cell r="W236" t="str">
            <v>2091</v>
          </cell>
          <cell r="X236" t="str">
            <v>MANAGEMENT RESERVES</v>
          </cell>
          <cell r="Y236" t="str">
            <v>ACTIF</v>
          </cell>
          <cell r="Z236" t="str">
            <v>2020/2021</v>
          </cell>
        </row>
        <row r="237">
          <cell r="A237" t="str">
            <v>9201</v>
          </cell>
          <cell r="B237" t="str">
            <v>SBIR - COMMITMENT TO INNOVATIVE SOLUTIONS CANADA (STDP)</v>
          </cell>
          <cell r="C237" t="str">
            <v>PGM</v>
          </cell>
          <cell r="D237" t="str">
            <v>380A</v>
          </cell>
          <cell r="E237" t="str">
            <v>SPACE SCIENCE AND TECHNOLOGY</v>
          </cell>
          <cell r="F237" t="str">
            <v>2020/2021</v>
          </cell>
          <cell r="G237" t="str">
            <v>383A</v>
          </cell>
          <cell r="H237" t="str">
            <v>PROGRAM, SCIENCE &amp; TECHNOLOGY</v>
          </cell>
          <cell r="I237" t="str">
            <v>ACTIF</v>
          </cell>
          <cell r="J237" t="str">
            <v>386A</v>
          </cell>
          <cell r="K237" t="str">
            <v>SPACE TECHNOLOGY DEVELOPMENT PROGRAM</v>
          </cell>
          <cell r="L237" t="str">
            <v>ACTIF</v>
          </cell>
          <cell r="M237" t="str">
            <v>BLM00</v>
          </cell>
          <cell r="N237" t="str">
            <v>BLM03</v>
          </cell>
          <cell r="O237" t="str">
            <v>Space Capacity Development</v>
          </cell>
          <cell r="P237" t="str">
            <v>ACTIF</v>
          </cell>
          <cell r="Q237" t="str">
            <v>BLM03.4</v>
          </cell>
          <cell r="R237" t="str">
            <v>Technology Development</v>
          </cell>
          <cell r="S237" t="str">
            <v>ACTIF</v>
          </cell>
          <cell r="T237" t="str">
            <v>BLM03.4.1</v>
          </cell>
          <cell r="U237" t="str">
            <v>Technology Development</v>
          </cell>
          <cell r="V237" t="str">
            <v>ACTIF</v>
          </cell>
          <cell r="W237" t="str">
            <v>2079</v>
          </cell>
          <cell r="X237" t="str">
            <v>Space Technology Development Program (STDP)</v>
          </cell>
          <cell r="Y237" t="str">
            <v>ACTIF</v>
          </cell>
          <cell r="Z237" t="str">
            <v>2020/2021</v>
          </cell>
        </row>
        <row r="238">
          <cell r="A238" t="str">
            <v>9261</v>
          </cell>
          <cell r="B238" t="str">
            <v>RADARSAT-1 OPENING ARCHIVES</v>
          </cell>
          <cell r="C238" t="str">
            <v>0</v>
          </cell>
          <cell r="D238" t="str">
            <v>360A</v>
          </cell>
          <cell r="E238" t="str">
            <v>SPACE UTILIZATION</v>
          </cell>
          <cell r="F238" t="str">
            <v>2020/2021</v>
          </cell>
          <cell r="G238" t="str">
            <v>358A</v>
          </cell>
          <cell r="H238" t="str">
            <v>SPACE EXPLOITATION DIRECTORATE</v>
          </cell>
          <cell r="I238" t="str">
            <v>ACTIF</v>
          </cell>
          <cell r="J238" t="str">
            <v>356A</v>
          </cell>
          <cell r="K238" t="str">
            <v>SPACE EXPLOITATION DEVELOPMENT</v>
          </cell>
          <cell r="L238" t="str">
            <v>ACTIF</v>
          </cell>
          <cell r="M238" t="str">
            <v>BLM00</v>
          </cell>
          <cell r="N238" t="str">
            <v>BLM02</v>
          </cell>
          <cell r="O238" t="str">
            <v>Space Utilization</v>
          </cell>
          <cell r="P238" t="str">
            <v>ACTIF</v>
          </cell>
          <cell r="Q238" t="str">
            <v>BLM02.3</v>
          </cell>
          <cell r="R238" t="str">
            <v>Observation Systems</v>
          </cell>
          <cell r="S238" t="str">
            <v>ACTIF</v>
          </cell>
          <cell r="T238" t="str">
            <v>BLM02.3.1</v>
          </cell>
          <cell r="U238" t="str">
            <v>Observation Systems in EO</v>
          </cell>
          <cell r="V238" t="str">
            <v>ACTIF</v>
          </cell>
          <cell r="W238" t="str">
            <v>2265</v>
          </cell>
          <cell r="X238" t="str">
            <v>Data Acquisition and Management</v>
          </cell>
          <cell r="Y238" t="str">
            <v>ACTIF</v>
          </cell>
          <cell r="Z238" t="str">
            <v>2020/2021</v>
          </cell>
        </row>
        <row r="239">
          <cell r="A239" t="str">
            <v>9301</v>
          </cell>
          <cell r="B239" t="str">
            <v>X-RAY ASTRONOMY RECOVERY MISSION (XARM)</v>
          </cell>
          <cell r="C239" t="str">
            <v>-</v>
          </cell>
          <cell r="D239" t="str">
            <v>370A</v>
          </cell>
          <cell r="E239" t="str">
            <v>SPACE EXPLORATION</v>
          </cell>
          <cell r="F239" t="str">
            <v>2020/2021</v>
          </cell>
          <cell r="G239" t="str">
            <v>372A</v>
          </cell>
          <cell r="H239" t="str">
            <v>EXPLORATION DEVELOPMENT</v>
          </cell>
          <cell r="I239" t="str">
            <v>ACTIF</v>
          </cell>
          <cell r="J239" t="str">
            <v>378A</v>
          </cell>
          <cell r="K239" t="str">
            <v>DEPUTY PROJECT MANAGER EXPLORATION</v>
          </cell>
          <cell r="L239" t="str">
            <v>ACTIF</v>
          </cell>
          <cell r="M239" t="str">
            <v>BLM00</v>
          </cell>
          <cell r="N239" t="str">
            <v>BLM01</v>
          </cell>
          <cell r="O239" t="str">
            <v>Space Exploration</v>
          </cell>
          <cell r="P239" t="str">
            <v>ACTIF</v>
          </cell>
          <cell r="Q239" t="str">
            <v>BLM01.1</v>
          </cell>
          <cell r="R239" t="str">
            <v>Science Investigations</v>
          </cell>
          <cell r="S239" t="str">
            <v>ACTIF</v>
          </cell>
          <cell r="T239" t="str">
            <v>BLM01.1.1</v>
          </cell>
          <cell r="U239" t="str">
            <v>Science Investigations in Astronomy</v>
          </cell>
          <cell r="V239" t="str">
            <v>ACTIF</v>
          </cell>
          <cell r="W239" t="str">
            <v>2251</v>
          </cell>
          <cell r="X239" t="str">
            <v>Science support in Astronomy</v>
          </cell>
          <cell r="Y239" t="str">
            <v>ACTIF</v>
          </cell>
          <cell r="Z239" t="str">
            <v>2020/2021</v>
          </cell>
        </row>
        <row r="240">
          <cell r="A240" t="str">
            <v>9361</v>
          </cell>
          <cell r="B240" t="str">
            <v>NASA HUMAN EXPLORATION RESEARCH OPPORTUNIES (HERO)</v>
          </cell>
          <cell r="C240" t="str">
            <v>-</v>
          </cell>
          <cell r="D240" t="str">
            <v>370A</v>
          </cell>
          <cell r="E240" t="str">
            <v>SPACE EXPLORATION</v>
          </cell>
          <cell r="F240" t="str">
            <v>2020/2021</v>
          </cell>
          <cell r="G240" t="str">
            <v>373A</v>
          </cell>
          <cell r="H240" t="str">
            <v>ALSSM (Astronauts, Life Science &amp; Space Medicine)</v>
          </cell>
          <cell r="I240" t="str">
            <v>ACTIF</v>
          </cell>
          <cell r="J240" t="str">
            <v>3112</v>
          </cell>
          <cell r="K240" t="str">
            <v>LIFE &amp; PHYSICAL SCIENCE</v>
          </cell>
          <cell r="L240" t="str">
            <v>ACTIF</v>
          </cell>
          <cell r="M240" t="str">
            <v>BLM00</v>
          </cell>
          <cell r="N240" t="str">
            <v>BLM01</v>
          </cell>
          <cell r="O240" t="str">
            <v>Space Exploration</v>
          </cell>
          <cell r="P240" t="str">
            <v>ACTIF</v>
          </cell>
          <cell r="Q240" t="str">
            <v>BLM01.1</v>
          </cell>
          <cell r="R240" t="str">
            <v>Science Investigations</v>
          </cell>
          <cell r="S240" t="str">
            <v>ACTIF</v>
          </cell>
          <cell r="T240" t="str">
            <v>BLM01.1.2</v>
          </cell>
          <cell r="U240" t="str">
            <v>Science Investigations in Life Science</v>
          </cell>
          <cell r="V240" t="str">
            <v>ACTIF</v>
          </cell>
          <cell r="W240" t="str">
            <v>2252</v>
          </cell>
          <cell r="X240" t="str">
            <v>Science support in Life Science</v>
          </cell>
          <cell r="Y240" t="str">
            <v>ACTIF</v>
          </cell>
          <cell r="Z240" t="str">
            <v>2020/2021</v>
          </cell>
        </row>
        <row r="241">
          <cell r="A241" t="str">
            <v>9383</v>
          </cell>
          <cell r="B241" t="str">
            <v>MICROGRAVITY RESEARCH ANALOGUE (MRA)</v>
          </cell>
          <cell r="C241" t="str">
            <v>B</v>
          </cell>
          <cell r="D241" t="str">
            <v>370A</v>
          </cell>
          <cell r="E241" t="str">
            <v>SPACE EXPLORATION</v>
          </cell>
          <cell r="F241" t="str">
            <v>2020/2021</v>
          </cell>
          <cell r="G241" t="str">
            <v>373A</v>
          </cell>
          <cell r="H241" t="str">
            <v>ALSSM (Astronauts, Life Science &amp; Space Medicine)</v>
          </cell>
          <cell r="I241" t="str">
            <v>ACTIF</v>
          </cell>
          <cell r="J241" t="str">
            <v>3730</v>
          </cell>
          <cell r="K241" t="str">
            <v>DIR. ASTRONAUTS, LIFE SCIENCES &amp; SPACE MEDICINE</v>
          </cell>
          <cell r="L241" t="str">
            <v>ACTIF</v>
          </cell>
          <cell r="M241" t="str">
            <v>BLM00</v>
          </cell>
          <cell r="N241" t="str">
            <v>BLM01</v>
          </cell>
          <cell r="O241" t="str">
            <v>Space Exploration</v>
          </cell>
          <cell r="P241" t="str">
            <v>ACTIF</v>
          </cell>
          <cell r="Q241" t="str">
            <v>BLM01.1</v>
          </cell>
          <cell r="R241" t="str">
            <v>Science Investigations</v>
          </cell>
          <cell r="S241" t="str">
            <v>ACTIF</v>
          </cell>
          <cell r="T241" t="str">
            <v>BLM01.1.2</v>
          </cell>
          <cell r="U241" t="str">
            <v>Science Investigations in Life Science</v>
          </cell>
          <cell r="V241" t="str">
            <v>ACTIF</v>
          </cell>
          <cell r="W241" t="str">
            <v>2252</v>
          </cell>
          <cell r="X241" t="str">
            <v>Science support in Life Science</v>
          </cell>
          <cell r="Y241" t="str">
            <v>ACTIF</v>
          </cell>
          <cell r="Z241" t="str">
            <v>2020/2021</v>
          </cell>
        </row>
        <row r="242">
          <cell r="A242" t="str">
            <v>9384</v>
          </cell>
          <cell r="B242" t="str">
            <v>MICROGRAVITY RESEARCH ANALOGUE (MRA)</v>
          </cell>
          <cell r="C242" t="str">
            <v>C</v>
          </cell>
          <cell r="D242" t="str">
            <v>370A</v>
          </cell>
          <cell r="E242" t="str">
            <v>SPACE EXPLORATION</v>
          </cell>
          <cell r="F242" t="str">
            <v>2020/2021</v>
          </cell>
          <cell r="G242" t="str">
            <v>373A</v>
          </cell>
          <cell r="H242" t="str">
            <v>ALSSM (Astronauts, Life Science &amp; Space Medicine)</v>
          </cell>
          <cell r="I242" t="str">
            <v>ACTIF</v>
          </cell>
          <cell r="J242" t="str">
            <v>3730</v>
          </cell>
          <cell r="K242" t="str">
            <v>DIR. ASTRONAUTS, LIFE SCIENCES &amp; SPACE MEDICINE</v>
          </cell>
          <cell r="L242" t="str">
            <v>ACTIF</v>
          </cell>
          <cell r="M242" t="str">
            <v>BLM00</v>
          </cell>
          <cell r="N242" t="str">
            <v>BLM01</v>
          </cell>
          <cell r="O242" t="str">
            <v>Space Exploration</v>
          </cell>
          <cell r="P242" t="str">
            <v>ACTIF</v>
          </cell>
          <cell r="Q242" t="str">
            <v>BLM01.1</v>
          </cell>
          <cell r="R242" t="str">
            <v>Science Investigations</v>
          </cell>
          <cell r="S242" t="str">
            <v>ACTIF</v>
          </cell>
          <cell r="T242" t="str">
            <v>BLM01.1.2</v>
          </cell>
          <cell r="U242" t="str">
            <v>Science Investigations in Life Science</v>
          </cell>
          <cell r="V242" t="str">
            <v>ACTIF</v>
          </cell>
          <cell r="W242" t="str">
            <v>2252</v>
          </cell>
          <cell r="X242" t="str">
            <v>Science support in Life Science</v>
          </cell>
          <cell r="Y242" t="str">
            <v>ACTIF</v>
          </cell>
          <cell r="Z242" t="str">
            <v>2020/2021</v>
          </cell>
        </row>
        <row r="243">
          <cell r="A243" t="str">
            <v>9385</v>
          </cell>
          <cell r="B243" t="str">
            <v>MICROGRAVITY RESEARCH ANALOGUE (MRA)</v>
          </cell>
          <cell r="C243" t="str">
            <v>D</v>
          </cell>
          <cell r="D243" t="str">
            <v>370A</v>
          </cell>
          <cell r="E243" t="str">
            <v>SPACE EXPLORATION</v>
          </cell>
          <cell r="F243" t="str">
            <v>2020/2021</v>
          </cell>
          <cell r="G243" t="str">
            <v>373A</v>
          </cell>
          <cell r="H243" t="str">
            <v>ALSSM (Astronauts, Life Science &amp; Space Medicine)</v>
          </cell>
          <cell r="I243" t="str">
            <v>ACTIF</v>
          </cell>
          <cell r="J243" t="str">
            <v>3730</v>
          </cell>
          <cell r="K243" t="str">
            <v>DIR. ASTRONAUTS, LIFE SCIENCES &amp; SPACE MEDICINE</v>
          </cell>
          <cell r="L243" t="str">
            <v>ACTIF</v>
          </cell>
          <cell r="M243" t="str">
            <v>BLM00</v>
          </cell>
          <cell r="N243" t="str">
            <v>BLM01</v>
          </cell>
          <cell r="O243" t="str">
            <v>Space Exploration</v>
          </cell>
          <cell r="P243" t="str">
            <v>ACTIF</v>
          </cell>
          <cell r="Q243" t="str">
            <v>BLM01.1</v>
          </cell>
          <cell r="R243" t="str">
            <v>Science Investigations</v>
          </cell>
          <cell r="S243" t="str">
            <v>ACTIF</v>
          </cell>
          <cell r="T243" t="str">
            <v>BLM01.1.2</v>
          </cell>
          <cell r="U243" t="str">
            <v>Science Investigations in Life Science</v>
          </cell>
          <cell r="V243" t="str">
            <v>ACTIF</v>
          </cell>
          <cell r="W243" t="str">
            <v>2252</v>
          </cell>
          <cell r="X243" t="str">
            <v>Science support in Life Science</v>
          </cell>
          <cell r="Y243" t="str">
            <v>ACTIF</v>
          </cell>
          <cell r="Z243" t="str">
            <v>2020/2021</v>
          </cell>
        </row>
        <row r="244">
          <cell r="A244" t="str">
            <v>9387</v>
          </cell>
          <cell r="B244" t="str">
            <v>MICROGRAVITY RESEARCH ANALOGUE (MRA)</v>
          </cell>
          <cell r="C244" t="str">
            <v>C</v>
          </cell>
          <cell r="D244" t="str">
            <v>900A</v>
          </cell>
          <cell r="E244" t="str">
            <v>RESERVES</v>
          </cell>
          <cell r="F244" t="str">
            <v>2020/2021</v>
          </cell>
          <cell r="G244" t="str">
            <v>9191</v>
          </cell>
          <cell r="H244" t="str">
            <v>RISK RESERVE</v>
          </cell>
          <cell r="I244" t="str">
            <v>ACTIF</v>
          </cell>
          <cell r="J244"/>
          <cell r="K244"/>
          <cell r="L244" t="str">
            <v>INACTIF</v>
          </cell>
          <cell r="M244" t="str">
            <v>BLM00</v>
          </cell>
          <cell r="N244" t="str">
            <v>BLM01</v>
          </cell>
          <cell r="O244" t="str">
            <v>Space Exploration</v>
          </cell>
          <cell r="P244" t="str">
            <v>ACTIF</v>
          </cell>
          <cell r="Q244" t="str">
            <v>BLM01.1</v>
          </cell>
          <cell r="R244" t="str">
            <v>Science Investigations</v>
          </cell>
          <cell r="S244" t="str">
            <v>ACTIF</v>
          </cell>
          <cell r="T244" t="str">
            <v>BLM01.1.2</v>
          </cell>
          <cell r="U244" t="str">
            <v>Science Investigations in Life Science</v>
          </cell>
          <cell r="V244" t="str">
            <v>ACTIF</v>
          </cell>
          <cell r="W244" t="str">
            <v>2252</v>
          </cell>
          <cell r="X244" t="str">
            <v>Science support in Life Science</v>
          </cell>
          <cell r="Y244" t="str">
            <v>ACTIF</v>
          </cell>
          <cell r="Z244" t="str">
            <v>2020/2021</v>
          </cell>
        </row>
        <row r="245">
          <cell r="A245" t="str">
            <v>9388</v>
          </cell>
          <cell r="B245" t="str">
            <v>MICROGRAVITY RESEARCH ANALOGUE (MRA)</v>
          </cell>
          <cell r="C245" t="str">
            <v>D</v>
          </cell>
          <cell r="D245" t="str">
            <v>900A</v>
          </cell>
          <cell r="E245" t="str">
            <v>RESERVES</v>
          </cell>
          <cell r="F245" t="str">
            <v>2020/2021</v>
          </cell>
          <cell r="G245" t="str">
            <v>9191</v>
          </cell>
          <cell r="H245" t="str">
            <v>RISK RESERVE</v>
          </cell>
          <cell r="I245" t="str">
            <v>ACTIF</v>
          </cell>
          <cell r="J245"/>
          <cell r="K245"/>
          <cell r="L245" t="str">
            <v>INACTIF</v>
          </cell>
          <cell r="M245" t="str">
            <v>BLM00</v>
          </cell>
          <cell r="N245" t="str">
            <v>BLM01</v>
          </cell>
          <cell r="O245" t="str">
            <v>Space Exploration</v>
          </cell>
          <cell r="P245" t="str">
            <v>ACTIF</v>
          </cell>
          <cell r="Q245" t="str">
            <v>BLM01.1</v>
          </cell>
          <cell r="R245" t="str">
            <v>Science Investigations</v>
          </cell>
          <cell r="S245" t="str">
            <v>ACTIF</v>
          </cell>
          <cell r="T245" t="str">
            <v>BLM01.1.2</v>
          </cell>
          <cell r="U245" t="str">
            <v>Science Investigations in Life Science</v>
          </cell>
          <cell r="V245" t="str">
            <v>ACTIF</v>
          </cell>
          <cell r="W245" t="str">
            <v>2252</v>
          </cell>
          <cell r="X245" t="str">
            <v>Science support in Life Science</v>
          </cell>
          <cell r="Y245" t="str">
            <v>ACTIF</v>
          </cell>
          <cell r="Z245" t="str">
            <v>2020/2021</v>
          </cell>
        </row>
        <row r="246">
          <cell r="A246" t="str">
            <v>9421</v>
          </cell>
          <cell r="B246" t="str">
            <v>BUDGET 2018 FISCAL DIVIDEND</v>
          </cell>
          <cell r="C246" t="str">
            <v>NO</v>
          </cell>
          <cell r="D246" t="str">
            <v>990</v>
          </cell>
          <cell r="E246" t="str">
            <v>EARMARKED FUNDS AT CORPORATE LEVEL</v>
          </cell>
          <cell r="F246" t="str">
            <v>2020/2021</v>
          </cell>
          <cell r="G246" t="str">
            <v>9901</v>
          </cell>
          <cell r="H246" t="str">
            <v>EARMARKED FUNDS FOR PRESIDENT</v>
          </cell>
          <cell r="I246" t="str">
            <v>ACTIF</v>
          </cell>
          <cell r="J246"/>
          <cell r="K246"/>
          <cell r="L246" t="str">
            <v>INACTIF</v>
          </cell>
          <cell r="M246" t="str">
            <v>BLM00</v>
          </cell>
          <cell r="N246" t="str">
            <v>BLM02</v>
          </cell>
          <cell r="O246" t="str">
            <v>Space Utilization</v>
          </cell>
          <cell r="P246" t="str">
            <v>ACTIF</v>
          </cell>
          <cell r="Q246" t="str">
            <v>BLM02.1</v>
          </cell>
          <cell r="R246" t="str">
            <v>Management of Space Utilization</v>
          </cell>
          <cell r="S246" t="str">
            <v>ACTIF</v>
          </cell>
          <cell r="T246" t="str">
            <v>BLM02.1.1</v>
          </cell>
          <cell r="U246" t="str">
            <v>Management of Space Utilization</v>
          </cell>
          <cell r="V246" t="str">
            <v>ACTIF</v>
          </cell>
          <cell r="W246" t="str">
            <v>2091</v>
          </cell>
          <cell r="X246" t="str">
            <v>MANAGEMENT RESERVES</v>
          </cell>
          <cell r="Y246" t="str">
            <v>ACTIF</v>
          </cell>
          <cell r="Z246" t="str">
            <v>2020/2021</v>
          </cell>
        </row>
        <row r="247">
          <cell r="A247" t="str">
            <v>9442</v>
          </cell>
          <cell r="B247" t="str">
            <v>STEDIA TSF PMTS</v>
          </cell>
          <cell r="C247" t="str">
            <v>-</v>
          </cell>
          <cell r="D247" t="str">
            <v>380A</v>
          </cell>
          <cell r="E247" t="str">
            <v>SPACE SCIENCE AND TECHNOLOGY</v>
          </cell>
          <cell r="F247" t="str">
            <v>2020/2021</v>
          </cell>
          <cell r="G247" t="str">
            <v>383A</v>
          </cell>
          <cell r="H247" t="str">
            <v>PROGRAM, SCIENCE &amp; TECHNOLOGY</v>
          </cell>
          <cell r="I247" t="str">
            <v>ACTIF</v>
          </cell>
          <cell r="J247" t="str">
            <v>382A</v>
          </cell>
          <cell r="K247" t="str">
            <v>SCIENCE &amp; ACADEMIC DEVELOPMENT</v>
          </cell>
          <cell r="L247" t="str">
            <v>ACTIF</v>
          </cell>
          <cell r="M247" t="str">
            <v>BLM00</v>
          </cell>
          <cell r="N247" t="str">
            <v>BLM03</v>
          </cell>
          <cell r="O247" t="str">
            <v>Space Capacity Development</v>
          </cell>
          <cell r="P247" t="str">
            <v>ACTIF</v>
          </cell>
          <cell r="Q247" t="str">
            <v>BLM03.3</v>
          </cell>
          <cell r="R247" t="str">
            <v>STEDIA</v>
          </cell>
          <cell r="S247" t="str">
            <v>ACTIF</v>
          </cell>
          <cell r="T247" t="str">
            <v>BLM03.3.1</v>
          </cell>
          <cell r="U247" t="str">
            <v>STEDIA</v>
          </cell>
          <cell r="V247" t="str">
            <v>ACTIF</v>
          </cell>
          <cell r="W247" t="str">
            <v>2262</v>
          </cell>
          <cell r="X247" t="str">
            <v>STEDIA Transfer Payments</v>
          </cell>
          <cell r="Y247" t="str">
            <v>ACTIF</v>
          </cell>
          <cell r="Z247" t="str">
            <v>2020/2021</v>
          </cell>
        </row>
        <row r="248">
          <cell r="A248" t="str">
            <v>9443</v>
          </cell>
          <cell r="B248" t="str">
            <v>EOAD (EARTH OBSERVATION APPLICATION DEVELOPMENT) - CONTRIBUTION</v>
          </cell>
          <cell r="C248" t="str">
            <v>-</v>
          </cell>
          <cell r="D248" t="str">
            <v>360A</v>
          </cell>
          <cell r="E248" t="str">
            <v>SPACE UTILIZATION</v>
          </cell>
          <cell r="F248" t="str">
            <v>2020/2021</v>
          </cell>
          <cell r="G248" t="str">
            <v>363A</v>
          </cell>
          <cell r="H248" t="str">
            <v>EO APPLICATIONS &amp; UTILIZATION</v>
          </cell>
          <cell r="I248" t="str">
            <v>ACTIF</v>
          </cell>
          <cell r="J248" t="str">
            <v>3348</v>
          </cell>
          <cell r="K248" t="str">
            <v>MANAGER, EO APPLICATIONS AND DEVELOPPMENT (EOAD)</v>
          </cell>
          <cell r="L248" t="str">
            <v>ACTIF</v>
          </cell>
          <cell r="M248" t="str">
            <v>BLM00</v>
          </cell>
          <cell r="N248" t="str">
            <v>BLM03</v>
          </cell>
          <cell r="O248" t="str">
            <v>Space Capacity Development</v>
          </cell>
          <cell r="P248" t="str">
            <v>ACTIF</v>
          </cell>
          <cell r="Q248" t="str">
            <v>BLM03.5</v>
          </cell>
          <cell r="R248" t="str">
            <v>Application Development</v>
          </cell>
          <cell r="S248" t="str">
            <v>ACTIF</v>
          </cell>
          <cell r="T248" t="str">
            <v>BLM03.5.1</v>
          </cell>
          <cell r="U248" t="str">
            <v>Application Development</v>
          </cell>
          <cell r="V248" t="str">
            <v>ACTIF</v>
          </cell>
          <cell r="W248" t="str">
            <v>2263</v>
          </cell>
          <cell r="X248" t="str">
            <v>Application Development</v>
          </cell>
          <cell r="Y248" t="str">
            <v>ACTIF</v>
          </cell>
          <cell r="Z248" t="str">
            <v>2020/2021</v>
          </cell>
        </row>
        <row r="249">
          <cell r="A249" t="str">
            <v>9461</v>
          </cell>
          <cell r="B249" t="str">
            <v>ASTRONOMY PREPARATORY ACTIVITIES</v>
          </cell>
          <cell r="C249" t="str">
            <v>-</v>
          </cell>
          <cell r="D249" t="str">
            <v>370A</v>
          </cell>
          <cell r="E249" t="str">
            <v>SPACE EXPLORATION</v>
          </cell>
          <cell r="F249" t="str">
            <v>2020/2021</v>
          </cell>
          <cell r="G249" t="str">
            <v>379A</v>
          </cell>
          <cell r="H249" t="str">
            <v>STRATEGIC PLANNING</v>
          </cell>
          <cell r="I249" t="str">
            <v>ACTIF</v>
          </cell>
          <cell r="J249" t="str">
            <v>3790</v>
          </cell>
          <cell r="K249" t="str">
            <v>DIR STRATEGIC PLANNING</v>
          </cell>
          <cell r="L249" t="str">
            <v>ACTIF</v>
          </cell>
          <cell r="M249" t="str">
            <v>BLM00</v>
          </cell>
          <cell r="N249" t="str">
            <v>BLM01</v>
          </cell>
          <cell r="O249" t="str">
            <v>Space Exploration</v>
          </cell>
          <cell r="P249" t="str">
            <v>ACTIF</v>
          </cell>
          <cell r="Q249" t="str">
            <v>BLM01.6</v>
          </cell>
          <cell r="R249" t="str">
            <v>Planning Products</v>
          </cell>
          <cell r="S249" t="str">
            <v>ACTIF</v>
          </cell>
          <cell r="T249" t="str">
            <v>BLM01.6.1</v>
          </cell>
          <cell r="U249" t="str">
            <v>Planning Products in Astronomy</v>
          </cell>
          <cell r="V249" t="str">
            <v>ACTIF</v>
          </cell>
          <cell r="W249" t="str">
            <v>2255</v>
          </cell>
          <cell r="X249" t="str">
            <v>Astronomy Preparatory Activities</v>
          </cell>
          <cell r="Y249" t="str">
            <v>ACTIF</v>
          </cell>
          <cell r="Z249" t="str">
            <v>2020/2021</v>
          </cell>
        </row>
        <row r="250">
          <cell r="A250" t="str">
            <v>9462</v>
          </cell>
          <cell r="B250" t="str">
            <v>ASTRONOMY PREPARATORY ACTIVITIES</v>
          </cell>
          <cell r="C250" t="str">
            <v>-</v>
          </cell>
          <cell r="D250" t="str">
            <v>370A</v>
          </cell>
          <cell r="E250" t="str">
            <v>SPACE EXPLORATION</v>
          </cell>
          <cell r="F250" t="str">
            <v>2020/2021</v>
          </cell>
          <cell r="G250" t="str">
            <v>372A</v>
          </cell>
          <cell r="H250" t="str">
            <v>EXPLORATION DEVELOPMENT</v>
          </cell>
          <cell r="I250" t="str">
            <v>ACTIF</v>
          </cell>
          <cell r="J250" t="str">
            <v>374A</v>
          </cell>
          <cell r="K250" t="str">
            <v>DIR. EXPLORATION DEVELOPMENT</v>
          </cell>
          <cell r="L250" t="str">
            <v>ACTIF</v>
          </cell>
          <cell r="M250" t="str">
            <v>BLM00</v>
          </cell>
          <cell r="N250" t="str">
            <v>BLM01</v>
          </cell>
          <cell r="O250" t="str">
            <v>Space Exploration</v>
          </cell>
          <cell r="P250" t="str">
            <v>ACTIF</v>
          </cell>
          <cell r="Q250" t="str">
            <v>BLM01.6</v>
          </cell>
          <cell r="R250" t="str">
            <v>Planning Products</v>
          </cell>
          <cell r="S250" t="str">
            <v>ACTIF</v>
          </cell>
          <cell r="T250" t="str">
            <v>BLM01.6.1</v>
          </cell>
          <cell r="U250" t="str">
            <v>Planning Products in Astronomy</v>
          </cell>
          <cell r="V250" t="str">
            <v>ACTIF</v>
          </cell>
          <cell r="W250" t="str">
            <v>2255</v>
          </cell>
          <cell r="X250" t="str">
            <v>Astronomy Preparatory Activities</v>
          </cell>
          <cell r="Y250" t="str">
            <v>ACTIF</v>
          </cell>
          <cell r="Z250" t="str">
            <v>2020/2021</v>
          </cell>
        </row>
        <row r="251">
          <cell r="A251" t="str">
            <v>9481</v>
          </cell>
          <cell r="B251" t="str">
            <v>PLANETARY PREPARATORY ACTIVITIES</v>
          </cell>
          <cell r="C251" t="str">
            <v>-</v>
          </cell>
          <cell r="D251" t="str">
            <v>370A</v>
          </cell>
          <cell r="E251" t="str">
            <v>SPACE EXPLORATION</v>
          </cell>
          <cell r="F251" t="str">
            <v>2020/2021</v>
          </cell>
          <cell r="G251" t="str">
            <v>379A</v>
          </cell>
          <cell r="H251" t="str">
            <v>STRATEGIC PLANNING</v>
          </cell>
          <cell r="I251" t="str">
            <v>ACTIF</v>
          </cell>
          <cell r="J251" t="str">
            <v>3790</v>
          </cell>
          <cell r="K251" t="str">
            <v>DIR STRATEGIC PLANNING</v>
          </cell>
          <cell r="L251" t="str">
            <v>ACTIF</v>
          </cell>
          <cell r="M251" t="str">
            <v>BLM00</v>
          </cell>
          <cell r="N251" t="str">
            <v>BLM01</v>
          </cell>
          <cell r="O251" t="str">
            <v>Space Exploration</v>
          </cell>
          <cell r="P251" t="str">
            <v>ACTIF</v>
          </cell>
          <cell r="Q251" t="str">
            <v>BLM01.6</v>
          </cell>
          <cell r="R251" t="str">
            <v>Planning Products</v>
          </cell>
          <cell r="S251" t="str">
            <v>ACTIF</v>
          </cell>
          <cell r="T251" t="str">
            <v>BLM01.6.3</v>
          </cell>
          <cell r="U251" t="str">
            <v>Planning Products in Planetary</v>
          </cell>
          <cell r="V251" t="str">
            <v>ACTIF</v>
          </cell>
          <cell r="W251" t="str">
            <v>2257</v>
          </cell>
          <cell r="X251" t="str">
            <v>Planetary Preparatory Activities</v>
          </cell>
          <cell r="Y251" t="str">
            <v>ACTIF</v>
          </cell>
          <cell r="Z251" t="str">
            <v>2020/2021</v>
          </cell>
        </row>
        <row r="252">
          <cell r="A252" t="str">
            <v>9482</v>
          </cell>
          <cell r="B252" t="str">
            <v>PLANETARY PREPARATORY ACTIVITIES</v>
          </cell>
          <cell r="C252" t="str">
            <v>-</v>
          </cell>
          <cell r="D252" t="str">
            <v>370A</v>
          </cell>
          <cell r="E252" t="str">
            <v>SPACE EXPLORATION</v>
          </cell>
          <cell r="F252" t="str">
            <v>2020/2021</v>
          </cell>
          <cell r="G252" t="str">
            <v>372A</v>
          </cell>
          <cell r="H252" t="str">
            <v>EXPLORATION DEVELOPMENT</v>
          </cell>
          <cell r="I252" t="str">
            <v>ACTIF</v>
          </cell>
          <cell r="J252" t="str">
            <v>374A</v>
          </cell>
          <cell r="K252" t="str">
            <v>DIR. EXPLORATION DEVELOPMENT</v>
          </cell>
          <cell r="L252" t="str">
            <v>ACTIF</v>
          </cell>
          <cell r="M252" t="str">
            <v>BLM00</v>
          </cell>
          <cell r="N252" t="str">
            <v>BLM01</v>
          </cell>
          <cell r="O252" t="str">
            <v>Space Exploration</v>
          </cell>
          <cell r="P252" t="str">
            <v>ACTIF</v>
          </cell>
          <cell r="Q252" t="str">
            <v>BLM01.6</v>
          </cell>
          <cell r="R252" t="str">
            <v>Planning Products</v>
          </cell>
          <cell r="S252" t="str">
            <v>ACTIF</v>
          </cell>
          <cell r="T252" t="str">
            <v>BLM01.6.3</v>
          </cell>
          <cell r="U252" t="str">
            <v>Planning Products in Planetary</v>
          </cell>
          <cell r="V252" t="str">
            <v>ACTIF</v>
          </cell>
          <cell r="W252" t="str">
            <v>2257</v>
          </cell>
          <cell r="X252" t="str">
            <v>Planetary Preparatory Activities</v>
          </cell>
          <cell r="Y252" t="str">
            <v>ACTIF</v>
          </cell>
          <cell r="Z252" t="str">
            <v>2020/2021</v>
          </cell>
        </row>
        <row r="253">
          <cell r="A253" t="str">
            <v>9483</v>
          </cell>
          <cell r="B253" t="str">
            <v>LIFE SCIENCE PREPARATORY ACTIVITIES</v>
          </cell>
          <cell r="C253" t="str">
            <v>-</v>
          </cell>
          <cell r="D253" t="str">
            <v>370A</v>
          </cell>
          <cell r="E253" t="str">
            <v>SPACE EXPLORATION</v>
          </cell>
          <cell r="F253" t="str">
            <v>2020/2021</v>
          </cell>
          <cell r="G253" t="str">
            <v>379A</v>
          </cell>
          <cell r="H253" t="str">
            <v>STRATEGIC PLANNING</v>
          </cell>
          <cell r="I253" t="str">
            <v>ACTIF</v>
          </cell>
          <cell r="J253" t="str">
            <v>3790</v>
          </cell>
          <cell r="K253" t="str">
            <v>DIR STRATEGIC PLANNING</v>
          </cell>
          <cell r="L253" t="str">
            <v>ACTIF</v>
          </cell>
          <cell r="M253" t="str">
            <v>BLM00</v>
          </cell>
          <cell r="N253" t="str">
            <v>BLM01</v>
          </cell>
          <cell r="O253" t="str">
            <v>Space Exploration</v>
          </cell>
          <cell r="P253" t="str">
            <v>ACTIF</v>
          </cell>
          <cell r="Q253" t="str">
            <v>BLM01.6</v>
          </cell>
          <cell r="R253" t="str">
            <v>Planning Products</v>
          </cell>
          <cell r="S253" t="str">
            <v>ACTIF</v>
          </cell>
          <cell r="T253" t="str">
            <v>BLM01.6.2</v>
          </cell>
          <cell r="U253" t="str">
            <v>Planning Products in Life Science</v>
          </cell>
          <cell r="V253" t="str">
            <v>ACTIF</v>
          </cell>
          <cell r="W253" t="str">
            <v>2256</v>
          </cell>
          <cell r="X253" t="str">
            <v>Life Science Preparatory Activities</v>
          </cell>
          <cell r="Y253" t="str">
            <v>ACTIF</v>
          </cell>
          <cell r="Z253" t="str">
            <v>2020/2021</v>
          </cell>
        </row>
        <row r="254">
          <cell r="A254" t="str">
            <v>9485</v>
          </cell>
          <cell r="B254" t="str">
            <v>LIFE SCIENCE PREPARATORY ACTIVITIES</v>
          </cell>
          <cell r="C254" t="str">
            <v>-</v>
          </cell>
          <cell r="D254" t="str">
            <v>370A</v>
          </cell>
          <cell r="E254" t="str">
            <v>SPACE EXPLORATION</v>
          </cell>
          <cell r="F254" t="str">
            <v>2020/2021</v>
          </cell>
          <cell r="G254" t="str">
            <v>373A</v>
          </cell>
          <cell r="H254" t="str">
            <v>ALSSM (Astronauts, Life Science &amp; Space Medicine)</v>
          </cell>
          <cell r="I254" t="str">
            <v>ACTIF</v>
          </cell>
          <cell r="J254" t="str">
            <v>3730</v>
          </cell>
          <cell r="K254" t="str">
            <v>DIR. ASTRONAUTS, LIFE SCIENCES &amp; SPACE MEDICINE</v>
          </cell>
          <cell r="L254" t="str">
            <v>ACTIF</v>
          </cell>
          <cell r="M254" t="str">
            <v>BLM00</v>
          </cell>
          <cell r="N254" t="str">
            <v>BLM01</v>
          </cell>
          <cell r="O254" t="str">
            <v>Space Exploration</v>
          </cell>
          <cell r="P254" t="str">
            <v>ACTIF</v>
          </cell>
          <cell r="Q254" t="str">
            <v>BLM01.6</v>
          </cell>
          <cell r="R254" t="str">
            <v>Planning Products</v>
          </cell>
          <cell r="S254" t="str">
            <v>ACTIF</v>
          </cell>
          <cell r="T254" t="str">
            <v>BLM01.6.2</v>
          </cell>
          <cell r="U254" t="str">
            <v>Planning Products in Life Science</v>
          </cell>
          <cell r="V254" t="str">
            <v>ACTIF</v>
          </cell>
          <cell r="W254" t="str">
            <v>2256</v>
          </cell>
          <cell r="X254" t="str">
            <v>Life Science Preparatory Activities</v>
          </cell>
          <cell r="Y254" t="str">
            <v>ACTIF</v>
          </cell>
          <cell r="Z254" t="str">
            <v>2020/2021</v>
          </cell>
        </row>
        <row r="255">
          <cell r="A255" t="str">
            <v>9488</v>
          </cell>
          <cell r="B255" t="str">
            <v>HEALTH &amp; LIFE SCIENCE INVESTIGATIONS ON ISS</v>
          </cell>
          <cell r="C255" t="str">
            <v>-</v>
          </cell>
          <cell r="D255" t="str">
            <v>370A</v>
          </cell>
          <cell r="E255" t="str">
            <v>SPACE EXPLORATION</v>
          </cell>
          <cell r="F255" t="str">
            <v>2020/2021</v>
          </cell>
          <cell r="G255" t="str">
            <v>373A</v>
          </cell>
          <cell r="H255" t="str">
            <v>ALSSM (Astronauts, Life Science &amp; Space Medicine)</v>
          </cell>
          <cell r="I255" t="str">
            <v>ACTIF</v>
          </cell>
          <cell r="J255" t="str">
            <v>3112</v>
          </cell>
          <cell r="K255" t="str">
            <v>LIFE &amp; PHYSICAL SCIENCE</v>
          </cell>
          <cell r="L255" t="str">
            <v>ACTIF</v>
          </cell>
          <cell r="M255" t="str">
            <v>BLM00</v>
          </cell>
          <cell r="N255" t="str">
            <v>BLM01</v>
          </cell>
          <cell r="O255" t="str">
            <v>Space Exploration</v>
          </cell>
          <cell r="P255" t="str">
            <v>ACTIF</v>
          </cell>
          <cell r="Q255" t="str">
            <v>BLM01.1</v>
          </cell>
          <cell r="R255" t="str">
            <v>Science Investigations</v>
          </cell>
          <cell r="S255" t="str">
            <v>ACTIF</v>
          </cell>
          <cell r="T255" t="str">
            <v>BLM01.1.2</v>
          </cell>
          <cell r="U255" t="str">
            <v>Science Investigations in Life Science</v>
          </cell>
          <cell r="V255" t="str">
            <v>ACTIF</v>
          </cell>
          <cell r="W255" t="str">
            <v>2252</v>
          </cell>
          <cell r="X255" t="str">
            <v>Science support in Life Science</v>
          </cell>
          <cell r="Y255" t="str">
            <v>ACTIF</v>
          </cell>
          <cell r="Z255" t="str">
            <v>2020/2021</v>
          </cell>
        </row>
        <row r="256">
          <cell r="A256" t="str">
            <v>9489</v>
          </cell>
          <cell r="B256" t="str">
            <v>HEALTH &amp; LIFE SCIENCE INSTRUMENTS ON ISS</v>
          </cell>
          <cell r="C256" t="str">
            <v>-</v>
          </cell>
          <cell r="D256" t="str">
            <v>370A</v>
          </cell>
          <cell r="E256" t="str">
            <v>SPACE EXPLORATION</v>
          </cell>
          <cell r="F256" t="str">
            <v>2020/2021</v>
          </cell>
          <cell r="G256" t="str">
            <v>373A</v>
          </cell>
          <cell r="H256" t="str">
            <v>ALSSM (Astronauts, Life Science &amp; Space Medicine)</v>
          </cell>
          <cell r="I256" t="str">
            <v>ACTIF</v>
          </cell>
          <cell r="J256" t="str">
            <v>3112</v>
          </cell>
          <cell r="K256" t="str">
            <v>LIFE &amp; PHYSICAL SCIENCE</v>
          </cell>
          <cell r="L256" t="str">
            <v>ACTIF</v>
          </cell>
          <cell r="M256" t="str">
            <v>BLM00</v>
          </cell>
          <cell r="N256" t="str">
            <v>BLM01</v>
          </cell>
          <cell r="O256" t="str">
            <v>Space Exploration</v>
          </cell>
          <cell r="P256" t="str">
            <v>ACTIF</v>
          </cell>
          <cell r="Q256" t="str">
            <v>BLM01.2</v>
          </cell>
          <cell r="R256" t="str">
            <v>Science Instruments</v>
          </cell>
          <cell r="S256" t="str">
            <v>ACTIF</v>
          </cell>
          <cell r="T256" t="str">
            <v>BLM01.2.2</v>
          </cell>
          <cell r="U256" t="str">
            <v>Science Instruments in Life Science</v>
          </cell>
          <cell r="V256" t="str">
            <v>ACTIF</v>
          </cell>
          <cell r="W256" t="str">
            <v>2184</v>
          </cell>
          <cell r="X256" t="str">
            <v>Life Science Projects</v>
          </cell>
          <cell r="Y256" t="str">
            <v>ACTIF</v>
          </cell>
          <cell r="Z256" t="str">
            <v>2020/2021</v>
          </cell>
        </row>
        <row r="257">
          <cell r="A257" t="str">
            <v>9491</v>
          </cell>
          <cell r="B257" t="str">
            <v>ILSRA (INTERNATIONAL LIFE SCIENCE RESEARCH ANNOUNCEMENT) 2009</v>
          </cell>
          <cell r="C257" t="str">
            <v>-</v>
          </cell>
          <cell r="D257" t="str">
            <v>370A</v>
          </cell>
          <cell r="E257" t="str">
            <v>SPACE EXPLORATION</v>
          </cell>
          <cell r="F257" t="str">
            <v>2020/2021</v>
          </cell>
          <cell r="G257" t="str">
            <v>373A</v>
          </cell>
          <cell r="H257" t="str">
            <v>ALSSM (Astronauts, Life Science &amp; Space Medicine)</v>
          </cell>
          <cell r="I257" t="str">
            <v>ACTIF</v>
          </cell>
          <cell r="J257" t="str">
            <v>3112</v>
          </cell>
          <cell r="K257" t="str">
            <v>LIFE &amp; PHYSICAL SCIENCE</v>
          </cell>
          <cell r="L257" t="str">
            <v>ACTIF</v>
          </cell>
          <cell r="M257" t="str">
            <v>BLM00</v>
          </cell>
          <cell r="N257" t="str">
            <v>BLM01</v>
          </cell>
          <cell r="O257" t="str">
            <v>Space Exploration</v>
          </cell>
          <cell r="P257" t="str">
            <v>ACTIF</v>
          </cell>
          <cell r="Q257" t="str">
            <v>BLM01.1</v>
          </cell>
          <cell r="R257" t="str">
            <v>Science Investigations</v>
          </cell>
          <cell r="S257" t="str">
            <v>ACTIF</v>
          </cell>
          <cell r="T257" t="str">
            <v>BLM01.1.2</v>
          </cell>
          <cell r="U257" t="str">
            <v>Science Investigations in Life Science</v>
          </cell>
          <cell r="V257" t="str">
            <v>ACTIF</v>
          </cell>
          <cell r="W257" t="str">
            <v>2252</v>
          </cell>
          <cell r="X257" t="str">
            <v>Science support in Life Science</v>
          </cell>
          <cell r="Y257" t="str">
            <v>ACTIF</v>
          </cell>
          <cell r="Z257" t="str">
            <v>2020/2021</v>
          </cell>
        </row>
        <row r="258">
          <cell r="A258" t="str">
            <v>9492</v>
          </cell>
          <cell r="B258" t="str">
            <v>ASTRONAUTS ACTIVITIES &amp; TRAINING</v>
          </cell>
          <cell r="C258" t="str">
            <v>-</v>
          </cell>
          <cell r="D258" t="str">
            <v>370A</v>
          </cell>
          <cell r="E258" t="str">
            <v>SPACE EXPLORATION</v>
          </cell>
          <cell r="F258" t="str">
            <v>2020/2021</v>
          </cell>
          <cell r="G258" t="str">
            <v>373A</v>
          </cell>
          <cell r="H258" t="str">
            <v>ALSSM (Astronauts, Life Science &amp; Space Medicine)</v>
          </cell>
          <cell r="I258" t="str">
            <v>ACTIF</v>
          </cell>
          <cell r="J258" t="str">
            <v>3730</v>
          </cell>
          <cell r="K258" t="str">
            <v>DIR. ASTRONAUTS, LIFE SCIENCES &amp; SPACE MEDICINE</v>
          </cell>
          <cell r="L258" t="str">
            <v>ACTIF</v>
          </cell>
          <cell r="M258" t="str">
            <v>BLM00</v>
          </cell>
          <cell r="N258" t="str">
            <v>BLM01</v>
          </cell>
          <cell r="O258" t="str">
            <v>Space Exploration</v>
          </cell>
          <cell r="P258" t="str">
            <v>ACTIF</v>
          </cell>
          <cell r="Q258" t="str">
            <v>BLM01.4</v>
          </cell>
          <cell r="R258" t="str">
            <v>Healthy &amp; Certified Astronauts</v>
          </cell>
          <cell r="S258" t="str">
            <v>ACTIF</v>
          </cell>
          <cell r="T258" t="str">
            <v>BLM01.4.2</v>
          </cell>
          <cell r="U258" t="str">
            <v>Astronaute Training</v>
          </cell>
          <cell r="V258" t="str">
            <v>ACTIF</v>
          </cell>
          <cell r="W258" t="str">
            <v>2157</v>
          </cell>
          <cell r="X258" t="str">
            <v>Astronauts Activities</v>
          </cell>
          <cell r="Y258" t="str">
            <v>ACTIF</v>
          </cell>
          <cell r="Z258" t="str">
            <v>2020/2021</v>
          </cell>
        </row>
        <row r="259">
          <cell r="A259" t="str">
            <v>9521</v>
          </cell>
          <cell r="B259" t="str">
            <v>EXTERNAL COORDINATION AND SUPPORT</v>
          </cell>
          <cell r="C259" t="str">
            <v>-</v>
          </cell>
          <cell r="D259" t="str">
            <v>360A</v>
          </cell>
          <cell r="E259" t="str">
            <v>SPACE UTILIZATION</v>
          </cell>
          <cell r="F259" t="str">
            <v>2020/2021</v>
          </cell>
          <cell r="G259" t="str">
            <v>358A</v>
          </cell>
          <cell r="H259" t="str">
            <v>SPACE EXPLOITATION DIRECTORATE</v>
          </cell>
          <cell r="I259" t="str">
            <v>ACTIF</v>
          </cell>
          <cell r="J259" t="str">
            <v>432A</v>
          </cell>
          <cell r="K259" t="str">
            <v>FLIGHT OPERATIONS &amp; INFRASTRUCTURE</v>
          </cell>
          <cell r="L259" t="str">
            <v>ACTIF</v>
          </cell>
          <cell r="M259" t="str">
            <v>BLM00</v>
          </cell>
          <cell r="N259" t="str">
            <v>BLM02</v>
          </cell>
          <cell r="O259" t="str">
            <v>Space Utilization</v>
          </cell>
          <cell r="P259" t="str">
            <v>ACTIF</v>
          </cell>
          <cell r="Q259" t="str">
            <v>BLM02.3</v>
          </cell>
          <cell r="R259" t="str">
            <v>Observation Systems</v>
          </cell>
          <cell r="S259" t="str">
            <v>ACTIF</v>
          </cell>
          <cell r="T259" t="str">
            <v>BLM02.3.3</v>
          </cell>
          <cell r="U259" t="str">
            <v>Generic Observation Systems</v>
          </cell>
          <cell r="V259" t="str">
            <v>ACTIF</v>
          </cell>
          <cell r="W259" t="str">
            <v>2138</v>
          </cell>
          <cell r="X259" t="str">
            <v>Generic Satellite Operations</v>
          </cell>
          <cell r="Y259" t="str">
            <v>ACTIF</v>
          </cell>
          <cell r="Z259" t="str">
            <v>2020/2021</v>
          </cell>
        </row>
        <row r="260">
          <cell r="A260" t="str">
            <v>9522</v>
          </cell>
          <cell r="B260" t="str">
            <v>SCISAT-1 DATA ANALYSIS</v>
          </cell>
          <cell r="C260" t="str">
            <v>SCI-SUP</v>
          </cell>
          <cell r="D260" t="str">
            <v>360A</v>
          </cell>
          <cell r="E260" t="str">
            <v>SPACE UTILIZATION</v>
          </cell>
          <cell r="F260" t="str">
            <v>2020/2021</v>
          </cell>
          <cell r="G260" t="str">
            <v>357A</v>
          </cell>
          <cell r="H260" t="str">
            <v>EARTH SYSTEM SCIENCE MISSIONS AND APPLICATIONS DIRECTORATE</v>
          </cell>
          <cell r="I260" t="str">
            <v>ACTIF</v>
          </cell>
          <cell r="J260" t="str">
            <v>313A</v>
          </cell>
          <cell r="K260" t="str">
            <v>SUN-EARTH SYSTEM SCIENCES</v>
          </cell>
          <cell r="L260" t="str">
            <v>ACTIF</v>
          </cell>
          <cell r="M260" t="str">
            <v>BLM00</v>
          </cell>
          <cell r="N260" t="str">
            <v>BLM02</v>
          </cell>
          <cell r="O260" t="str">
            <v>Space Utilization</v>
          </cell>
          <cell r="P260" t="str">
            <v>ACTIF</v>
          </cell>
          <cell r="Q260" t="str">
            <v>BLM02.4</v>
          </cell>
          <cell r="R260" t="str">
            <v>Data Utilization &amp; Application Development</v>
          </cell>
          <cell r="S260" t="str">
            <v>ACTIF</v>
          </cell>
          <cell r="T260" t="str">
            <v>BLM02.4.1</v>
          </cell>
          <cell r="U260" t="str">
            <v>Data Utilization &amp; Application Development in EO</v>
          </cell>
          <cell r="V260" t="str">
            <v>ACTIF</v>
          </cell>
          <cell r="W260" t="str">
            <v>2227</v>
          </cell>
          <cell r="X260" t="str">
            <v>Scientific data utilization in EO (Atmospheric)</v>
          </cell>
          <cell r="Y260" t="str">
            <v>ACTIF</v>
          </cell>
          <cell r="Z260" t="str">
            <v>2020/2021</v>
          </cell>
        </row>
        <row r="261">
          <cell r="A261" t="str">
            <v>9541</v>
          </cell>
          <cell r="B261" t="str">
            <v>CSOC (COMMON SPACE STATION OPERATION COSTS) - 2021/2024 L&amp;SE CONTRACT</v>
          </cell>
          <cell r="C261" t="str">
            <v>E</v>
          </cell>
          <cell r="D261" t="str">
            <v>370A</v>
          </cell>
          <cell r="E261" t="str">
            <v>SPACE EXPLORATION</v>
          </cell>
          <cell r="F261" t="str">
            <v>2020/2021</v>
          </cell>
          <cell r="G261" t="str">
            <v>440A</v>
          </cell>
          <cell r="H261" t="str">
            <v>EXPLORATION OPERATIONS &amp; INFRASTRUCTURE</v>
          </cell>
          <cell r="I261" t="str">
            <v>ACTIF</v>
          </cell>
          <cell r="J261" t="str">
            <v>4400</v>
          </cell>
          <cell r="K261" t="str">
            <v>DIR. EXPLORATION OPERATIONS &amp; INFRASTRUCTURE</v>
          </cell>
          <cell r="L261" t="str">
            <v>ACTIF</v>
          </cell>
          <cell r="M261" t="str">
            <v>BLM00</v>
          </cell>
          <cell r="N261" t="str">
            <v>BLM01</v>
          </cell>
          <cell r="O261" t="str">
            <v>Space Exploration</v>
          </cell>
          <cell r="P261" t="str">
            <v>ACTIF</v>
          </cell>
          <cell r="Q261" t="str">
            <v>BLM01.5</v>
          </cell>
          <cell r="R261" t="str">
            <v>MSS OPERATED</v>
          </cell>
          <cell r="S261" t="str">
            <v>ACTIF</v>
          </cell>
          <cell r="T261" t="str">
            <v>BLM01.5.1</v>
          </cell>
          <cell r="U261" t="str">
            <v>ISS Maintenance</v>
          </cell>
          <cell r="V261" t="str">
            <v>ACTIF</v>
          </cell>
          <cell r="W261" t="str">
            <v>2187</v>
          </cell>
          <cell r="X261" t="str">
            <v>Mobile Servicing System Operations (MSS)</v>
          </cell>
          <cell r="Y261" t="str">
            <v>ACTIF</v>
          </cell>
          <cell r="Z261" t="str">
            <v>2020/2021</v>
          </cell>
        </row>
        <row r="262">
          <cell r="A262" t="str">
            <v>9542</v>
          </cell>
          <cell r="B262" t="str">
            <v>CSOC (COMMON SPACE STATION OPERATION COSTS) - 2021/2024 EGI CONTRACT</v>
          </cell>
          <cell r="C262" t="str">
            <v>E</v>
          </cell>
          <cell r="D262" t="str">
            <v>370A</v>
          </cell>
          <cell r="E262" t="str">
            <v>SPACE EXPLORATION</v>
          </cell>
          <cell r="F262" t="str">
            <v>2020/2021</v>
          </cell>
          <cell r="G262" t="str">
            <v>440A</v>
          </cell>
          <cell r="H262" t="str">
            <v>EXPLORATION OPERATIONS &amp; INFRASTRUCTURE</v>
          </cell>
          <cell r="I262" t="str">
            <v>ACTIF</v>
          </cell>
          <cell r="J262" t="str">
            <v>4400</v>
          </cell>
          <cell r="K262" t="str">
            <v>DIR. EXPLORATION OPERATIONS &amp; INFRASTRUCTURE</v>
          </cell>
          <cell r="L262" t="str">
            <v>ACTIF</v>
          </cell>
          <cell r="M262" t="str">
            <v>BLM00</v>
          </cell>
          <cell r="N262" t="str">
            <v>BLM01</v>
          </cell>
          <cell r="O262" t="str">
            <v>Space Exploration</v>
          </cell>
          <cell r="P262" t="str">
            <v>ACTIF</v>
          </cell>
          <cell r="Q262" t="str">
            <v>BLM01.5</v>
          </cell>
          <cell r="R262" t="str">
            <v>MSS OPERATED</v>
          </cell>
          <cell r="S262" t="str">
            <v>ACTIF</v>
          </cell>
          <cell r="T262" t="str">
            <v>BLM01.5.1</v>
          </cell>
          <cell r="U262" t="str">
            <v>ISS Maintenance</v>
          </cell>
          <cell r="V262" t="str">
            <v>ACTIF</v>
          </cell>
          <cell r="W262" t="str">
            <v>2187</v>
          </cell>
          <cell r="X262" t="str">
            <v>Mobile Servicing System Operations (MSS)</v>
          </cell>
          <cell r="Y262" t="str">
            <v>ACTIF</v>
          </cell>
          <cell r="Z262" t="str">
            <v>2020/2021</v>
          </cell>
        </row>
        <row r="263">
          <cell r="A263" t="str">
            <v>9543</v>
          </cell>
          <cell r="B263" t="str">
            <v>CSOC (COMMON SPACE STATION OPERATION COSTS) - 2016/2020 L&amp;SE CONTRACT</v>
          </cell>
          <cell r="C263" t="str">
            <v>E</v>
          </cell>
          <cell r="D263" t="str">
            <v>370A</v>
          </cell>
          <cell r="E263" t="str">
            <v>SPACE EXPLORATION</v>
          </cell>
          <cell r="F263" t="str">
            <v>2020/2021</v>
          </cell>
          <cell r="G263" t="str">
            <v>440A</v>
          </cell>
          <cell r="H263" t="str">
            <v>EXPLORATION OPERATIONS &amp; INFRASTRUCTURE</v>
          </cell>
          <cell r="I263" t="str">
            <v>ACTIF</v>
          </cell>
          <cell r="J263" t="str">
            <v>4400</v>
          </cell>
          <cell r="K263" t="str">
            <v>DIR. EXPLORATION OPERATIONS &amp; INFRASTRUCTURE</v>
          </cell>
          <cell r="L263" t="str">
            <v>ACTIF</v>
          </cell>
          <cell r="M263" t="str">
            <v>BLM00</v>
          </cell>
          <cell r="N263" t="str">
            <v>BLM01</v>
          </cell>
          <cell r="O263" t="str">
            <v>Space Exploration</v>
          </cell>
          <cell r="P263" t="str">
            <v>ACTIF</v>
          </cell>
          <cell r="Q263" t="str">
            <v>BLM01.5</v>
          </cell>
          <cell r="R263" t="str">
            <v>MSS OPERATED</v>
          </cell>
          <cell r="S263" t="str">
            <v>ACTIF</v>
          </cell>
          <cell r="T263" t="str">
            <v>BLM01.5.1</v>
          </cell>
          <cell r="U263" t="str">
            <v>ISS Maintenance</v>
          </cell>
          <cell r="V263" t="str">
            <v>ACTIF</v>
          </cell>
          <cell r="W263" t="str">
            <v>2187</v>
          </cell>
          <cell r="X263" t="str">
            <v>Mobile Servicing System Operations (MSS)</v>
          </cell>
          <cell r="Y263" t="str">
            <v>ACTIF</v>
          </cell>
          <cell r="Z263" t="str">
            <v>2020/2021</v>
          </cell>
        </row>
        <row r="264">
          <cell r="A264" t="str">
            <v>9544</v>
          </cell>
          <cell r="B264" t="str">
            <v>MSS OPERATIONS - MANAGEMENT</v>
          </cell>
          <cell r="C264" t="str">
            <v>E</v>
          </cell>
          <cell r="D264" t="str">
            <v>370A</v>
          </cell>
          <cell r="E264" t="str">
            <v>SPACE EXPLORATION</v>
          </cell>
          <cell r="F264" t="str">
            <v>2020/2021</v>
          </cell>
          <cell r="G264" t="str">
            <v>440A</v>
          </cell>
          <cell r="H264" t="str">
            <v>EXPLORATION OPERATIONS &amp; INFRASTRUCTURE</v>
          </cell>
          <cell r="I264" t="str">
            <v>ACTIF</v>
          </cell>
          <cell r="J264" t="str">
            <v>4400</v>
          </cell>
          <cell r="K264" t="str">
            <v>DIR. EXPLORATION OPERATIONS &amp; INFRASTRUCTURE</v>
          </cell>
          <cell r="L264" t="str">
            <v>ACTIF</v>
          </cell>
          <cell r="M264" t="str">
            <v>BLM00</v>
          </cell>
          <cell r="N264" t="str">
            <v>BLM01</v>
          </cell>
          <cell r="O264" t="str">
            <v>Space Exploration</v>
          </cell>
          <cell r="P264" t="str">
            <v>ACTIF</v>
          </cell>
          <cell r="Q264" t="str">
            <v>BLM01.5</v>
          </cell>
          <cell r="R264" t="str">
            <v>MSS OPERATED</v>
          </cell>
          <cell r="S264" t="str">
            <v>ACTIF</v>
          </cell>
          <cell r="T264" t="str">
            <v>BLM01.5.1</v>
          </cell>
          <cell r="U264" t="str">
            <v>ISS Maintenance</v>
          </cell>
          <cell r="V264" t="str">
            <v>ACTIF</v>
          </cell>
          <cell r="W264" t="str">
            <v>2187</v>
          </cell>
          <cell r="X264" t="str">
            <v>Mobile Servicing System Operations (MSS)</v>
          </cell>
          <cell r="Y264" t="str">
            <v>ACTIF</v>
          </cell>
          <cell r="Z264" t="str">
            <v>2020/2021</v>
          </cell>
        </row>
        <row r="265">
          <cell r="A265" t="str">
            <v>9545</v>
          </cell>
          <cell r="B265" t="str">
            <v>MSS OPERATIONS - L&amp;SE CONTRACT</v>
          </cell>
          <cell r="C265" t="str">
            <v>E</v>
          </cell>
          <cell r="D265" t="str">
            <v>370A</v>
          </cell>
          <cell r="E265" t="str">
            <v>SPACE EXPLORATION</v>
          </cell>
          <cell r="F265" t="str">
            <v>2020/2021</v>
          </cell>
          <cell r="G265" t="str">
            <v>440A</v>
          </cell>
          <cell r="H265" t="str">
            <v>EXPLORATION OPERATIONS &amp; INFRASTRUCTURE</v>
          </cell>
          <cell r="I265" t="str">
            <v>ACTIF</v>
          </cell>
          <cell r="J265" t="str">
            <v>4400</v>
          </cell>
          <cell r="K265" t="str">
            <v>DIR. EXPLORATION OPERATIONS &amp; INFRASTRUCTURE</v>
          </cell>
          <cell r="L265" t="str">
            <v>ACTIF</v>
          </cell>
          <cell r="M265" t="str">
            <v>BLM00</v>
          </cell>
          <cell r="N265" t="str">
            <v>BLM01</v>
          </cell>
          <cell r="O265" t="str">
            <v>Space Exploration</v>
          </cell>
          <cell r="P265" t="str">
            <v>ACTIF</v>
          </cell>
          <cell r="Q265" t="str">
            <v>BLM01.5</v>
          </cell>
          <cell r="R265" t="str">
            <v>MSS OPERATED</v>
          </cell>
          <cell r="S265" t="str">
            <v>ACTIF</v>
          </cell>
          <cell r="T265" t="str">
            <v>BLM01.5.1</v>
          </cell>
          <cell r="U265" t="str">
            <v>ISS Maintenance</v>
          </cell>
          <cell r="V265" t="str">
            <v>ACTIF</v>
          </cell>
          <cell r="W265" t="str">
            <v>2187</v>
          </cell>
          <cell r="X265" t="str">
            <v>Mobile Servicing System Operations (MSS)</v>
          </cell>
          <cell r="Y265" t="str">
            <v>ACTIF</v>
          </cell>
          <cell r="Z265" t="str">
            <v>2020/2021</v>
          </cell>
        </row>
        <row r="266">
          <cell r="A266" t="str">
            <v>9546</v>
          </cell>
          <cell r="B266" t="str">
            <v>MSS OPERATIONS - EGI CONTRACT</v>
          </cell>
          <cell r="C266" t="str">
            <v>E</v>
          </cell>
          <cell r="D266" t="str">
            <v>370A</v>
          </cell>
          <cell r="E266" t="str">
            <v>SPACE EXPLORATION</v>
          </cell>
          <cell r="F266" t="str">
            <v>2020/2021</v>
          </cell>
          <cell r="G266" t="str">
            <v>440A</v>
          </cell>
          <cell r="H266" t="str">
            <v>EXPLORATION OPERATIONS &amp; INFRASTRUCTURE</v>
          </cell>
          <cell r="I266" t="str">
            <v>ACTIF</v>
          </cell>
          <cell r="J266" t="str">
            <v>4400</v>
          </cell>
          <cell r="K266" t="str">
            <v>DIR. EXPLORATION OPERATIONS &amp; INFRASTRUCTURE</v>
          </cell>
          <cell r="L266" t="str">
            <v>ACTIF</v>
          </cell>
          <cell r="M266" t="str">
            <v>BLM00</v>
          </cell>
          <cell r="N266" t="str">
            <v>BLM01</v>
          </cell>
          <cell r="O266" t="str">
            <v>Space Exploration</v>
          </cell>
          <cell r="P266" t="str">
            <v>ACTIF</v>
          </cell>
          <cell r="Q266" t="str">
            <v>BLM01.5</v>
          </cell>
          <cell r="R266" t="str">
            <v>MSS OPERATED</v>
          </cell>
          <cell r="S266" t="str">
            <v>ACTIF</v>
          </cell>
          <cell r="T266" t="str">
            <v>BLM01.5.1</v>
          </cell>
          <cell r="U266" t="str">
            <v>ISS Maintenance</v>
          </cell>
          <cell r="V266" t="str">
            <v>ACTIF</v>
          </cell>
          <cell r="W266" t="str">
            <v>2187</v>
          </cell>
          <cell r="X266" t="str">
            <v>Mobile Servicing System Operations (MSS)</v>
          </cell>
          <cell r="Y266" t="str">
            <v>ACTIF</v>
          </cell>
          <cell r="Z266" t="str">
            <v>2020/2021</v>
          </cell>
        </row>
        <row r="267">
          <cell r="A267" t="str">
            <v>9563</v>
          </cell>
          <cell r="B267" t="str">
            <v>CIVIL SATCOM</v>
          </cell>
          <cell r="C267" t="str">
            <v>PR-PH0&amp;PH0</v>
          </cell>
          <cell r="D267" t="str">
            <v>360A</v>
          </cell>
          <cell r="E267" t="str">
            <v>SPACE UTILIZATION</v>
          </cell>
          <cell r="F267" t="str">
            <v>2020/2021</v>
          </cell>
          <cell r="G267" t="str">
            <v>358A</v>
          </cell>
          <cell r="H267" t="str">
            <v>SPACE EXPLOITATION DIRECTORATE</v>
          </cell>
          <cell r="I267" t="str">
            <v>ACTIF</v>
          </cell>
          <cell r="J267" t="str">
            <v>356A</v>
          </cell>
          <cell r="K267" t="str">
            <v>SPACE EXPLOITATION DEVELOPMENT</v>
          </cell>
          <cell r="L267" t="str">
            <v>ACTIF</v>
          </cell>
          <cell r="M267" t="str">
            <v>BLM00</v>
          </cell>
          <cell r="N267" t="str">
            <v>BLM02</v>
          </cell>
          <cell r="O267" t="str">
            <v>Space Utilization</v>
          </cell>
          <cell r="P267" t="str">
            <v>ACTIF</v>
          </cell>
          <cell r="Q267" t="str">
            <v>BLM02.2</v>
          </cell>
          <cell r="R267" t="str">
            <v>Planning &amp; preparatory activities</v>
          </cell>
          <cell r="S267" t="str">
            <v>ACTIF</v>
          </cell>
          <cell r="T267" t="str">
            <v>BLM02.2.3</v>
          </cell>
          <cell r="U267" t="str">
            <v xml:space="preserve"> Planning &amp; preparatory activities in Communications</v>
          </cell>
          <cell r="V267" t="str">
            <v>ACTIF</v>
          </cell>
          <cell r="W267" t="str">
            <v>2248</v>
          </cell>
          <cell r="X267" t="str">
            <v>Preparatory activities in SATCOM</v>
          </cell>
          <cell r="Y267" t="str">
            <v>ACTIF</v>
          </cell>
          <cell r="Z267" t="str">
            <v>2020/2021</v>
          </cell>
        </row>
        <row r="268">
          <cell r="A268" t="str">
            <v>9621</v>
          </cell>
          <cell r="B268" t="str">
            <v>INFORMATION ACCESS &amp; OPEN DATA</v>
          </cell>
          <cell r="C268" t="str">
            <v>-</v>
          </cell>
          <cell r="D268" t="str">
            <v>200A</v>
          </cell>
          <cell r="E268" t="str">
            <v>VICE-PRESIDENT</v>
          </cell>
          <cell r="F268" t="str">
            <v>2020/2021</v>
          </cell>
          <cell r="G268" t="str">
            <v>220A</v>
          </cell>
          <cell r="H268" t="str">
            <v>INFORMATION MANAGEMENT &amp; INFORMATION DIRECTORATE</v>
          </cell>
          <cell r="I268" t="str">
            <v>ACTIF</v>
          </cell>
          <cell r="J268" t="str">
            <v>226A</v>
          </cell>
          <cell r="K268" t="str">
            <v>INFORMATION ACCESS &amp; OPEN DATA</v>
          </cell>
          <cell r="L268" t="str">
            <v>ACTIF</v>
          </cell>
          <cell r="M268" t="str">
            <v>ISS00</v>
          </cell>
          <cell r="N268" t="str">
            <v>ISS06</v>
          </cell>
          <cell r="O268" t="str">
            <v>INFORMATION MANAGEMENT</v>
          </cell>
          <cell r="P268" t="str">
            <v>ACTIF</v>
          </cell>
          <cell r="Q268" t="str">
            <v>ISS06.1</v>
          </cell>
          <cell r="R268" t="str">
            <v>INFORMATION MANAGEMENT</v>
          </cell>
          <cell r="S268" t="str">
            <v>ACTIF</v>
          </cell>
          <cell r="T268" t="str">
            <v>ISS06.1.1</v>
          </cell>
          <cell r="U268" t="str">
            <v>INFORMATION MANAGEMENT</v>
          </cell>
          <cell r="V268" t="str">
            <v>ACTIF</v>
          </cell>
          <cell r="W268" t="str">
            <v>2093</v>
          </cell>
          <cell r="X268" t="str">
            <v>INFORMATION MANAGEMENT</v>
          </cell>
          <cell r="Y268" t="str">
            <v>ACTIF</v>
          </cell>
          <cell r="Z268" t="str">
            <v>2020/2021</v>
          </cell>
        </row>
        <row r="269">
          <cell r="A269" t="str">
            <v>9641</v>
          </cell>
          <cell r="B269" t="str">
            <v>MARS 2020 PARTICIPATING SCIENTIST</v>
          </cell>
          <cell r="C269" t="str">
            <v>-</v>
          </cell>
          <cell r="D269" t="str">
            <v>370A</v>
          </cell>
          <cell r="E269" t="str">
            <v>SPACE EXPLORATION</v>
          </cell>
          <cell r="F269" t="str">
            <v>2020/2021</v>
          </cell>
          <cell r="G269" t="str">
            <v>372A</v>
          </cell>
          <cell r="H269" t="str">
            <v>EXPLORATION DEVELOPMENT</v>
          </cell>
          <cell r="I269" t="str">
            <v>ACTIF</v>
          </cell>
          <cell r="J269" t="str">
            <v>374A</v>
          </cell>
          <cell r="K269" t="str">
            <v>DIR. EXPLORATION DEVELOPMENT</v>
          </cell>
          <cell r="L269" t="str">
            <v>ACTIF</v>
          </cell>
          <cell r="M269" t="str">
            <v>BLM00</v>
          </cell>
          <cell r="N269" t="str">
            <v>BLM01</v>
          </cell>
          <cell r="O269" t="str">
            <v>Space Exploration</v>
          </cell>
          <cell r="P269" t="str">
            <v>ACTIF</v>
          </cell>
          <cell r="Q269" t="str">
            <v>BLM01.1</v>
          </cell>
          <cell r="R269" t="str">
            <v>Science Investigations</v>
          </cell>
          <cell r="S269" t="str">
            <v>ACTIF</v>
          </cell>
          <cell r="T269" t="str">
            <v>BLM01.1.3</v>
          </cell>
          <cell r="U269" t="str">
            <v>Science Investigations in Planetary</v>
          </cell>
          <cell r="V269" t="str">
            <v>ACTIF</v>
          </cell>
          <cell r="W269" t="str">
            <v>2253</v>
          </cell>
          <cell r="X269" t="str">
            <v>Science support in Planetary</v>
          </cell>
          <cell r="Y269" t="str">
            <v>ACTIF</v>
          </cell>
          <cell r="Z269" t="str">
            <v>2020/2021</v>
          </cell>
        </row>
        <row r="270">
          <cell r="A270" t="str">
            <v>9663</v>
          </cell>
          <cell r="B270" t="str">
            <v>SOLAR WIND MAGNETOSPHERE IONOSPHERE LINK EXPLORER (SMILE) / PROJET A,B,C,D &amp; E</v>
          </cell>
          <cell r="C270" t="str">
            <v>B</v>
          </cell>
          <cell r="D270" t="str">
            <v>360A</v>
          </cell>
          <cell r="E270" t="str">
            <v>SPACE UTILIZATION</v>
          </cell>
          <cell r="F270" t="str">
            <v>2020/2021</v>
          </cell>
          <cell r="G270" t="str">
            <v>357A</v>
          </cell>
          <cell r="H270" t="str">
            <v>EARTH SYSTEM SCIENCE MISSIONS AND APPLICATIONS DIRECTORATE</v>
          </cell>
          <cell r="I270" t="str">
            <v>ACTIF</v>
          </cell>
          <cell r="J270" t="str">
            <v>313A</v>
          </cell>
          <cell r="K270" t="str">
            <v>SUN-EARTH SYSTEM SCIENCES</v>
          </cell>
          <cell r="L270" t="str">
            <v>ACTIF</v>
          </cell>
          <cell r="M270" t="str">
            <v>BLM00</v>
          </cell>
          <cell r="N270" t="str">
            <v>BLM02</v>
          </cell>
          <cell r="O270" t="str">
            <v>Space Utilization</v>
          </cell>
          <cell r="P270" t="str">
            <v>ACTIF</v>
          </cell>
          <cell r="Q270" t="str">
            <v>BLM02.3</v>
          </cell>
          <cell r="R270" t="str">
            <v>Observation Systems</v>
          </cell>
          <cell r="S270" t="str">
            <v>ACTIF</v>
          </cell>
          <cell r="T270" t="str">
            <v>BLM02.3.4</v>
          </cell>
          <cell r="U270" t="str">
            <v>Observation Systems  in Space Situational Awareness (SSA)</v>
          </cell>
          <cell r="V270" t="str">
            <v>ACTIF</v>
          </cell>
          <cell r="W270" t="str">
            <v>2182</v>
          </cell>
          <cell r="X270" t="str">
            <v>Solar Terrestrial Projects</v>
          </cell>
          <cell r="Y270" t="str">
            <v>ACTIF</v>
          </cell>
          <cell r="Z270" t="str">
            <v>2020/2021</v>
          </cell>
        </row>
        <row r="271">
          <cell r="A271" t="str">
            <v>9664</v>
          </cell>
          <cell r="B271" t="str">
            <v>SOLAR WIND MAGNETOSPHERE IONOSPHERE LINK EXPLORER (SMILE) / PROJET A,B,C,D &amp; E</v>
          </cell>
          <cell r="C271" t="str">
            <v>C</v>
          </cell>
          <cell r="D271" t="str">
            <v>360A</v>
          </cell>
          <cell r="E271" t="str">
            <v>SPACE UTILIZATION</v>
          </cell>
          <cell r="F271" t="str">
            <v>2020/2021</v>
          </cell>
          <cell r="G271" t="str">
            <v>357A</v>
          </cell>
          <cell r="H271" t="str">
            <v>EARTH SYSTEM SCIENCE MISSIONS AND APPLICATIONS DIRECTORATE</v>
          </cell>
          <cell r="I271" t="str">
            <v>ACTIF</v>
          </cell>
          <cell r="J271" t="str">
            <v>313A</v>
          </cell>
          <cell r="K271" t="str">
            <v>SUN-EARTH SYSTEM SCIENCES</v>
          </cell>
          <cell r="L271" t="str">
            <v>ACTIF</v>
          </cell>
          <cell r="M271" t="str">
            <v>BLM00</v>
          </cell>
          <cell r="N271" t="str">
            <v>BLM02</v>
          </cell>
          <cell r="O271" t="str">
            <v>Space Utilization</v>
          </cell>
          <cell r="P271" t="str">
            <v>ACTIF</v>
          </cell>
          <cell r="Q271" t="str">
            <v>BLM02.3</v>
          </cell>
          <cell r="R271" t="str">
            <v>Observation Systems</v>
          </cell>
          <cell r="S271" t="str">
            <v>ACTIF</v>
          </cell>
          <cell r="T271" t="str">
            <v>BLM02.3.4</v>
          </cell>
          <cell r="U271" t="str">
            <v>Observation Systems  in Space Situational Awareness (SSA)</v>
          </cell>
          <cell r="V271" t="str">
            <v>ACTIF</v>
          </cell>
          <cell r="W271" t="str">
            <v>2182</v>
          </cell>
          <cell r="X271" t="str">
            <v>Solar Terrestrial Projects</v>
          </cell>
          <cell r="Y271" t="str">
            <v>ACTIF</v>
          </cell>
          <cell r="Z271" t="str">
            <v>2020/2021</v>
          </cell>
        </row>
        <row r="272">
          <cell r="A272" t="str">
            <v>9665</v>
          </cell>
          <cell r="B272" t="str">
            <v>SOLAR WIND MAGNETOSPHERE IONOSPHERE LINK EXPLORER (SMILE) / PROJET A,B,C,D &amp; E</v>
          </cell>
          <cell r="C272" t="str">
            <v>D</v>
          </cell>
          <cell r="D272" t="str">
            <v>360A</v>
          </cell>
          <cell r="E272" t="str">
            <v>SPACE UTILIZATION</v>
          </cell>
          <cell r="F272" t="str">
            <v>2020/2021</v>
          </cell>
          <cell r="G272" t="str">
            <v>357A</v>
          </cell>
          <cell r="H272" t="str">
            <v>EARTH SYSTEM SCIENCE MISSIONS AND APPLICATIONS DIRECTORATE</v>
          </cell>
          <cell r="I272" t="str">
            <v>ACTIF</v>
          </cell>
          <cell r="J272" t="str">
            <v>313A</v>
          </cell>
          <cell r="K272" t="str">
            <v>SUN-EARTH SYSTEM SCIENCES</v>
          </cell>
          <cell r="L272" t="str">
            <v>ACTIF</v>
          </cell>
          <cell r="M272" t="str">
            <v>BLM00</v>
          </cell>
          <cell r="N272" t="str">
            <v>BLM02</v>
          </cell>
          <cell r="O272" t="str">
            <v>Space Utilization</v>
          </cell>
          <cell r="P272" t="str">
            <v>ACTIF</v>
          </cell>
          <cell r="Q272" t="str">
            <v>BLM02.3</v>
          </cell>
          <cell r="R272" t="str">
            <v>Observation Systems</v>
          </cell>
          <cell r="S272" t="str">
            <v>ACTIF</v>
          </cell>
          <cell r="T272" t="str">
            <v>BLM02.3.4</v>
          </cell>
          <cell r="U272" t="str">
            <v>Observation Systems  in Space Situational Awareness (SSA)</v>
          </cell>
          <cell r="V272" t="str">
            <v>ACTIF</v>
          </cell>
          <cell r="W272" t="str">
            <v>2182</v>
          </cell>
          <cell r="X272" t="str">
            <v>Solar Terrestrial Projects</v>
          </cell>
          <cell r="Y272" t="str">
            <v>ACTIF</v>
          </cell>
          <cell r="Z272" t="str">
            <v>2020/2021</v>
          </cell>
        </row>
        <row r="273">
          <cell r="A273" t="str">
            <v>9666</v>
          </cell>
          <cell r="B273" t="str">
            <v>SOLAR WIND MAGNETOSPHERE IONOSPHERE LINK EXPLORER (SMILE) / PROJET A,B,C,D &amp; E</v>
          </cell>
          <cell r="C273" t="str">
            <v>E</v>
          </cell>
          <cell r="D273" t="str">
            <v>360A</v>
          </cell>
          <cell r="E273" t="str">
            <v>SPACE UTILIZATION</v>
          </cell>
          <cell r="F273" t="str">
            <v>2020/2021</v>
          </cell>
          <cell r="G273" t="str">
            <v>357A</v>
          </cell>
          <cell r="H273" t="str">
            <v>EARTH SYSTEM SCIENCE MISSIONS AND APPLICATIONS DIRECTORATE</v>
          </cell>
          <cell r="I273" t="str">
            <v>ACTIF</v>
          </cell>
          <cell r="J273" t="str">
            <v>313A</v>
          </cell>
          <cell r="K273" t="str">
            <v>SUN-EARTH SYSTEM SCIENCES</v>
          </cell>
          <cell r="L273" t="str">
            <v>ACTIF</v>
          </cell>
          <cell r="M273" t="str">
            <v>BLM00</v>
          </cell>
          <cell r="N273" t="str">
            <v>BLM02</v>
          </cell>
          <cell r="O273" t="str">
            <v>Space Utilization</v>
          </cell>
          <cell r="P273" t="str">
            <v>ACTIF</v>
          </cell>
          <cell r="Q273" t="str">
            <v>BLM02.3</v>
          </cell>
          <cell r="R273" t="str">
            <v>Observation Systems</v>
          </cell>
          <cell r="S273" t="str">
            <v>ACTIF</v>
          </cell>
          <cell r="T273" t="str">
            <v>BLM02.3.4</v>
          </cell>
          <cell r="U273" t="str">
            <v>Observation Systems  in Space Situational Awareness (SSA)</v>
          </cell>
          <cell r="V273" t="str">
            <v>ACTIF</v>
          </cell>
          <cell r="W273" t="str">
            <v>2182</v>
          </cell>
          <cell r="X273" t="str">
            <v>Solar Terrestrial Projects</v>
          </cell>
          <cell r="Y273" t="str">
            <v>ACTIF</v>
          </cell>
          <cell r="Z273" t="str">
            <v>2020/2021</v>
          </cell>
        </row>
        <row r="274">
          <cell r="A274" t="str">
            <v>9701</v>
          </cell>
          <cell r="B274" t="str">
            <v>IT ASSET MANAGEMENT</v>
          </cell>
          <cell r="C274" t="str">
            <v>ACT</v>
          </cell>
          <cell r="D274" t="str">
            <v>200A</v>
          </cell>
          <cell r="E274" t="str">
            <v>VICE-PRESIDENT</v>
          </cell>
          <cell r="F274" t="str">
            <v>2020/2021</v>
          </cell>
          <cell r="G274" t="str">
            <v>220A</v>
          </cell>
          <cell r="H274" t="str">
            <v>INFORMATION MANAGEMENT &amp; INFORMATION DIRECTORATE</v>
          </cell>
          <cell r="I274" t="str">
            <v>ACTIF</v>
          </cell>
          <cell r="J274" t="str">
            <v>221A</v>
          </cell>
          <cell r="K274" t="str">
            <v>INFORMATION TECHNOLOGY</v>
          </cell>
          <cell r="L274" t="str">
            <v>ACTIF</v>
          </cell>
          <cell r="M274" t="str">
            <v>ISS00</v>
          </cell>
          <cell r="N274" t="str">
            <v>ISS07</v>
          </cell>
          <cell r="O274" t="str">
            <v>INFORMATION TECHNOLOGY</v>
          </cell>
          <cell r="P274" t="str">
            <v>ACTIF</v>
          </cell>
          <cell r="Q274" t="str">
            <v>ISS07.1</v>
          </cell>
          <cell r="R274" t="str">
            <v>INFORMATION TECHNOLOGY</v>
          </cell>
          <cell r="S274" t="str">
            <v>ACTIF</v>
          </cell>
          <cell r="T274" t="str">
            <v>ISS07.1.1</v>
          </cell>
          <cell r="U274" t="str">
            <v>INFORMATION TECHNOLOGY</v>
          </cell>
          <cell r="V274" t="str">
            <v>ACTIF</v>
          </cell>
          <cell r="W274" t="str">
            <v>2024</v>
          </cell>
          <cell r="X274" t="str">
            <v>INFORMATION TECHNOLOGY</v>
          </cell>
          <cell r="Y274" t="str">
            <v>ACTIF</v>
          </cell>
          <cell r="Z274" t="str">
            <v>2020/2021</v>
          </cell>
        </row>
        <row r="275">
          <cell r="A275" t="str">
            <v>9704</v>
          </cell>
          <cell r="B275" t="str">
            <v>CORPORATE LOGISTIC</v>
          </cell>
          <cell r="C275" t="str">
            <v>ACT</v>
          </cell>
          <cell r="D275" t="str">
            <v>210A</v>
          </cell>
          <cell r="E275" t="str">
            <v>FINANCES</v>
          </cell>
          <cell r="F275" t="str">
            <v>2020/2021</v>
          </cell>
          <cell r="G275" t="str">
            <v>2210</v>
          </cell>
          <cell r="H275" t="str">
            <v>PROC.&amp; CONTR. ADMIN.</v>
          </cell>
          <cell r="I275" t="str">
            <v>ACTIF</v>
          </cell>
          <cell r="J275"/>
          <cell r="K275"/>
          <cell r="L275" t="str">
            <v>INACTIF</v>
          </cell>
          <cell r="M275" t="str">
            <v>ISS00</v>
          </cell>
          <cell r="N275" t="str">
            <v>ISS09</v>
          </cell>
          <cell r="O275" t="str">
            <v>MATERIEL</v>
          </cell>
          <cell r="P275" t="str">
            <v>ACTIF</v>
          </cell>
          <cell r="Q275" t="str">
            <v>ISS09.1</v>
          </cell>
          <cell r="R275" t="str">
            <v>MATERIEL</v>
          </cell>
          <cell r="S275" t="str">
            <v>ACTIF</v>
          </cell>
          <cell r="T275" t="str">
            <v>ISS09.1.1</v>
          </cell>
          <cell r="U275" t="str">
            <v>MATERIEL</v>
          </cell>
          <cell r="V275" t="str">
            <v>ACTIF</v>
          </cell>
          <cell r="W275" t="str">
            <v>2097</v>
          </cell>
          <cell r="X275" t="str">
            <v>MATERIEL</v>
          </cell>
          <cell r="Y275" t="str">
            <v>ACTIF</v>
          </cell>
          <cell r="Z275" t="str">
            <v>2020/2021</v>
          </cell>
        </row>
        <row r="276">
          <cell r="A276" t="str">
            <v>9721</v>
          </cell>
          <cell r="B276" t="str">
            <v>GREENING GOVERNMENT FUND</v>
          </cell>
          <cell r="C276" t="str">
            <v>-</v>
          </cell>
          <cell r="D276" t="str">
            <v>990</v>
          </cell>
          <cell r="E276" t="str">
            <v>EARMARKED FUNDS AT CORPORATE LEVEL</v>
          </cell>
          <cell r="F276" t="str">
            <v>2020/2021</v>
          </cell>
          <cell r="G276" t="str">
            <v>9901</v>
          </cell>
          <cell r="H276" t="str">
            <v>EARMARKED FUNDS FOR PRESIDENT</v>
          </cell>
          <cell r="I276" t="str">
            <v>ACTIF</v>
          </cell>
          <cell r="J276"/>
          <cell r="K276"/>
          <cell r="L276" t="str">
            <v>INACTIF</v>
          </cell>
          <cell r="M276" t="str">
            <v>BLM00</v>
          </cell>
          <cell r="N276" t="str">
            <v>BLM02</v>
          </cell>
          <cell r="O276" t="str">
            <v>Space Utilization</v>
          </cell>
          <cell r="P276" t="str">
            <v>ACTIF</v>
          </cell>
          <cell r="Q276" t="str">
            <v>BLM02.1</v>
          </cell>
          <cell r="R276" t="str">
            <v>Management of Space Utilization</v>
          </cell>
          <cell r="S276" t="str">
            <v>ACTIF</v>
          </cell>
          <cell r="T276" t="str">
            <v>BLM02.1.1</v>
          </cell>
          <cell r="U276" t="str">
            <v>Management of Space Utilization</v>
          </cell>
          <cell r="V276" t="str">
            <v>ACTIF</v>
          </cell>
          <cell r="W276" t="str">
            <v>2091</v>
          </cell>
          <cell r="X276" t="str">
            <v>MANAGEMENT RESERVES</v>
          </cell>
          <cell r="Y276" t="str">
            <v>ACTIF</v>
          </cell>
          <cell r="Z276" t="str">
            <v>2020/2021</v>
          </cell>
        </row>
        <row r="277">
          <cell r="A277" t="str">
            <v>9722</v>
          </cell>
          <cell r="B277" t="str">
            <v>FINANCIAL MANAGEMENT TRANSFORMATION (FMT)</v>
          </cell>
          <cell r="C277" t="str">
            <v>-</v>
          </cell>
          <cell r="D277" t="str">
            <v>990</v>
          </cell>
          <cell r="E277" t="str">
            <v>EARMARKED FUNDS AT CORPORATE LEVEL</v>
          </cell>
          <cell r="F277" t="str">
            <v>2020/2021</v>
          </cell>
          <cell r="G277" t="str">
            <v>9901</v>
          </cell>
          <cell r="H277" t="str">
            <v>EARMARKED FUNDS FOR PRESIDENT</v>
          </cell>
          <cell r="I277" t="str">
            <v>ACTIF</v>
          </cell>
          <cell r="J277"/>
          <cell r="K277"/>
          <cell r="L277" t="str">
            <v>INACTIF</v>
          </cell>
          <cell r="M277" t="str">
            <v>BLM00</v>
          </cell>
          <cell r="N277" t="str">
            <v>BLM02</v>
          </cell>
          <cell r="O277" t="str">
            <v>Space Utilization</v>
          </cell>
          <cell r="P277" t="str">
            <v>ACTIF</v>
          </cell>
          <cell r="Q277" t="str">
            <v>BLM02.1</v>
          </cell>
          <cell r="R277" t="str">
            <v>Management of Space Utilization</v>
          </cell>
          <cell r="S277" t="str">
            <v>ACTIF</v>
          </cell>
          <cell r="T277" t="str">
            <v>BLM02.1.1</v>
          </cell>
          <cell r="U277" t="str">
            <v>Management of Space Utilization</v>
          </cell>
          <cell r="V277" t="str">
            <v>ACTIF</v>
          </cell>
          <cell r="W277" t="str">
            <v>2091</v>
          </cell>
          <cell r="X277" t="str">
            <v>MANAGEMENT RESERVES</v>
          </cell>
          <cell r="Y277" t="str">
            <v>ACTIF</v>
          </cell>
          <cell r="Z277" t="str">
            <v>2020/2021</v>
          </cell>
        </row>
        <row r="278">
          <cell r="A278" t="str">
            <v>9761</v>
          </cell>
          <cell r="B278" t="str">
            <v>GRANTS &amp; CONT. CENTRE OF EXPERTISE</v>
          </cell>
          <cell r="C278" t="str">
            <v>-</v>
          </cell>
          <cell r="D278" t="str">
            <v>210A</v>
          </cell>
          <cell r="E278" t="str">
            <v>FINANCES</v>
          </cell>
          <cell r="F278" t="str">
            <v>2020/2021</v>
          </cell>
          <cell r="G278" t="str">
            <v>3850</v>
          </cell>
          <cell r="H278" t="str">
            <v>GRANTS &amp; CONTRIBUTIONS CENTRE OF EXPERTISE</v>
          </cell>
          <cell r="I278" t="str">
            <v>ACTIF</v>
          </cell>
          <cell r="J278"/>
          <cell r="K278"/>
          <cell r="L278" t="str">
            <v>INACTIF</v>
          </cell>
          <cell r="M278" t="str">
            <v>ISS00</v>
          </cell>
          <cell r="N278" t="str">
            <v>ISS01</v>
          </cell>
          <cell r="O278" t="str">
            <v>MANAGEMENT AND OVERSIGHT</v>
          </cell>
          <cell r="P278" t="str">
            <v>ACTIF</v>
          </cell>
          <cell r="Q278" t="str">
            <v>ISS01.1</v>
          </cell>
          <cell r="R278" t="str">
            <v>MANAGEMENT AND OVERSIGHT</v>
          </cell>
          <cell r="S278" t="str">
            <v>ACTIF</v>
          </cell>
          <cell r="T278" t="str">
            <v>ISS01.1.1</v>
          </cell>
          <cell r="U278" t="str">
            <v>MANAGEMENT AND OVERSIGHT</v>
          </cell>
          <cell r="V278" t="str">
            <v>ACTIF</v>
          </cell>
          <cell r="W278" t="str">
            <v>2273</v>
          </cell>
          <cell r="X278" t="str">
            <v>GRANTS &amp; CONTRIBUTIONS CENTRE OF EXPERTISE</v>
          </cell>
          <cell r="Y278" t="str">
            <v>ACTIF</v>
          </cell>
          <cell r="Z278" t="str">
            <v>2020/2021</v>
          </cell>
        </row>
        <row r="279">
          <cell r="A279" t="str">
            <v>9781</v>
          </cell>
          <cell r="B279" t="str">
            <v>PRE-SPACE DEMONSTRATION PROJECTS</v>
          </cell>
          <cell r="C279" t="str">
            <v>-</v>
          </cell>
          <cell r="D279" t="str">
            <v>380A</v>
          </cell>
          <cell r="E279" t="str">
            <v>SPACE SCIENCE AND TECHNOLOGY</v>
          </cell>
          <cell r="F279" t="str">
            <v>2020/2021</v>
          </cell>
          <cell r="G279" t="str">
            <v>384A</v>
          </cell>
          <cell r="H279" t="str">
            <v>ENGINEERING DEVELOPMENT</v>
          </cell>
          <cell r="I279" t="str">
            <v>ACTIF</v>
          </cell>
          <cell r="J279" t="str">
            <v>3848</v>
          </cell>
          <cell r="K279" t="str">
            <v>CAPABILITY DEMONSTRATION</v>
          </cell>
          <cell r="L279" t="str">
            <v>ACTIF</v>
          </cell>
          <cell r="M279" t="str">
            <v>BLM00</v>
          </cell>
          <cell r="N279" t="str">
            <v>BLM03</v>
          </cell>
          <cell r="O279" t="str">
            <v>Space Capacity Development</v>
          </cell>
          <cell r="P279" t="str">
            <v>ACTIF</v>
          </cell>
          <cell r="Q279" t="str">
            <v>BLM03.6</v>
          </cell>
          <cell r="R279" t="str">
            <v>Capability Demonstration</v>
          </cell>
          <cell r="S279" t="str">
            <v>ACTIF</v>
          </cell>
          <cell r="T279" t="str">
            <v>BLM03.6.1</v>
          </cell>
          <cell r="U279" t="str">
            <v>Capability Demonstration</v>
          </cell>
          <cell r="V279" t="str">
            <v>ACTIF</v>
          </cell>
          <cell r="W279" t="str">
            <v>2240</v>
          </cell>
          <cell r="X279" t="str">
            <v>Space Capability Demonstration</v>
          </cell>
          <cell r="Y279" t="str">
            <v>ACTIF</v>
          </cell>
          <cell r="Z279" t="str">
            <v>2020/2021</v>
          </cell>
        </row>
        <row r="280">
          <cell r="A280" t="str">
            <v>9802</v>
          </cell>
          <cell r="B280" t="str">
            <v>PLANETARY CO-INVESTIGATOR CO-I</v>
          </cell>
          <cell r="C280" t="str">
            <v>-</v>
          </cell>
          <cell r="D280" t="str">
            <v>370A</v>
          </cell>
          <cell r="E280" t="str">
            <v>SPACE EXPLORATION</v>
          </cell>
          <cell r="F280" t="str">
            <v>2020/2021</v>
          </cell>
          <cell r="G280" t="str">
            <v>372A</v>
          </cell>
          <cell r="H280" t="str">
            <v>EXPLORATION DEVELOPMENT</v>
          </cell>
          <cell r="I280" t="str">
            <v>ACTIF</v>
          </cell>
          <cell r="J280" t="str">
            <v>374A</v>
          </cell>
          <cell r="K280" t="str">
            <v>DIR. EXPLORATION DEVELOPMENT</v>
          </cell>
          <cell r="L280" t="str">
            <v>ACTIF</v>
          </cell>
          <cell r="M280" t="str">
            <v>BLM00</v>
          </cell>
          <cell r="N280" t="str">
            <v>BLM01</v>
          </cell>
          <cell r="O280" t="str">
            <v>Space Exploration</v>
          </cell>
          <cell r="P280" t="str">
            <v>ACTIF</v>
          </cell>
          <cell r="Q280" t="str">
            <v>BLM01.1</v>
          </cell>
          <cell r="R280" t="str">
            <v>Science Investigations</v>
          </cell>
          <cell r="S280" t="str">
            <v>ACTIF</v>
          </cell>
          <cell r="T280" t="str">
            <v>BLM01.1.3</v>
          </cell>
          <cell r="U280" t="str">
            <v>Science Investigations in Planetary</v>
          </cell>
          <cell r="V280" t="str">
            <v>ACTIF</v>
          </cell>
          <cell r="W280" t="str">
            <v>2253</v>
          </cell>
          <cell r="X280" t="str">
            <v>Science support in Planetary</v>
          </cell>
          <cell r="Y280" t="str">
            <v>ACTIF</v>
          </cell>
          <cell r="Z280" t="str">
            <v>2020/2021</v>
          </cell>
        </row>
        <row r="281">
          <cell r="A281" t="str">
            <v>9804</v>
          </cell>
          <cell r="B281" t="str">
            <v>SALARY RESERVE</v>
          </cell>
          <cell r="C281" t="str">
            <v>-</v>
          </cell>
          <cell r="D281" t="str">
            <v>990</v>
          </cell>
          <cell r="E281" t="str">
            <v>EARMARKED FUNDS AT CORPORATE LEVEL</v>
          </cell>
          <cell r="F281" t="str">
            <v>2020/2021</v>
          </cell>
          <cell r="G281" t="str">
            <v>9901</v>
          </cell>
          <cell r="H281" t="str">
            <v>EARMARKED FUNDS FOR PRESIDENT</v>
          </cell>
          <cell r="I281" t="str">
            <v>ACTIF</v>
          </cell>
          <cell r="J281"/>
          <cell r="K281"/>
          <cell r="L281" t="str">
            <v>INACTIF</v>
          </cell>
          <cell r="M281" t="str">
            <v>BLM00</v>
          </cell>
          <cell r="N281" t="str">
            <v>BLM02</v>
          </cell>
          <cell r="O281" t="str">
            <v>Space Utilization</v>
          </cell>
          <cell r="P281" t="str">
            <v>ACTIF</v>
          </cell>
          <cell r="Q281" t="str">
            <v>BLM02.1</v>
          </cell>
          <cell r="R281" t="str">
            <v>Management of Space Utilization</v>
          </cell>
          <cell r="S281" t="str">
            <v>ACTIF</v>
          </cell>
          <cell r="T281" t="str">
            <v>BLM02.1.1</v>
          </cell>
          <cell r="U281" t="str">
            <v>Management of Space Utilization</v>
          </cell>
          <cell r="V281" t="str">
            <v>ACTIF</v>
          </cell>
          <cell r="W281" t="str">
            <v>2091</v>
          </cell>
          <cell r="X281" t="str">
            <v>MANAGEMENT RESERVES</v>
          </cell>
          <cell r="Y281" t="str">
            <v>ACTIF</v>
          </cell>
          <cell r="Z281" t="str">
            <v>2020/2021</v>
          </cell>
        </row>
        <row r="282">
          <cell r="A282" t="str">
            <v>9863</v>
          </cell>
          <cell r="B282" t="str">
            <v>MICROFLUIDIC SAMPLE PREPARATION (MFSP)</v>
          </cell>
          <cell r="C282" t="str">
            <v>C</v>
          </cell>
          <cell r="D282" t="str">
            <v>370A</v>
          </cell>
          <cell r="E282" t="str">
            <v>SPACE EXPLORATION</v>
          </cell>
          <cell r="F282" t="str">
            <v>2020/2021</v>
          </cell>
          <cell r="G282" t="str">
            <v>372A</v>
          </cell>
          <cell r="H282" t="str">
            <v>EXPLORATION DEVELOPMENT</v>
          </cell>
          <cell r="I282" t="str">
            <v>ACTIF</v>
          </cell>
          <cell r="J282" t="str">
            <v>375A</v>
          </cell>
          <cell r="K282" t="str">
            <v>EXPLORATION SYSTEMS &amp; ROBOTICS</v>
          </cell>
          <cell r="L282" t="str">
            <v>ACTIF</v>
          </cell>
          <cell r="M282" t="str">
            <v>BLM00</v>
          </cell>
          <cell r="N282" t="str">
            <v>BLM01</v>
          </cell>
          <cell r="O282" t="str">
            <v>Space Exploration</v>
          </cell>
          <cell r="P282" t="str">
            <v>ACTIF</v>
          </cell>
          <cell r="Q282" t="str">
            <v>BLM01.2</v>
          </cell>
          <cell r="R282" t="str">
            <v>Science Instruments</v>
          </cell>
          <cell r="S282" t="str">
            <v>ACTIF</v>
          </cell>
          <cell r="T282" t="str">
            <v>BLM01.2.2</v>
          </cell>
          <cell r="U282" t="str">
            <v>Science Instruments in Life Science</v>
          </cell>
          <cell r="V282" t="str">
            <v>ACTIF</v>
          </cell>
          <cell r="W282" t="str">
            <v>2184</v>
          </cell>
          <cell r="X282" t="str">
            <v>Life Science Projects</v>
          </cell>
          <cell r="Y282" t="str">
            <v>ACTIF</v>
          </cell>
          <cell r="Z282" t="str">
            <v>2020/2021</v>
          </cell>
        </row>
        <row r="283">
          <cell r="A283" t="str">
            <v>9864</v>
          </cell>
          <cell r="B283" t="str">
            <v>MICROFLUIDIC SAMPLE PREPARATION (MFSP)</v>
          </cell>
          <cell r="C283" t="str">
            <v>D</v>
          </cell>
          <cell r="D283" t="str">
            <v>370A</v>
          </cell>
          <cell r="E283" t="str">
            <v>SPACE EXPLORATION</v>
          </cell>
          <cell r="F283" t="str">
            <v>2020/2021</v>
          </cell>
          <cell r="G283" t="str">
            <v>372A</v>
          </cell>
          <cell r="H283" t="str">
            <v>EXPLORATION DEVELOPMENT</v>
          </cell>
          <cell r="I283" t="str">
            <v>ACTIF</v>
          </cell>
          <cell r="J283" t="str">
            <v>375A</v>
          </cell>
          <cell r="K283" t="str">
            <v>EXPLORATION SYSTEMS &amp; ROBOTICS</v>
          </cell>
          <cell r="L283" t="str">
            <v>ACTIF</v>
          </cell>
          <cell r="M283" t="str">
            <v>BLM00</v>
          </cell>
          <cell r="N283" t="str">
            <v>BLM01</v>
          </cell>
          <cell r="O283" t="str">
            <v>Space Exploration</v>
          </cell>
          <cell r="P283" t="str">
            <v>ACTIF</v>
          </cell>
          <cell r="Q283" t="str">
            <v>BLM01.2</v>
          </cell>
          <cell r="R283" t="str">
            <v>Science Instruments</v>
          </cell>
          <cell r="S283" t="str">
            <v>ACTIF</v>
          </cell>
          <cell r="T283" t="str">
            <v>BLM01.2.2</v>
          </cell>
          <cell r="U283" t="str">
            <v>Science Instruments in Life Science</v>
          </cell>
          <cell r="V283" t="str">
            <v>ACTIF</v>
          </cell>
          <cell r="W283" t="str">
            <v>2184</v>
          </cell>
          <cell r="X283" t="str">
            <v>Life Science Projects</v>
          </cell>
          <cell r="Y283" t="str">
            <v>ACTIF</v>
          </cell>
          <cell r="Z283" t="str">
            <v>2020/2021</v>
          </cell>
        </row>
        <row r="284">
          <cell r="A284" t="str">
            <v>9865</v>
          </cell>
          <cell r="B284" t="str">
            <v>MICROFLUIDIC SAMPLE PREPARATION (MFSP)</v>
          </cell>
          <cell r="C284" t="str">
            <v>E</v>
          </cell>
          <cell r="D284" t="str">
            <v>370A</v>
          </cell>
          <cell r="E284" t="str">
            <v>SPACE EXPLORATION</v>
          </cell>
          <cell r="F284" t="str">
            <v>2020/2021</v>
          </cell>
          <cell r="G284" t="str">
            <v>373A</v>
          </cell>
          <cell r="H284" t="str">
            <v>ALSSM (Astronauts, Life Science &amp; Space Medicine)</v>
          </cell>
          <cell r="I284" t="str">
            <v>ACTIF</v>
          </cell>
          <cell r="J284" t="str">
            <v>3112</v>
          </cell>
          <cell r="K284" t="str">
            <v>LIFE &amp; PHYSICAL SCIENCE</v>
          </cell>
          <cell r="L284" t="str">
            <v>ACTIF</v>
          </cell>
          <cell r="M284" t="str">
            <v>BLM00</v>
          </cell>
          <cell r="N284" t="str">
            <v>BLM01</v>
          </cell>
          <cell r="O284" t="str">
            <v>Space Exploration</v>
          </cell>
          <cell r="P284" t="str">
            <v>ACTIF</v>
          </cell>
          <cell r="Q284" t="str">
            <v>BLM01.2</v>
          </cell>
          <cell r="R284" t="str">
            <v>Science Instruments</v>
          </cell>
          <cell r="S284" t="str">
            <v>ACTIF</v>
          </cell>
          <cell r="T284" t="str">
            <v>BLM01.2.2</v>
          </cell>
          <cell r="U284" t="str">
            <v>Science Instruments in Life Science</v>
          </cell>
          <cell r="V284" t="str">
            <v>ACTIF</v>
          </cell>
          <cell r="W284" t="str">
            <v>2184</v>
          </cell>
          <cell r="X284" t="str">
            <v>Life Science Projects</v>
          </cell>
          <cell r="Y284" t="str">
            <v>ACTIF</v>
          </cell>
          <cell r="Z284" t="str">
            <v>2020/2021</v>
          </cell>
        </row>
        <row r="285">
          <cell r="A285" t="str">
            <v>9922</v>
          </cell>
          <cell r="B285" t="str">
            <v>CANADIAN WILDLAND FIRE MONITORING SENSOR DEMO  (CWFMS)</v>
          </cell>
          <cell r="C285" t="str">
            <v>D</v>
          </cell>
          <cell r="D285" t="str">
            <v>380A</v>
          </cell>
          <cell r="E285" t="str">
            <v>SPACE SCIENCE AND TECHNOLOGY</v>
          </cell>
          <cell r="F285" t="str">
            <v>2020/2021</v>
          </cell>
          <cell r="G285" t="str">
            <v>384A</v>
          </cell>
          <cell r="H285" t="str">
            <v>ENGINEERING DEVELOPMENT</v>
          </cell>
          <cell r="I285" t="str">
            <v>ACTIF</v>
          </cell>
          <cell r="J285" t="str">
            <v>3848</v>
          </cell>
          <cell r="K285" t="str">
            <v>CAPABILITY DEMONSTRATION</v>
          </cell>
          <cell r="L285" t="str">
            <v>ACTIF</v>
          </cell>
          <cell r="M285" t="str">
            <v>BLM00</v>
          </cell>
          <cell r="N285" t="str">
            <v>BLM03</v>
          </cell>
          <cell r="O285" t="str">
            <v>Space Capacity Development</v>
          </cell>
          <cell r="P285" t="str">
            <v>ACTIF</v>
          </cell>
          <cell r="Q285" t="str">
            <v>BLM03.6</v>
          </cell>
          <cell r="R285" t="str">
            <v>Capability Demonstration</v>
          </cell>
          <cell r="S285" t="str">
            <v>ACTIF</v>
          </cell>
          <cell r="T285" t="str">
            <v>BLM03.6.1</v>
          </cell>
          <cell r="U285" t="str">
            <v>Capability Demonstration</v>
          </cell>
          <cell r="V285" t="str">
            <v>ACTIF</v>
          </cell>
          <cell r="W285" t="str">
            <v>2240</v>
          </cell>
          <cell r="X285" t="str">
            <v>Space Capability Demonstration</v>
          </cell>
          <cell r="Y285" t="str">
            <v>ACTIF</v>
          </cell>
          <cell r="Z285" t="str">
            <v>2020/2021</v>
          </cell>
        </row>
        <row r="286">
          <cell r="A286" t="str">
            <v>9941</v>
          </cell>
          <cell r="B286" t="str">
            <v>HEALTH &amp; LIFE SCIENCE ANNOUNCEMENTS OF OPPORTUNITIES</v>
          </cell>
          <cell r="C286" t="str">
            <v>-</v>
          </cell>
          <cell r="D286" t="str">
            <v>370A</v>
          </cell>
          <cell r="E286" t="str">
            <v>SPACE EXPLORATION</v>
          </cell>
          <cell r="F286" t="str">
            <v>2020/2021</v>
          </cell>
          <cell r="G286" t="str">
            <v>373A</v>
          </cell>
          <cell r="H286" t="str">
            <v>ALSSM (Astronauts, Life Science &amp; Space Medicine)</v>
          </cell>
          <cell r="I286" t="str">
            <v>ACTIF</v>
          </cell>
          <cell r="J286" t="str">
            <v>3730</v>
          </cell>
          <cell r="K286" t="str">
            <v>DIR. ASTRONAUTS, LIFE SCIENCES &amp; SPACE MEDICINE</v>
          </cell>
          <cell r="L286" t="str">
            <v>ACTIF</v>
          </cell>
          <cell r="M286" t="str">
            <v>BLM00</v>
          </cell>
          <cell r="N286" t="str">
            <v>BLM01</v>
          </cell>
          <cell r="O286" t="str">
            <v>Space Exploration</v>
          </cell>
          <cell r="P286" t="str">
            <v>ACTIF</v>
          </cell>
          <cell r="Q286" t="str">
            <v>BLM01.1</v>
          </cell>
          <cell r="R286" t="str">
            <v>Science Investigations</v>
          </cell>
          <cell r="S286" t="str">
            <v>ACTIF</v>
          </cell>
          <cell r="T286" t="str">
            <v>BLM01.1.2</v>
          </cell>
          <cell r="U286" t="str">
            <v>Science Investigations in Life Science</v>
          </cell>
          <cell r="V286" t="str">
            <v>ACTIF</v>
          </cell>
          <cell r="W286" t="str">
            <v>2252</v>
          </cell>
          <cell r="X286" t="str">
            <v>Science support in Life Science</v>
          </cell>
          <cell r="Y286" t="str">
            <v>ACTIF</v>
          </cell>
          <cell r="Z286" t="str">
            <v>2020/2021</v>
          </cell>
        </row>
        <row r="287">
          <cell r="A287" t="str">
            <v>9961</v>
          </cell>
          <cell r="B287" t="str">
            <v>ASTRONOMY CO-INVESTIGATOR CO-I</v>
          </cell>
          <cell r="C287" t="str">
            <v>-</v>
          </cell>
          <cell r="D287" t="str">
            <v>370A</v>
          </cell>
          <cell r="E287" t="str">
            <v>SPACE EXPLORATION</v>
          </cell>
          <cell r="F287" t="str">
            <v>2020/2021</v>
          </cell>
          <cell r="G287" t="str">
            <v>372A</v>
          </cell>
          <cell r="H287" t="str">
            <v>EXPLORATION DEVELOPMENT</v>
          </cell>
          <cell r="I287" t="str">
            <v>ACTIF</v>
          </cell>
          <cell r="J287" t="str">
            <v>374A</v>
          </cell>
          <cell r="K287" t="str">
            <v>DIR. EXPLORATION DEVELOPMENT</v>
          </cell>
          <cell r="L287" t="str">
            <v>ACTIF</v>
          </cell>
          <cell r="M287" t="str">
            <v>BLM00</v>
          </cell>
          <cell r="N287" t="str">
            <v>BLM01</v>
          </cell>
          <cell r="O287" t="str">
            <v>Space Exploration</v>
          </cell>
          <cell r="P287" t="str">
            <v>ACTIF</v>
          </cell>
          <cell r="Q287" t="str">
            <v>BLM01.1</v>
          </cell>
          <cell r="R287" t="str">
            <v>Science Investigations</v>
          </cell>
          <cell r="S287" t="str">
            <v>ACTIF</v>
          </cell>
          <cell r="T287" t="str">
            <v>BLM01.1.1</v>
          </cell>
          <cell r="U287" t="str">
            <v>Science Investigations in Astronomy</v>
          </cell>
          <cell r="V287" t="str">
            <v>ACTIF</v>
          </cell>
          <cell r="W287" t="str">
            <v>2251</v>
          </cell>
          <cell r="X287" t="str">
            <v>Science support in Astronomy</v>
          </cell>
          <cell r="Y287" t="str">
            <v>ACTIF</v>
          </cell>
          <cell r="Z287" t="str">
            <v>2020/2021</v>
          </cell>
        </row>
        <row r="288">
          <cell r="A288" t="str">
            <v>10021</v>
          </cell>
          <cell r="B288" t="str">
            <v>DSI PORTFOLIO 2019-24 DE MAINTIEN DE L'ACTIF</v>
          </cell>
          <cell r="C288" t="str">
            <v>-</v>
          </cell>
          <cell r="D288" t="str">
            <v>200A</v>
          </cell>
          <cell r="E288" t="str">
            <v>VICE-PRESIDENT</v>
          </cell>
          <cell r="F288" t="str">
            <v>2020/2021</v>
          </cell>
          <cell r="G288" t="str">
            <v>390A</v>
          </cell>
          <cell r="H288" t="str">
            <v>CORPORATE SERVICES</v>
          </cell>
          <cell r="I288" t="str">
            <v>ACTIF</v>
          </cell>
          <cell r="J288" t="str">
            <v>222A</v>
          </cell>
          <cell r="K288" t="str">
            <v>SECURITY AND FACILITIES</v>
          </cell>
          <cell r="L288" t="str">
            <v>ACTIF</v>
          </cell>
          <cell r="M288" t="str">
            <v>ISS00</v>
          </cell>
          <cell r="N288" t="str">
            <v>ISS08</v>
          </cell>
          <cell r="O288" t="str">
            <v>REAL PROPERTY</v>
          </cell>
          <cell r="P288" t="str">
            <v>ACTIF</v>
          </cell>
          <cell r="Q288" t="str">
            <v>ISS08.1</v>
          </cell>
          <cell r="R288" t="str">
            <v>REAL PROPERTY</v>
          </cell>
          <cell r="S288" t="str">
            <v>ACTIF</v>
          </cell>
          <cell r="T288" t="str">
            <v>ISS08.1.1</v>
          </cell>
          <cell r="U288" t="str">
            <v>REAL PROPERTY</v>
          </cell>
          <cell r="V288" t="str">
            <v>ACTIF</v>
          </cell>
          <cell r="W288" t="str">
            <v>2034</v>
          </cell>
          <cell r="X288" t="str">
            <v>FACILITIES/ASSET MANAGEMENT SERVICES - JHC</v>
          </cell>
          <cell r="Y288" t="str">
            <v>ACTIF</v>
          </cell>
          <cell r="Z288" t="str">
            <v>2020/2021</v>
          </cell>
        </row>
        <row r="289">
          <cell r="A289" t="str">
            <v>10081</v>
          </cell>
          <cell r="B289" t="str">
            <v>CANADIAN WILDLAND FIRE MONITORING SENSOR DEMO  (CWFMS)</v>
          </cell>
          <cell r="C289" t="str">
            <v>SCI-SUP</v>
          </cell>
          <cell r="D289" t="str">
            <v>380A</v>
          </cell>
          <cell r="E289" t="str">
            <v>SPACE SCIENCE AND TECHNOLOGY</v>
          </cell>
          <cell r="F289" t="str">
            <v>2020/2021</v>
          </cell>
          <cell r="G289" t="str">
            <v>384A</v>
          </cell>
          <cell r="H289" t="str">
            <v>ENGINEERING DEVELOPMENT</v>
          </cell>
          <cell r="I289" t="str">
            <v>ACTIF</v>
          </cell>
          <cell r="J289" t="str">
            <v>3840</v>
          </cell>
          <cell r="K289" t="str">
            <v>ENGINEERING DEVELOPMENT</v>
          </cell>
          <cell r="L289" t="str">
            <v>ACTIF</v>
          </cell>
          <cell r="M289" t="str">
            <v>BLM00</v>
          </cell>
          <cell r="N289" t="str">
            <v>BLM03</v>
          </cell>
          <cell r="O289" t="str">
            <v>Space Capacity Development</v>
          </cell>
          <cell r="P289" t="str">
            <v>ACTIF</v>
          </cell>
          <cell r="Q289" t="str">
            <v>BLM03.6</v>
          </cell>
          <cell r="R289" t="str">
            <v>Capability Demonstration</v>
          </cell>
          <cell r="S289" t="str">
            <v>ACTIF</v>
          </cell>
          <cell r="T289" t="str">
            <v>BLM03.6.1</v>
          </cell>
          <cell r="U289" t="str">
            <v>Capability Demonstration</v>
          </cell>
          <cell r="V289" t="str">
            <v>ACTIF</v>
          </cell>
          <cell r="W289" t="str">
            <v>2240</v>
          </cell>
          <cell r="X289" t="str">
            <v>Space Capability Demonstration</v>
          </cell>
          <cell r="Y289" t="str">
            <v>ACTIF</v>
          </cell>
          <cell r="Z289" t="str">
            <v>2020/2021</v>
          </cell>
        </row>
        <row r="290">
          <cell r="A290" t="str">
            <v>10125</v>
          </cell>
          <cell r="B290" t="str">
            <v>SMILE - FROM UOFA</v>
          </cell>
          <cell r="C290" t="str">
            <v>D</v>
          </cell>
          <cell r="D290" t="str">
            <v>360A</v>
          </cell>
          <cell r="E290" t="str">
            <v>SPACE UTILIZATION</v>
          </cell>
          <cell r="F290" t="str">
            <v>2020/2021</v>
          </cell>
          <cell r="G290" t="str">
            <v>357A</v>
          </cell>
          <cell r="H290" t="str">
            <v>EARTH SYSTEM SCIENCE MISSIONS AND APPLICATIONS DIRECTORATE</v>
          </cell>
          <cell r="I290" t="str">
            <v>ACTIF</v>
          </cell>
          <cell r="J290" t="str">
            <v>313A</v>
          </cell>
          <cell r="K290" t="str">
            <v>SUN-EARTH SYSTEM SCIENCES</v>
          </cell>
          <cell r="L290" t="str">
            <v>ACTIF</v>
          </cell>
          <cell r="M290" t="str">
            <v>BLM00</v>
          </cell>
          <cell r="N290" t="str">
            <v>BLM02</v>
          </cell>
          <cell r="O290" t="str">
            <v>Space Utilization</v>
          </cell>
          <cell r="P290" t="str">
            <v>ACTIF</v>
          </cell>
          <cell r="Q290" t="str">
            <v>BLM02.3</v>
          </cell>
          <cell r="R290" t="str">
            <v>Observation Systems</v>
          </cell>
          <cell r="S290" t="str">
            <v>ACTIF</v>
          </cell>
          <cell r="T290" t="str">
            <v>BLM02.3.4</v>
          </cell>
          <cell r="U290" t="str">
            <v>Observation Systems  in Space Situational Awareness (SSA)</v>
          </cell>
          <cell r="V290" t="str">
            <v>ACTIF</v>
          </cell>
          <cell r="W290" t="str">
            <v>2182</v>
          </cell>
          <cell r="X290" t="str">
            <v>Solar Terrestrial Projects</v>
          </cell>
          <cell r="Y290" t="str">
            <v>ACTIF</v>
          </cell>
          <cell r="Z290" t="str">
            <v>2020/2021</v>
          </cell>
        </row>
        <row r="291">
          <cell r="A291" t="str">
            <v>10141</v>
          </cell>
          <cell r="B291" t="str">
            <v>DEEP SPACE EXPLORATION ROBOTICS DSXR</v>
          </cell>
          <cell r="C291" t="str">
            <v>A</v>
          </cell>
          <cell r="D291" t="str">
            <v>370A</v>
          </cell>
          <cell r="E291" t="str">
            <v>SPACE EXPLORATION</v>
          </cell>
          <cell r="F291" t="str">
            <v>2020/2021</v>
          </cell>
          <cell r="G291" t="str">
            <v>450A</v>
          </cell>
          <cell r="H291" t="str">
            <v>GATEWAY</v>
          </cell>
          <cell r="I291" t="str">
            <v>ACTIF</v>
          </cell>
          <cell r="J291" t="str">
            <v>4501</v>
          </cell>
          <cell r="K291" t="str">
            <v>DIRECTOR OFFICE GATEWAY</v>
          </cell>
          <cell r="L291" t="str">
            <v>ACTIF</v>
          </cell>
          <cell r="M291" t="str">
            <v>BLM00</v>
          </cell>
          <cell r="N291" t="str">
            <v>BLM01</v>
          </cell>
          <cell r="O291" t="str">
            <v>Space Exploration</v>
          </cell>
          <cell r="P291" t="str">
            <v>ACTIF</v>
          </cell>
          <cell r="Q291" t="str">
            <v>BLM01.3</v>
          </cell>
          <cell r="R291" t="str">
            <v>Spacecraft or subsystems</v>
          </cell>
          <cell r="S291" t="str">
            <v>ACTIF</v>
          </cell>
          <cell r="T291" t="str">
            <v>BLM01.3.2</v>
          </cell>
          <cell r="U291" t="str">
            <v>SPACECRAFT OR SUBSYSTEMS - BLEO HUMAN</v>
          </cell>
          <cell r="V291" t="str">
            <v>ACTIF</v>
          </cell>
          <cell r="W291" t="str">
            <v>2254</v>
          </cell>
          <cell r="X291" t="str">
            <v>BLEO HUMAN PROJECTS</v>
          </cell>
          <cell r="Y291" t="str">
            <v>ACTIF</v>
          </cell>
          <cell r="Z291" t="str">
            <v>2020/2021</v>
          </cell>
        </row>
        <row r="292">
          <cell r="A292" t="str">
            <v>10144</v>
          </cell>
          <cell r="B292" t="str">
            <v>DEEP SPACE EXPLORATION ROBOTICS DSXR</v>
          </cell>
          <cell r="C292" t="str">
            <v>D</v>
          </cell>
          <cell r="D292" t="str">
            <v>370A</v>
          </cell>
          <cell r="E292" t="str">
            <v>SPACE EXPLORATION</v>
          </cell>
          <cell r="F292" t="str">
            <v>2020/2021</v>
          </cell>
          <cell r="G292" t="str">
            <v>450A</v>
          </cell>
          <cell r="H292" t="str">
            <v>GATEWAY</v>
          </cell>
          <cell r="I292" t="str">
            <v>ACTIF</v>
          </cell>
          <cell r="J292" t="str">
            <v>4501</v>
          </cell>
          <cell r="K292" t="str">
            <v>DIRECTOR OFFICE GATEWAY</v>
          </cell>
          <cell r="L292" t="str">
            <v>ACTIF</v>
          </cell>
          <cell r="M292" t="str">
            <v>BLM00</v>
          </cell>
          <cell r="N292" t="str">
            <v>BLM01</v>
          </cell>
          <cell r="O292" t="str">
            <v>Space Exploration</v>
          </cell>
          <cell r="P292" t="str">
            <v>ACTIF</v>
          </cell>
          <cell r="Q292" t="str">
            <v>BLM01.3</v>
          </cell>
          <cell r="R292" t="str">
            <v>Spacecraft or subsystems</v>
          </cell>
          <cell r="S292" t="str">
            <v>ACTIF</v>
          </cell>
          <cell r="T292" t="str">
            <v>BLM01.3.2</v>
          </cell>
          <cell r="U292" t="str">
            <v>SPACECRAFT OR SUBSYSTEMS - BLEO HUMAN</v>
          </cell>
          <cell r="V292" t="str">
            <v>ACTIF</v>
          </cell>
          <cell r="W292" t="str">
            <v>2254</v>
          </cell>
          <cell r="X292" t="str">
            <v>BLEO HUMAN PROJECTS</v>
          </cell>
          <cell r="Y292" t="str">
            <v>ACTIF</v>
          </cell>
          <cell r="Z292" t="str">
            <v>2020/2021</v>
          </cell>
        </row>
        <row r="293">
          <cell r="A293" t="str">
            <v>10201</v>
          </cell>
          <cell r="B293" t="str">
            <v>CONVERSION CS ET PA</v>
          </cell>
          <cell r="C293" t="str">
            <v>DEFINITION</v>
          </cell>
          <cell r="D293" t="str">
            <v>200A</v>
          </cell>
          <cell r="E293" t="str">
            <v>VICE-PRESIDENT</v>
          </cell>
          <cell r="F293" t="str">
            <v>2020/2021</v>
          </cell>
          <cell r="G293" t="str">
            <v>230A</v>
          </cell>
          <cell r="H293" t="str">
            <v>HUMAN RESOURCES</v>
          </cell>
          <cell r="I293" t="str">
            <v>ACTIF</v>
          </cell>
          <cell r="J293" t="str">
            <v>2304</v>
          </cell>
          <cell r="K293" t="str">
            <v>OPERATIONS, HR</v>
          </cell>
          <cell r="L293" t="str">
            <v>ACTIF</v>
          </cell>
          <cell r="M293" t="str">
            <v>ISS00</v>
          </cell>
          <cell r="N293" t="str">
            <v>ISS04</v>
          </cell>
          <cell r="O293" t="str">
            <v>HUMAN RESOURCES MANAGEMENT</v>
          </cell>
          <cell r="P293" t="str">
            <v>ACTIF</v>
          </cell>
          <cell r="Q293" t="str">
            <v>ISS04.1</v>
          </cell>
          <cell r="R293" t="str">
            <v>HUMAN RESOURCES MANAGEMENT</v>
          </cell>
          <cell r="S293" t="str">
            <v>ACTIF</v>
          </cell>
          <cell r="T293" t="str">
            <v>ISS04.1.1</v>
          </cell>
          <cell r="U293" t="str">
            <v>HUMAN RESOURCES MANAGEMENT</v>
          </cell>
          <cell r="V293" t="str">
            <v>ACTIF</v>
          </cell>
          <cell r="W293" t="str">
            <v>2027</v>
          </cell>
          <cell r="X293" t="str">
            <v>HUMAN RESOURCES MANAGEMENT</v>
          </cell>
          <cell r="Y293" t="str">
            <v>ACTIF</v>
          </cell>
          <cell r="Z293" t="str">
            <v>2020/2021</v>
          </cell>
        </row>
        <row r="294">
          <cell r="A294" t="str">
            <v>10221</v>
          </cell>
          <cell r="B294" t="str">
            <v>CONVERSION CS ET PA</v>
          </cell>
          <cell r="C294" t="str">
            <v>MEO</v>
          </cell>
          <cell r="D294" t="str">
            <v>200A</v>
          </cell>
          <cell r="E294" t="str">
            <v>VICE-PRESIDENT</v>
          </cell>
          <cell r="F294" t="str">
            <v>2020/2021</v>
          </cell>
          <cell r="G294" t="str">
            <v>230A</v>
          </cell>
          <cell r="H294" t="str">
            <v>HUMAN RESOURCES</v>
          </cell>
          <cell r="I294" t="str">
            <v>ACTIF</v>
          </cell>
          <cell r="J294" t="str">
            <v>2304</v>
          </cell>
          <cell r="K294" t="str">
            <v>OPERATIONS, HR</v>
          </cell>
          <cell r="L294" t="str">
            <v>ACTIF</v>
          </cell>
          <cell r="M294" t="str">
            <v>ISS00</v>
          </cell>
          <cell r="N294" t="str">
            <v>ISS04</v>
          </cell>
          <cell r="O294" t="str">
            <v>HUMAN RESOURCES MANAGEMENT</v>
          </cell>
          <cell r="P294" t="str">
            <v>ACTIF</v>
          </cell>
          <cell r="Q294" t="str">
            <v>ISS04.1</v>
          </cell>
          <cell r="R294" t="str">
            <v>HUMAN RESOURCES MANAGEMENT</v>
          </cell>
          <cell r="S294" t="str">
            <v>ACTIF</v>
          </cell>
          <cell r="T294" t="str">
            <v>ISS04.1.1</v>
          </cell>
          <cell r="U294" t="str">
            <v>HUMAN RESOURCES MANAGEMENT</v>
          </cell>
          <cell r="V294" t="str">
            <v>ACTIF</v>
          </cell>
          <cell r="W294" t="str">
            <v>2027</v>
          </cell>
          <cell r="X294" t="str">
            <v>HUMAN RESOURCES MANAGEMENT</v>
          </cell>
          <cell r="Y294" t="str">
            <v>ACTIF</v>
          </cell>
          <cell r="Z294" t="str">
            <v>2020/2021</v>
          </cell>
        </row>
        <row r="295">
          <cell r="A295" t="str">
            <v>10261</v>
          </cell>
          <cell r="B295" t="str">
            <v>CSOC (COMMON SPACE STATION OPERATION COSTS) - 2021/2024</v>
          </cell>
          <cell r="C295" t="str">
            <v>E</v>
          </cell>
          <cell r="D295" t="str">
            <v>990</v>
          </cell>
          <cell r="E295" t="str">
            <v>EARMARKED FUNDS AT CORPORATE LEVEL</v>
          </cell>
          <cell r="F295" t="str">
            <v>2020/2021</v>
          </cell>
          <cell r="G295" t="str">
            <v>9906</v>
          </cell>
          <cell r="H295" t="str">
            <v>EARMARKED FUNDS FOR SPACE EXPLORATION</v>
          </cell>
          <cell r="I295" t="str">
            <v>ACTIF</v>
          </cell>
          <cell r="J295"/>
          <cell r="K295"/>
          <cell r="L295" t="str">
            <v>INACTIF</v>
          </cell>
          <cell r="M295" t="str">
            <v>BLM00</v>
          </cell>
          <cell r="N295" t="str">
            <v>BLM01</v>
          </cell>
          <cell r="O295" t="str">
            <v>Space Exploration</v>
          </cell>
          <cell r="P295" t="str">
            <v>ACTIF</v>
          </cell>
          <cell r="Q295" t="str">
            <v>BLM01.5</v>
          </cell>
          <cell r="R295" t="str">
            <v>MSS OPERATED</v>
          </cell>
          <cell r="S295" t="str">
            <v>ACTIF</v>
          </cell>
          <cell r="T295" t="str">
            <v>BLM01.5.1</v>
          </cell>
          <cell r="U295" t="str">
            <v>ISS Maintenance</v>
          </cell>
          <cell r="V295" t="str">
            <v>ACTIF</v>
          </cell>
          <cell r="W295" t="str">
            <v>2187</v>
          </cell>
          <cell r="X295" t="str">
            <v>Mobile Servicing System Operations (MSS)</v>
          </cell>
          <cell r="Y295" t="str">
            <v>ACTIF</v>
          </cell>
          <cell r="Z295" t="str">
            <v>2020/2021</v>
          </cell>
        </row>
        <row r="296">
          <cell r="A296" t="str">
            <v>10262</v>
          </cell>
          <cell r="B296" t="str">
            <v>GATEWAY EXTERNAL ROBOTIC INTERFACES GERI</v>
          </cell>
          <cell r="C296" t="str">
            <v>B/C/D</v>
          </cell>
          <cell r="D296" t="str">
            <v>370A</v>
          </cell>
          <cell r="E296" t="str">
            <v>SPACE EXPLORATION</v>
          </cell>
          <cell r="F296" t="str">
            <v>2020/2021</v>
          </cell>
          <cell r="G296" t="str">
            <v>450A</v>
          </cell>
          <cell r="H296" t="str">
            <v>GATEWAY</v>
          </cell>
          <cell r="I296" t="str">
            <v>ACTIF</v>
          </cell>
          <cell r="J296" t="str">
            <v>4501</v>
          </cell>
          <cell r="K296" t="str">
            <v>DIRECTOR OFFICE GATEWAY</v>
          </cell>
          <cell r="L296" t="str">
            <v>ACTIF</v>
          </cell>
          <cell r="M296" t="str">
            <v>BLM00</v>
          </cell>
          <cell r="N296" t="str">
            <v>BLM01</v>
          </cell>
          <cell r="O296" t="str">
            <v>Space Exploration</v>
          </cell>
          <cell r="P296" t="str">
            <v>ACTIF</v>
          </cell>
          <cell r="Q296" t="str">
            <v>BLM01.3</v>
          </cell>
          <cell r="R296" t="str">
            <v>Spacecraft or subsystems</v>
          </cell>
          <cell r="S296" t="str">
            <v>ACTIF</v>
          </cell>
          <cell r="T296" t="str">
            <v>BLM01.3.2</v>
          </cell>
          <cell r="U296" t="str">
            <v>SPACECRAFT OR SUBSYSTEMS - BLEO HUMAN</v>
          </cell>
          <cell r="V296" t="str">
            <v>ACTIF</v>
          </cell>
          <cell r="W296" t="str">
            <v>2254</v>
          </cell>
          <cell r="X296" t="str">
            <v>BLEO HUMAN PROJECTS</v>
          </cell>
          <cell r="Y296" t="str">
            <v>ACTIF</v>
          </cell>
          <cell r="Z296" t="str">
            <v>2020/2021</v>
          </cell>
        </row>
        <row r="297">
          <cell r="A297" t="str">
            <v>10282</v>
          </cell>
          <cell r="B297" t="str">
            <v>LUNAR EXPLORATION ACCELERATOR PROGRAM  (LEAP) - S&amp;T</v>
          </cell>
          <cell r="C297" t="str">
            <v>-</v>
          </cell>
          <cell r="D297" t="str">
            <v>370A</v>
          </cell>
          <cell r="E297" t="str">
            <v>SPACE EXPLORATION</v>
          </cell>
          <cell r="F297" t="str">
            <v>2020/2021</v>
          </cell>
          <cell r="G297" t="str">
            <v>379A</v>
          </cell>
          <cell r="H297" t="str">
            <v>STRATEGIC PLANNING</v>
          </cell>
          <cell r="I297" t="str">
            <v>ACTIF</v>
          </cell>
          <cell r="J297" t="str">
            <v>3792</v>
          </cell>
          <cell r="K297" t="str">
            <v>POST-ISS PREPARATORY PLANNING ACTIVITIES</v>
          </cell>
          <cell r="L297" t="str">
            <v>ACTIF</v>
          </cell>
          <cell r="M297" t="str">
            <v>BLM00</v>
          </cell>
          <cell r="N297" t="str">
            <v>BLM01</v>
          </cell>
          <cell r="O297" t="str">
            <v>Space Exploration</v>
          </cell>
          <cell r="P297" t="str">
            <v>ACTIF</v>
          </cell>
          <cell r="Q297" t="str">
            <v>BLM01.6</v>
          </cell>
          <cell r="R297" t="str">
            <v>Planning Products</v>
          </cell>
          <cell r="S297" t="str">
            <v>ACTIF</v>
          </cell>
          <cell r="T297" t="str">
            <v>BLM01.6.4</v>
          </cell>
          <cell r="U297" t="str">
            <v>PLANNING PRODUCTS - BLEO ROBOTIC</v>
          </cell>
          <cell r="V297" t="str">
            <v>ACTIF</v>
          </cell>
          <cell r="W297" t="str">
            <v>2258</v>
          </cell>
          <cell r="X297" t="str">
            <v>BLEO ROBOTIC PREPARATORY ACTIVITIES</v>
          </cell>
          <cell r="Y297" t="str">
            <v>ACTIF</v>
          </cell>
          <cell r="Z297" t="str">
            <v>2020/2021</v>
          </cell>
        </row>
        <row r="298">
          <cell r="A298" t="str">
            <v>10283</v>
          </cell>
          <cell r="B298" t="str">
            <v>LUNAR EXPLORATION ACCELERATOR PROGRAM  (LEAP) - STDP</v>
          </cell>
          <cell r="C298" t="str">
            <v>-</v>
          </cell>
          <cell r="D298" t="str">
            <v>380A</v>
          </cell>
          <cell r="E298" t="str">
            <v>SPACE SCIENCE AND TECHNOLOGY</v>
          </cell>
          <cell r="F298" t="str">
            <v>2020/2021</v>
          </cell>
          <cell r="G298" t="str">
            <v>383A</v>
          </cell>
          <cell r="H298" t="str">
            <v>PROGRAM, SCIENCE &amp; TECHNOLOGY</v>
          </cell>
          <cell r="I298" t="str">
            <v>ACTIF</v>
          </cell>
          <cell r="J298" t="str">
            <v>386A</v>
          </cell>
          <cell r="K298" t="str">
            <v>SPACE TECHNOLOGY DEVELOPMENT PROGRAM</v>
          </cell>
          <cell r="L298" t="str">
            <v>ACTIF</v>
          </cell>
          <cell r="M298" t="str">
            <v>BLM00</v>
          </cell>
          <cell r="N298" t="str">
            <v>BLM03</v>
          </cell>
          <cell r="O298" t="str">
            <v>Space Capacity Development</v>
          </cell>
          <cell r="P298" t="str">
            <v>ACTIF</v>
          </cell>
          <cell r="Q298" t="str">
            <v>BLM03.4</v>
          </cell>
          <cell r="R298" t="str">
            <v>Technology Development</v>
          </cell>
          <cell r="S298" t="str">
            <v>ACTIF</v>
          </cell>
          <cell r="T298" t="str">
            <v>BLM03.4.1</v>
          </cell>
          <cell r="U298" t="str">
            <v>Technology Development</v>
          </cell>
          <cell r="V298" t="str">
            <v>ACTIF</v>
          </cell>
          <cell r="W298" t="str">
            <v>2079</v>
          </cell>
          <cell r="X298" t="str">
            <v>Space Technology Development Program (STDP)</v>
          </cell>
          <cell r="Y298" t="str">
            <v>ACTIF</v>
          </cell>
          <cell r="Z298" t="str">
            <v>2020/2021</v>
          </cell>
        </row>
        <row r="299">
          <cell r="A299" t="str">
            <v>10284</v>
          </cell>
          <cell r="B299" t="str">
            <v>LUNAR EXPLORATION ACCELERATOR PROGRAM  (LEAP) - HEALTH</v>
          </cell>
          <cell r="C299" t="str">
            <v>-</v>
          </cell>
          <cell r="D299" t="str">
            <v>370A</v>
          </cell>
          <cell r="E299" t="str">
            <v>SPACE EXPLORATION</v>
          </cell>
          <cell r="F299" t="str">
            <v>2020/2021</v>
          </cell>
          <cell r="G299" t="str">
            <v>379A</v>
          </cell>
          <cell r="H299" t="str">
            <v>STRATEGIC PLANNING</v>
          </cell>
          <cell r="I299" t="str">
            <v>ACTIF</v>
          </cell>
          <cell r="J299" t="str">
            <v>3792</v>
          </cell>
          <cell r="K299" t="str">
            <v>POST-ISS PREPARATORY PLANNING ACTIVITIES</v>
          </cell>
          <cell r="L299" t="str">
            <v>ACTIF</v>
          </cell>
          <cell r="M299" t="str">
            <v>BLM00</v>
          </cell>
          <cell r="N299" t="str">
            <v>BLM01</v>
          </cell>
          <cell r="O299" t="str">
            <v>Space Exploration</v>
          </cell>
          <cell r="P299" t="str">
            <v>ACTIF</v>
          </cell>
          <cell r="Q299" t="str">
            <v>BLM01.6</v>
          </cell>
          <cell r="R299" t="str">
            <v>Planning Products</v>
          </cell>
          <cell r="S299" t="str">
            <v>ACTIF</v>
          </cell>
          <cell r="T299" t="str">
            <v>BLM01.6.5</v>
          </cell>
          <cell r="U299" t="str">
            <v>PLANNING PRODUCTS - BLEO HUMAN</v>
          </cell>
          <cell r="V299" t="str">
            <v>ACTIF</v>
          </cell>
          <cell r="W299" t="str">
            <v>2274</v>
          </cell>
          <cell r="X299" t="str">
            <v>BLEO HUMAN PREPARATORY ACTIVITIES</v>
          </cell>
          <cell r="Y299" t="str">
            <v>ACTIF</v>
          </cell>
          <cell r="Z299" t="str">
            <v>2020/2021</v>
          </cell>
        </row>
        <row r="300">
          <cell r="A300" t="str">
            <v>10285</v>
          </cell>
          <cell r="B300" t="str">
            <v>LUNAR EXPLORATION ACCELERATOR PROGRAM  (LEAP) - S&amp;T</v>
          </cell>
          <cell r="C300" t="str">
            <v>0</v>
          </cell>
          <cell r="D300" t="str">
            <v>370A</v>
          </cell>
          <cell r="E300" t="str">
            <v>SPACE EXPLORATION</v>
          </cell>
          <cell r="F300" t="str">
            <v>2020/2021</v>
          </cell>
          <cell r="G300" t="str">
            <v>379A</v>
          </cell>
          <cell r="H300" t="str">
            <v>STRATEGIC PLANNING</v>
          </cell>
          <cell r="I300" t="str">
            <v>ACTIF</v>
          </cell>
          <cell r="J300" t="str">
            <v>3792</v>
          </cell>
          <cell r="K300" t="str">
            <v>POST-ISS PREPARATORY PLANNING ACTIVITIES</v>
          </cell>
          <cell r="L300" t="str">
            <v>ACTIF</v>
          </cell>
          <cell r="M300" t="str">
            <v>BLM00</v>
          </cell>
          <cell r="N300" t="str">
            <v>BLM01</v>
          </cell>
          <cell r="O300" t="str">
            <v>Space Exploration</v>
          </cell>
          <cell r="P300" t="str">
            <v>ACTIF</v>
          </cell>
          <cell r="Q300" t="str">
            <v>BLM01.6</v>
          </cell>
          <cell r="R300" t="str">
            <v>Planning Products</v>
          </cell>
          <cell r="S300" t="str">
            <v>ACTIF</v>
          </cell>
          <cell r="T300" t="str">
            <v>BLM01.6.4</v>
          </cell>
          <cell r="U300" t="str">
            <v>PLANNING PRODUCTS - BLEO ROBOTIC</v>
          </cell>
          <cell r="V300" t="str">
            <v>ACTIF</v>
          </cell>
          <cell r="W300" t="str">
            <v>2258</v>
          </cell>
          <cell r="X300" t="str">
            <v>BLEO ROBOTIC PREPARATORY ACTIVITIES</v>
          </cell>
          <cell r="Y300" t="str">
            <v>ACTIF</v>
          </cell>
          <cell r="Z300" t="str">
            <v>2020/2021</v>
          </cell>
        </row>
        <row r="301">
          <cell r="A301" t="str">
            <v>10286</v>
          </cell>
          <cell r="B301" t="str">
            <v>LUNAR EXPLORATION ACCELERATOR PROGRAM  (LEAP) - STDP</v>
          </cell>
          <cell r="C301" t="str">
            <v>0</v>
          </cell>
          <cell r="D301" t="str">
            <v>380A</v>
          </cell>
          <cell r="E301" t="str">
            <v>SPACE SCIENCE AND TECHNOLOGY</v>
          </cell>
          <cell r="F301" t="str">
            <v>2020/2021</v>
          </cell>
          <cell r="G301" t="str">
            <v>383A</v>
          </cell>
          <cell r="H301" t="str">
            <v>PROGRAM, SCIENCE &amp; TECHNOLOGY</v>
          </cell>
          <cell r="I301" t="str">
            <v>ACTIF</v>
          </cell>
          <cell r="J301" t="str">
            <v>386A</v>
          </cell>
          <cell r="K301" t="str">
            <v>SPACE TECHNOLOGY DEVELOPMENT PROGRAM</v>
          </cell>
          <cell r="L301" t="str">
            <v>ACTIF</v>
          </cell>
          <cell r="M301" t="str">
            <v>BLM00</v>
          </cell>
          <cell r="N301" t="str">
            <v>BLM03</v>
          </cell>
          <cell r="O301" t="str">
            <v>Space Capacity Development</v>
          </cell>
          <cell r="P301" t="str">
            <v>ACTIF</v>
          </cell>
          <cell r="Q301" t="str">
            <v>BLM03.4</v>
          </cell>
          <cell r="R301" t="str">
            <v>Technology Development</v>
          </cell>
          <cell r="S301" t="str">
            <v>ACTIF</v>
          </cell>
          <cell r="T301" t="str">
            <v>BLM03.4.1</v>
          </cell>
          <cell r="U301" t="str">
            <v>Technology Development</v>
          </cell>
          <cell r="V301" t="str">
            <v>ACTIF</v>
          </cell>
          <cell r="W301" t="str">
            <v>2079</v>
          </cell>
          <cell r="X301" t="str">
            <v>Space Technology Development Program (STDP)</v>
          </cell>
          <cell r="Y301" t="str">
            <v>ACTIF</v>
          </cell>
          <cell r="Z301" t="str">
            <v>2020/2021</v>
          </cell>
        </row>
        <row r="302">
          <cell r="A302" t="str">
            <v>10301</v>
          </cell>
          <cell r="B302" t="str">
            <v>2019-2022 DFL ASSET MAINTENANCE PROJECT</v>
          </cell>
          <cell r="C302" t="str">
            <v>MEO</v>
          </cell>
          <cell r="D302" t="str">
            <v>200A</v>
          </cell>
          <cell r="E302" t="str">
            <v>VICE-PRESIDENT</v>
          </cell>
          <cell r="F302" t="str">
            <v>2020/2021</v>
          </cell>
          <cell r="G302" t="str">
            <v>390A</v>
          </cell>
          <cell r="H302" t="str">
            <v>CORPORATE SERVICES</v>
          </cell>
          <cell r="I302" t="str">
            <v>ACTIF</v>
          </cell>
          <cell r="J302" t="str">
            <v>222A</v>
          </cell>
          <cell r="K302" t="str">
            <v>SECURITY AND FACILITIES</v>
          </cell>
          <cell r="L302" t="str">
            <v>ACTIF</v>
          </cell>
          <cell r="M302" t="str">
            <v>ISS00</v>
          </cell>
          <cell r="N302" t="str">
            <v>ISS08</v>
          </cell>
          <cell r="O302" t="str">
            <v>REAL PROPERTY</v>
          </cell>
          <cell r="P302" t="str">
            <v>ACTIF</v>
          </cell>
          <cell r="Q302" t="str">
            <v>ISS08.1</v>
          </cell>
          <cell r="R302" t="str">
            <v>REAL PROPERTY</v>
          </cell>
          <cell r="S302" t="str">
            <v>ACTIF</v>
          </cell>
          <cell r="T302" t="str">
            <v>ISS08.1.1</v>
          </cell>
          <cell r="U302" t="str">
            <v>REAL PROPERTY</v>
          </cell>
          <cell r="V302" t="str">
            <v>ACTIF</v>
          </cell>
          <cell r="W302" t="str">
            <v>2067</v>
          </cell>
          <cell r="X302" t="str">
            <v>FACILITIES/ASSET MANAGEMENT SERVICES - DFL</v>
          </cell>
          <cell r="Y302" t="str">
            <v>ACTIF</v>
          </cell>
          <cell r="Z302" t="str">
            <v>2020/2021</v>
          </cell>
        </row>
        <row r="303">
          <cell r="A303" t="str">
            <v>10321</v>
          </cell>
          <cell r="B303" t="str">
            <v>AEROSOLS – CLOUDS, CONVECTION, PRECIPITATION ACCP</v>
          </cell>
          <cell r="C303" t="str">
            <v>PR-PH0&amp;PH0</v>
          </cell>
          <cell r="D303" t="str">
            <v>360A</v>
          </cell>
          <cell r="E303" t="str">
            <v>SPACE UTILIZATION</v>
          </cell>
          <cell r="F303" t="str">
            <v>2020/2021</v>
          </cell>
          <cell r="G303" t="str">
            <v>357A</v>
          </cell>
          <cell r="H303" t="str">
            <v>EARTH SYSTEM SCIENCE MISSIONS AND APPLICATIONS DIRECTORATE</v>
          </cell>
          <cell r="I303" t="str">
            <v>ACTIF</v>
          </cell>
          <cell r="J303" t="str">
            <v>3571</v>
          </cell>
          <cell r="K303" t="str">
            <v>PREPARATORY ACTIVITIES SPACE UTILIZATION SCIENTIFIC MISSION</v>
          </cell>
          <cell r="L303" t="str">
            <v>ACTIF</v>
          </cell>
          <cell r="M303" t="str">
            <v>BLM00</v>
          </cell>
          <cell r="N303" t="str">
            <v>BLM02</v>
          </cell>
          <cell r="O303" t="str">
            <v>Space Utilization</v>
          </cell>
          <cell r="P303" t="str">
            <v>ACTIF</v>
          </cell>
          <cell r="Q303" t="str">
            <v>BLM02.2</v>
          </cell>
          <cell r="R303" t="str">
            <v>Planning &amp; preparatory activities</v>
          </cell>
          <cell r="S303" t="str">
            <v>ACTIF</v>
          </cell>
          <cell r="T303" t="str">
            <v>BLM02.2.2</v>
          </cell>
          <cell r="U303" t="str">
            <v>Planning &amp; preparatory activities in EO</v>
          </cell>
          <cell r="V303" t="str">
            <v>ACTIF</v>
          </cell>
          <cell r="W303" t="str">
            <v>2249</v>
          </cell>
          <cell r="X303" t="str">
            <v>Preparatory activities in sciences EO (Atmospheric)</v>
          </cell>
          <cell r="Y303" t="str">
            <v>ACTIF</v>
          </cell>
          <cell r="Z303" t="str">
            <v>2020/2021</v>
          </cell>
        </row>
        <row r="304">
          <cell r="A304" t="str">
            <v>10322</v>
          </cell>
          <cell r="B304" t="str">
            <v>AEROSOLS – CLOUDS, CONVECTION, PRECIPITATION ACCP</v>
          </cell>
          <cell r="C304" t="str">
            <v>PR-PH0&amp;PH0</v>
          </cell>
          <cell r="D304" t="str">
            <v>360A</v>
          </cell>
          <cell r="E304" t="str">
            <v>SPACE UTILIZATION</v>
          </cell>
          <cell r="F304" t="str">
            <v>2020/2021</v>
          </cell>
          <cell r="G304" t="str">
            <v>357A</v>
          </cell>
          <cell r="H304" t="str">
            <v>EARTH SYSTEM SCIENCE MISSIONS AND APPLICATIONS DIRECTORATE</v>
          </cell>
          <cell r="I304" t="str">
            <v>ACTIF</v>
          </cell>
          <cell r="J304" t="str">
            <v>3571</v>
          </cell>
          <cell r="K304" t="str">
            <v>PREPARATORY ACTIVITIES SPACE UTILIZATION SCIENTIFIC MISSION</v>
          </cell>
          <cell r="L304" t="str">
            <v>ACTIF</v>
          </cell>
          <cell r="M304" t="str">
            <v>BLM00</v>
          </cell>
          <cell r="N304" t="str">
            <v>BLM02</v>
          </cell>
          <cell r="O304" t="str">
            <v>Space Utilization</v>
          </cell>
          <cell r="P304" t="str">
            <v>ACTIF</v>
          </cell>
          <cell r="Q304" t="str">
            <v>BLM02.2</v>
          </cell>
          <cell r="R304" t="str">
            <v>Planning &amp; preparatory activities</v>
          </cell>
          <cell r="S304" t="str">
            <v>ACTIF</v>
          </cell>
          <cell r="T304" t="str">
            <v>BLM02.2.2</v>
          </cell>
          <cell r="U304" t="str">
            <v>Planning &amp; preparatory activities in EO</v>
          </cell>
          <cell r="V304" t="str">
            <v>ACTIF</v>
          </cell>
          <cell r="W304" t="str">
            <v>2249</v>
          </cell>
          <cell r="X304" t="str">
            <v>Preparatory activities in sciences EO (Atmospheric)</v>
          </cell>
          <cell r="Y304" t="str">
            <v>ACTIF</v>
          </cell>
          <cell r="Z304" t="str">
            <v>2020/2021</v>
          </cell>
        </row>
        <row r="305">
          <cell r="A305" t="str">
            <v>10361</v>
          </cell>
          <cell r="B305" t="str">
            <v>EARTH OBSERVATION EO CO-INVESTIGATOR CO-I</v>
          </cell>
          <cell r="C305" t="str">
            <v>NO</v>
          </cell>
          <cell r="D305" t="str">
            <v>360A</v>
          </cell>
          <cell r="E305" t="str">
            <v>SPACE UTILIZATION</v>
          </cell>
          <cell r="F305" t="str">
            <v>2020/2021</v>
          </cell>
          <cell r="G305" t="str">
            <v>357A</v>
          </cell>
          <cell r="H305" t="str">
            <v>EARTH SYSTEM SCIENCE MISSIONS AND APPLICATIONS DIRECTORATE</v>
          </cell>
          <cell r="I305" t="str">
            <v>ACTIF</v>
          </cell>
          <cell r="J305" t="str">
            <v>313A</v>
          </cell>
          <cell r="K305" t="str">
            <v>SUN-EARTH SYSTEM SCIENCES</v>
          </cell>
          <cell r="L305" t="str">
            <v>ACTIF</v>
          </cell>
          <cell r="M305" t="str">
            <v>BLM00</v>
          </cell>
          <cell r="N305" t="str">
            <v>BLM02</v>
          </cell>
          <cell r="O305" t="str">
            <v>Space Utilization</v>
          </cell>
          <cell r="P305" t="str">
            <v>ACTIF</v>
          </cell>
          <cell r="Q305" t="str">
            <v>BLM02.4</v>
          </cell>
          <cell r="R305" t="str">
            <v>Data Utilization &amp; Application Development</v>
          </cell>
          <cell r="S305" t="str">
            <v>ACTIF</v>
          </cell>
          <cell r="T305" t="str">
            <v>BLM02.4.1</v>
          </cell>
          <cell r="U305" t="str">
            <v>Data Utilization &amp; Application Development in EO</v>
          </cell>
          <cell r="V305" t="str">
            <v>ACTIF</v>
          </cell>
          <cell r="W305" t="str">
            <v>2227</v>
          </cell>
          <cell r="X305" t="str">
            <v>Scientific data utilization in EO (Atmospheric)</v>
          </cell>
          <cell r="Y305" t="str">
            <v>ACTIF</v>
          </cell>
          <cell r="Z305" t="str">
            <v>2020/2021</v>
          </cell>
        </row>
        <row r="306">
          <cell r="A306" t="str">
            <v>10362</v>
          </cell>
          <cell r="B306" t="str">
            <v>SOLAR TERRESTRIAL CO-INVESTIGATOR CO-I</v>
          </cell>
          <cell r="C306" t="str">
            <v>NO</v>
          </cell>
          <cell r="D306" t="str">
            <v>360A</v>
          </cell>
          <cell r="E306" t="str">
            <v>SPACE UTILIZATION</v>
          </cell>
          <cell r="F306" t="str">
            <v>2020/2021</v>
          </cell>
          <cell r="G306" t="str">
            <v>357A</v>
          </cell>
          <cell r="H306" t="str">
            <v>EARTH SYSTEM SCIENCE MISSIONS AND APPLICATIONS DIRECTORATE</v>
          </cell>
          <cell r="I306" t="str">
            <v>ACTIF</v>
          </cell>
          <cell r="J306" t="str">
            <v>313A</v>
          </cell>
          <cell r="K306" t="str">
            <v>SUN-EARTH SYSTEM SCIENCES</v>
          </cell>
          <cell r="L306" t="str">
            <v>ACTIF</v>
          </cell>
          <cell r="M306" t="str">
            <v>BLM00</v>
          </cell>
          <cell r="N306" t="str">
            <v>BLM02</v>
          </cell>
          <cell r="O306" t="str">
            <v>Space Utilization</v>
          </cell>
          <cell r="P306" t="str">
            <v>ACTIF</v>
          </cell>
          <cell r="Q306" t="str">
            <v>BLM02.4</v>
          </cell>
          <cell r="R306" t="str">
            <v>Data Utilization &amp; Application Development</v>
          </cell>
          <cell r="S306" t="str">
            <v>ACTIF</v>
          </cell>
          <cell r="T306" t="str">
            <v>BLM02.4.3</v>
          </cell>
          <cell r="U306" t="str">
            <v>Data Utilization &amp; Application Development in Space Situational Awareness (SSA)</v>
          </cell>
          <cell r="V306" t="str">
            <v>ACTIF</v>
          </cell>
          <cell r="W306" t="str">
            <v>2234</v>
          </cell>
          <cell r="X306" t="str">
            <v>Scientific data utilization in Solar-Terrestrial</v>
          </cell>
          <cell r="Y306" t="str">
            <v>ACTIF</v>
          </cell>
          <cell r="Z306" t="str">
            <v>2020/2021</v>
          </cell>
        </row>
        <row r="307">
          <cell r="A307" t="str">
            <v>10381</v>
          </cell>
          <cell r="B307" t="str">
            <v>WILDFIRE MONITORING</v>
          </cell>
          <cell r="C307" t="str">
            <v>E</v>
          </cell>
          <cell r="D307" t="str">
            <v>360A</v>
          </cell>
          <cell r="E307" t="str">
            <v>SPACE UTILIZATION</v>
          </cell>
          <cell r="F307" t="str">
            <v>2020/2021</v>
          </cell>
          <cell r="G307" t="str">
            <v>357A</v>
          </cell>
          <cell r="H307" t="str">
            <v>EARTH SYSTEM SCIENCE MISSIONS AND APPLICATIONS DIRECTORATE</v>
          </cell>
          <cell r="I307" t="str">
            <v>ACTIF</v>
          </cell>
          <cell r="J307" t="str">
            <v>3571</v>
          </cell>
          <cell r="K307" t="str">
            <v>PREPARATORY ACTIVITIES SPACE UTILIZATION SCIENTIFIC MISSION</v>
          </cell>
          <cell r="L307" t="str">
            <v>ACTIF</v>
          </cell>
          <cell r="M307" t="str">
            <v>BLM00</v>
          </cell>
          <cell r="N307" t="str">
            <v>BLM02</v>
          </cell>
          <cell r="O307" t="str">
            <v>Space Utilization</v>
          </cell>
          <cell r="P307" t="str">
            <v>ACTIF</v>
          </cell>
          <cell r="Q307" t="str">
            <v>BLM02.3</v>
          </cell>
          <cell r="R307" t="str">
            <v>Observation Systems</v>
          </cell>
          <cell r="S307" t="str">
            <v>ACTIF</v>
          </cell>
          <cell r="T307" t="str">
            <v>BLM02.3.1</v>
          </cell>
          <cell r="U307" t="str">
            <v>Observation Systems in EO</v>
          </cell>
          <cell r="V307" t="str">
            <v>ACTIF</v>
          </cell>
          <cell r="W307" t="str">
            <v>2271</v>
          </cell>
          <cell r="X307" t="str">
            <v>Science Mission EO (Earth Systems)</v>
          </cell>
          <cell r="Y307" t="str">
            <v>ACTIF</v>
          </cell>
          <cell r="Z307" t="str">
            <v>2020/2021</v>
          </cell>
        </row>
        <row r="308">
          <cell r="A308" t="str">
            <v>10382</v>
          </cell>
          <cell r="B308" t="str">
            <v>MARS-SAR COMPASS</v>
          </cell>
          <cell r="C308" t="str">
            <v>A</v>
          </cell>
          <cell r="D308" t="str">
            <v>370A</v>
          </cell>
          <cell r="E308" t="str">
            <v>SPACE EXPLORATION</v>
          </cell>
          <cell r="F308" t="str">
            <v>2020/2021</v>
          </cell>
          <cell r="G308" t="str">
            <v>372A</v>
          </cell>
          <cell r="H308" t="str">
            <v>EXPLORATION DEVELOPMENT</v>
          </cell>
          <cell r="I308" t="str">
            <v>ACTIF</v>
          </cell>
          <cell r="J308" t="str">
            <v>378A</v>
          </cell>
          <cell r="K308" t="str">
            <v>DEPUTY PROJECT MANAGER EXPLORATION</v>
          </cell>
          <cell r="L308" t="str">
            <v>ACTIF</v>
          </cell>
          <cell r="M308" t="str">
            <v>BLM00</v>
          </cell>
          <cell r="N308" t="str">
            <v>BLM01</v>
          </cell>
          <cell r="O308" t="str">
            <v>Space Exploration</v>
          </cell>
          <cell r="P308" t="str">
            <v>ACTIF</v>
          </cell>
          <cell r="Q308" t="str">
            <v>BLM01.2</v>
          </cell>
          <cell r="R308" t="str">
            <v>Science Instruments</v>
          </cell>
          <cell r="S308" t="str">
            <v>ACTIF</v>
          </cell>
          <cell r="T308" t="str">
            <v>BLM01.2.3</v>
          </cell>
          <cell r="U308" t="str">
            <v>Science Instruments in Planetary</v>
          </cell>
          <cell r="V308" t="str">
            <v>ACTIF</v>
          </cell>
          <cell r="W308" t="str">
            <v>2186</v>
          </cell>
          <cell r="X308" t="str">
            <v>Planetary Exploration Projects</v>
          </cell>
          <cell r="Y308" t="str">
            <v>ACTIF</v>
          </cell>
          <cell r="Z308" t="str">
            <v>2020/2021</v>
          </cell>
        </row>
        <row r="309">
          <cell r="A309" t="str">
            <v>10383</v>
          </cell>
          <cell r="B309" t="str">
            <v>MARS-SAR COMPASS</v>
          </cell>
          <cell r="C309" t="str">
            <v>SCI-SUP</v>
          </cell>
          <cell r="D309" t="str">
            <v>370A</v>
          </cell>
          <cell r="E309" t="str">
            <v>SPACE EXPLORATION</v>
          </cell>
          <cell r="F309" t="str">
            <v>2020/2021</v>
          </cell>
          <cell r="G309" t="str">
            <v>372A</v>
          </cell>
          <cell r="H309" t="str">
            <v>EXPLORATION DEVELOPMENT</v>
          </cell>
          <cell r="I309" t="str">
            <v>ACTIF</v>
          </cell>
          <cell r="J309" t="str">
            <v>378A</v>
          </cell>
          <cell r="K309" t="str">
            <v>DEPUTY PROJECT MANAGER EXPLORATION</v>
          </cell>
          <cell r="L309" t="str">
            <v>ACTIF</v>
          </cell>
          <cell r="M309" t="str">
            <v>BLM00</v>
          </cell>
          <cell r="N309" t="str">
            <v>BLM01</v>
          </cell>
          <cell r="O309" t="str">
            <v>Space Exploration</v>
          </cell>
          <cell r="P309" t="str">
            <v>ACTIF</v>
          </cell>
          <cell r="Q309" t="str">
            <v>BLM01.1</v>
          </cell>
          <cell r="R309" t="str">
            <v>Science Investigations</v>
          </cell>
          <cell r="S309" t="str">
            <v>ACTIF</v>
          </cell>
          <cell r="T309" t="str">
            <v>BLM01.1.3</v>
          </cell>
          <cell r="U309" t="str">
            <v>Science Investigations in Planetary</v>
          </cell>
          <cell r="V309" t="str">
            <v>ACTIF</v>
          </cell>
          <cell r="W309" t="str">
            <v>2253</v>
          </cell>
          <cell r="X309" t="str">
            <v>Science support in Planetary</v>
          </cell>
          <cell r="Y309" t="str">
            <v>ACTIF</v>
          </cell>
          <cell r="Z309" t="str">
            <v>2020/2021</v>
          </cell>
        </row>
        <row r="310">
          <cell r="A310" t="str">
            <v>10384</v>
          </cell>
          <cell r="B310" t="str">
            <v>MARS-SAR COMPASS</v>
          </cell>
          <cell r="C310" t="str">
            <v>E</v>
          </cell>
          <cell r="D310" t="str">
            <v>370A</v>
          </cell>
          <cell r="E310" t="str">
            <v>SPACE EXPLORATION</v>
          </cell>
          <cell r="F310" t="str">
            <v>2020/2021</v>
          </cell>
          <cell r="G310" t="str">
            <v>372A</v>
          </cell>
          <cell r="H310" t="str">
            <v>EXPLORATION DEVELOPMENT</v>
          </cell>
          <cell r="I310" t="str">
            <v>ACTIF</v>
          </cell>
          <cell r="J310" t="str">
            <v>378A</v>
          </cell>
          <cell r="K310" t="str">
            <v>DEPUTY PROJECT MANAGER EXPLORATION</v>
          </cell>
          <cell r="L310" t="str">
            <v>ACTIF</v>
          </cell>
          <cell r="M310" t="str">
            <v>BLM00</v>
          </cell>
          <cell r="N310" t="str">
            <v>BLM01</v>
          </cell>
          <cell r="O310" t="str">
            <v>Space Exploration</v>
          </cell>
          <cell r="P310" t="str">
            <v>ACTIF</v>
          </cell>
          <cell r="Q310" t="str">
            <v>BLM01.2</v>
          </cell>
          <cell r="R310" t="str">
            <v>Science Instruments</v>
          </cell>
          <cell r="S310" t="str">
            <v>ACTIF</v>
          </cell>
          <cell r="T310" t="str">
            <v>BLM01.2.3</v>
          </cell>
          <cell r="U310" t="str">
            <v>Science Instruments in Planetary</v>
          </cell>
          <cell r="V310" t="str">
            <v>ACTIF</v>
          </cell>
          <cell r="W310" t="str">
            <v>2186</v>
          </cell>
          <cell r="X310" t="str">
            <v>Planetary Exploration Projects</v>
          </cell>
          <cell r="Y310" t="str">
            <v>ACTIF</v>
          </cell>
          <cell r="Z310" t="str">
            <v>2020/2021</v>
          </cell>
        </row>
        <row r="311">
          <cell r="A311" t="str">
            <v>10385</v>
          </cell>
          <cell r="B311" t="str">
            <v>MARS-SAR COMPASS</v>
          </cell>
          <cell r="C311" t="str">
            <v>B/C/D</v>
          </cell>
          <cell r="D311" t="str">
            <v>370A</v>
          </cell>
          <cell r="E311" t="str">
            <v>SPACE EXPLORATION</v>
          </cell>
          <cell r="F311" t="str">
            <v>2020/2021</v>
          </cell>
          <cell r="G311" t="str">
            <v>372A</v>
          </cell>
          <cell r="H311" t="str">
            <v>EXPLORATION DEVELOPMENT</v>
          </cell>
          <cell r="I311" t="str">
            <v>ACTIF</v>
          </cell>
          <cell r="J311" t="str">
            <v>378A</v>
          </cell>
          <cell r="K311" t="str">
            <v>DEPUTY PROJECT MANAGER EXPLORATION</v>
          </cell>
          <cell r="L311" t="str">
            <v>ACTIF</v>
          </cell>
          <cell r="M311" t="str">
            <v>BLM00</v>
          </cell>
          <cell r="N311" t="str">
            <v>BLM01</v>
          </cell>
          <cell r="O311" t="str">
            <v>Space Exploration</v>
          </cell>
          <cell r="P311" t="str">
            <v>ACTIF</v>
          </cell>
          <cell r="Q311" t="str">
            <v>BLM01.2</v>
          </cell>
          <cell r="R311" t="str">
            <v>Science Instruments</v>
          </cell>
          <cell r="S311" t="str">
            <v>ACTIF</v>
          </cell>
          <cell r="T311" t="str">
            <v>BLM01.2.3</v>
          </cell>
          <cell r="U311" t="str">
            <v>Science Instruments in Planetary</v>
          </cell>
          <cell r="V311" t="str">
            <v>ACTIF</v>
          </cell>
          <cell r="W311" t="str">
            <v>2186</v>
          </cell>
          <cell r="X311" t="str">
            <v>Planetary Exploration Projects</v>
          </cell>
          <cell r="Y311" t="str">
            <v>ACTIF</v>
          </cell>
          <cell r="Z311" t="str">
            <v>2020/2021</v>
          </cell>
        </row>
        <row r="312">
          <cell r="A312" t="str">
            <v>10401</v>
          </cell>
          <cell r="B312" t="str">
            <v>DATA COE</v>
          </cell>
          <cell r="C312" t="str">
            <v>-</v>
          </cell>
          <cell r="D312" t="str">
            <v>200A</v>
          </cell>
          <cell r="E312" t="str">
            <v>VICE-PRESIDENT</v>
          </cell>
          <cell r="F312" t="str">
            <v>2020/2021</v>
          </cell>
          <cell r="G312" t="str">
            <v>220A</v>
          </cell>
          <cell r="H312" t="str">
            <v>INFORMATION MANAGEMENT &amp; INFORMATION DIRECTORATE</v>
          </cell>
          <cell r="I312" t="str">
            <v>ACTIF</v>
          </cell>
          <cell r="J312" t="str">
            <v>224A</v>
          </cell>
          <cell r="K312" t="str">
            <v>INFORMATION MANAGEMENT</v>
          </cell>
          <cell r="L312" t="str">
            <v>ACTIF</v>
          </cell>
          <cell r="M312" t="str">
            <v>ISS00</v>
          </cell>
          <cell r="N312" t="str">
            <v>ISS06</v>
          </cell>
          <cell r="O312" t="str">
            <v>INFORMATION MANAGEMENT</v>
          </cell>
          <cell r="P312" t="str">
            <v>ACTIF</v>
          </cell>
          <cell r="Q312" t="str">
            <v>ISS06.1</v>
          </cell>
          <cell r="R312" t="str">
            <v>INFORMATION MANAGEMENT</v>
          </cell>
          <cell r="S312" t="str">
            <v>ACTIF</v>
          </cell>
          <cell r="T312" t="str">
            <v>ISS06.1.1</v>
          </cell>
          <cell r="U312" t="str">
            <v>INFORMATION MANAGEMENT</v>
          </cell>
          <cell r="V312" t="str">
            <v>ACTIF</v>
          </cell>
          <cell r="W312" t="str">
            <v>2093</v>
          </cell>
          <cell r="X312" t="str">
            <v>INFORMATION MANAGEMENT</v>
          </cell>
          <cell r="Y312" t="str">
            <v>ACTIF</v>
          </cell>
          <cell r="Z312" t="str">
            <v>2020/2021</v>
          </cell>
        </row>
        <row r="313">
          <cell r="A313" t="str">
            <v>10402</v>
          </cell>
          <cell r="B313" t="str">
            <v>MARS SAMPLE RETURN (MSR)</v>
          </cell>
          <cell r="C313" t="str">
            <v>-</v>
          </cell>
          <cell r="D313" t="str">
            <v>370A</v>
          </cell>
          <cell r="E313" t="str">
            <v>SPACE EXPLORATION</v>
          </cell>
          <cell r="F313" t="str">
            <v>2020/2021</v>
          </cell>
          <cell r="G313" t="str">
            <v>372A</v>
          </cell>
          <cell r="H313" t="str">
            <v>EXPLORATION DEVELOPMENT</v>
          </cell>
          <cell r="I313" t="str">
            <v>ACTIF</v>
          </cell>
          <cell r="J313" t="str">
            <v>378A</v>
          </cell>
          <cell r="K313" t="str">
            <v>DEPUTY PROJECT MANAGER EXPLORATION</v>
          </cell>
          <cell r="L313" t="str">
            <v>ACTIF</v>
          </cell>
          <cell r="M313" t="str">
            <v>BLM00</v>
          </cell>
          <cell r="N313" t="str">
            <v>BLM01</v>
          </cell>
          <cell r="O313" t="str">
            <v>Space Exploration</v>
          </cell>
          <cell r="P313" t="str">
            <v>ACTIF</v>
          </cell>
          <cell r="Q313" t="str">
            <v>BLM01.6</v>
          </cell>
          <cell r="R313" t="str">
            <v>Planning Products</v>
          </cell>
          <cell r="S313" t="str">
            <v>ACTIF</v>
          </cell>
          <cell r="T313" t="str">
            <v>BLM01.6.3</v>
          </cell>
          <cell r="U313" t="str">
            <v>Planning Products in Planetary</v>
          </cell>
          <cell r="V313" t="str">
            <v>ACTIF</v>
          </cell>
          <cell r="W313" t="str">
            <v>2257</v>
          </cell>
          <cell r="X313" t="str">
            <v>Planetary Preparatory Activities</v>
          </cell>
          <cell r="Y313" t="str">
            <v>ACTIF</v>
          </cell>
          <cell r="Z313" t="str">
            <v>2020/2021</v>
          </cell>
        </row>
        <row r="314">
          <cell r="A314" t="str">
            <v>10422</v>
          </cell>
          <cell r="B314" t="str">
            <v>MICROFLUIDIC SAMPLE PREPARATION (MFSP)</v>
          </cell>
          <cell r="C314" t="str">
            <v>B</v>
          </cell>
          <cell r="D314" t="str">
            <v>370A</v>
          </cell>
          <cell r="E314" t="str">
            <v>SPACE EXPLORATION</v>
          </cell>
          <cell r="F314" t="str">
            <v>2020/2021</v>
          </cell>
          <cell r="G314" t="str">
            <v>373A</v>
          </cell>
          <cell r="H314" t="str">
            <v>ALSSM (Astronauts, Life Science &amp; Space Medicine)</v>
          </cell>
          <cell r="I314" t="str">
            <v>ACTIF</v>
          </cell>
          <cell r="J314" t="str">
            <v>3112</v>
          </cell>
          <cell r="K314" t="str">
            <v>LIFE &amp; PHYSICAL SCIENCE</v>
          </cell>
          <cell r="L314" t="str">
            <v>ACTIF</v>
          </cell>
          <cell r="M314" t="str">
            <v>BLM00</v>
          </cell>
          <cell r="N314" t="str">
            <v>BLM01</v>
          </cell>
          <cell r="O314" t="str">
            <v>Space Exploration</v>
          </cell>
          <cell r="P314" t="str">
            <v>ACTIF</v>
          </cell>
          <cell r="Q314" t="str">
            <v>BLM01.2</v>
          </cell>
          <cell r="R314" t="str">
            <v>Science Instruments</v>
          </cell>
          <cell r="S314" t="str">
            <v>ACTIF</v>
          </cell>
          <cell r="T314" t="str">
            <v>BLM01.2.2</v>
          </cell>
          <cell r="U314" t="str">
            <v>Science Instruments in Life Science</v>
          </cell>
          <cell r="V314" t="str">
            <v>ACTIF</v>
          </cell>
          <cell r="W314" t="str">
            <v>2184</v>
          </cell>
          <cell r="X314" t="str">
            <v>Life Science Projects</v>
          </cell>
          <cell r="Y314" t="str">
            <v>ACTIF</v>
          </cell>
          <cell r="Z314" t="str">
            <v>2020/2021</v>
          </cell>
        </row>
        <row r="315">
          <cell r="A315" t="str">
            <v>10423</v>
          </cell>
          <cell r="B315" t="str">
            <v>MICROFLUIDIC SAMPLE PREPARATION (MFSP)</v>
          </cell>
          <cell r="C315" t="str">
            <v>C</v>
          </cell>
          <cell r="D315" t="str">
            <v>370A</v>
          </cell>
          <cell r="E315" t="str">
            <v>SPACE EXPLORATION</v>
          </cell>
          <cell r="F315" t="str">
            <v>2020/2021</v>
          </cell>
          <cell r="G315" t="str">
            <v>373A</v>
          </cell>
          <cell r="H315" t="str">
            <v>ALSSM (Astronauts, Life Science &amp; Space Medicine)</v>
          </cell>
          <cell r="I315" t="str">
            <v>ACTIF</v>
          </cell>
          <cell r="J315" t="str">
            <v>3112</v>
          </cell>
          <cell r="K315" t="str">
            <v>LIFE &amp; PHYSICAL SCIENCE</v>
          </cell>
          <cell r="L315" t="str">
            <v>ACTIF</v>
          </cell>
          <cell r="M315" t="str">
            <v>BLM00</v>
          </cell>
          <cell r="N315" t="str">
            <v>BLM01</v>
          </cell>
          <cell r="O315" t="str">
            <v>Space Exploration</v>
          </cell>
          <cell r="P315" t="str">
            <v>ACTIF</v>
          </cell>
          <cell r="Q315" t="str">
            <v>BLM01.2</v>
          </cell>
          <cell r="R315" t="str">
            <v>Science Instruments</v>
          </cell>
          <cell r="S315" t="str">
            <v>ACTIF</v>
          </cell>
          <cell r="T315" t="str">
            <v>BLM01.2.2</v>
          </cell>
          <cell r="U315" t="str">
            <v>Science Instruments in Life Science</v>
          </cell>
          <cell r="V315" t="str">
            <v>ACTIF</v>
          </cell>
          <cell r="W315" t="str">
            <v>2184</v>
          </cell>
          <cell r="X315" t="str">
            <v>Life Science Projects</v>
          </cell>
          <cell r="Y315" t="str">
            <v>ACTIF</v>
          </cell>
          <cell r="Z315" t="str">
            <v>2020/2021</v>
          </cell>
        </row>
        <row r="316">
          <cell r="A316" t="str">
            <v>10424</v>
          </cell>
          <cell r="B316" t="str">
            <v>MICROFLUIDIC SAMPLE PREPARATION (MFSP)</v>
          </cell>
          <cell r="C316" t="str">
            <v>D</v>
          </cell>
          <cell r="D316" t="str">
            <v>370A</v>
          </cell>
          <cell r="E316" t="str">
            <v>SPACE EXPLORATION</v>
          </cell>
          <cell r="F316" t="str">
            <v>2020/2021</v>
          </cell>
          <cell r="G316" t="str">
            <v>373A</v>
          </cell>
          <cell r="H316" t="str">
            <v>ALSSM (Astronauts, Life Science &amp; Space Medicine)</v>
          </cell>
          <cell r="I316" t="str">
            <v>ACTIF</v>
          </cell>
          <cell r="J316" t="str">
            <v>3112</v>
          </cell>
          <cell r="K316" t="str">
            <v>LIFE &amp; PHYSICAL SCIENCE</v>
          </cell>
          <cell r="L316" t="str">
            <v>ACTIF</v>
          </cell>
          <cell r="M316" t="str">
            <v>BLM00</v>
          </cell>
          <cell r="N316" t="str">
            <v>BLM01</v>
          </cell>
          <cell r="O316" t="str">
            <v>Space Exploration</v>
          </cell>
          <cell r="P316" t="str">
            <v>ACTIF</v>
          </cell>
          <cell r="Q316" t="str">
            <v>BLM01.2</v>
          </cell>
          <cell r="R316" t="str">
            <v>Science Instruments</v>
          </cell>
          <cell r="S316" t="str">
            <v>ACTIF</v>
          </cell>
          <cell r="T316" t="str">
            <v>BLM01.2.2</v>
          </cell>
          <cell r="U316" t="str">
            <v>Science Instruments in Life Science</v>
          </cell>
          <cell r="V316" t="str">
            <v>ACTIF</v>
          </cell>
          <cell r="W316" t="str">
            <v>2184</v>
          </cell>
          <cell r="X316" t="str">
            <v>Life Science Projects</v>
          </cell>
          <cell r="Y316" t="str">
            <v>ACTIF</v>
          </cell>
          <cell r="Z316" t="str">
            <v>2020/2021</v>
          </cell>
        </row>
        <row r="317">
          <cell r="A317" t="str">
            <v>10441</v>
          </cell>
          <cell r="B317" t="str">
            <v>EARTH OBSERVATION SERVICE CONTINUITY (EOSC)</v>
          </cell>
          <cell r="C317" t="str">
            <v>0</v>
          </cell>
          <cell r="D317" t="str">
            <v>360A</v>
          </cell>
          <cell r="E317" t="str">
            <v>SPACE UTILIZATION</v>
          </cell>
          <cell r="F317" t="str">
            <v>2020/2021</v>
          </cell>
          <cell r="G317" t="str">
            <v>358A</v>
          </cell>
          <cell r="H317" t="str">
            <v>SPACE EXPLOITATION DIRECTORATE</v>
          </cell>
          <cell r="I317" t="str">
            <v>ACTIF</v>
          </cell>
          <cell r="J317" t="str">
            <v>356A</v>
          </cell>
          <cell r="K317" t="str">
            <v>SPACE EXPLOITATION DEVELOPMENT</v>
          </cell>
          <cell r="L317" t="str">
            <v>ACTIF</v>
          </cell>
          <cell r="M317" t="str">
            <v>BLM00</v>
          </cell>
          <cell r="N317" t="str">
            <v>BLM02</v>
          </cell>
          <cell r="O317" t="str">
            <v>Space Utilization</v>
          </cell>
          <cell r="P317" t="str">
            <v>ACTIF</v>
          </cell>
          <cell r="Q317" t="str">
            <v>BLM02.2</v>
          </cell>
          <cell r="R317" t="str">
            <v>Planning &amp; preparatory activities</v>
          </cell>
          <cell r="S317" t="str">
            <v>ACTIF</v>
          </cell>
          <cell r="T317" t="str">
            <v>BLM02.2.2</v>
          </cell>
          <cell r="U317" t="str">
            <v>Planning &amp; preparatory activities in EO</v>
          </cell>
          <cell r="V317" t="str">
            <v>ACTIF</v>
          </cell>
          <cell r="W317" t="str">
            <v>2247</v>
          </cell>
          <cell r="X317" t="str">
            <v>Preparatory activites relate in  EO OPS (Earth Systems)</v>
          </cell>
          <cell r="Y317" t="str">
            <v>ACTIF</v>
          </cell>
          <cell r="Z317" t="str">
            <v>2020/2021</v>
          </cell>
        </row>
        <row r="318">
          <cell r="A318" t="str">
            <v>10461</v>
          </cell>
          <cell r="B318" t="str">
            <v>SMART EARTH - UTILITERRE O&amp;M</v>
          </cell>
          <cell r="C318" t="str">
            <v>-</v>
          </cell>
          <cell r="D318" t="str">
            <v>360A</v>
          </cell>
          <cell r="E318" t="str">
            <v>SPACE UTILIZATION</v>
          </cell>
          <cell r="F318" t="str">
            <v>2020/2021</v>
          </cell>
          <cell r="G318" t="str">
            <v>363A</v>
          </cell>
          <cell r="H318" t="str">
            <v>EO APPLICATIONS &amp; UTILIZATION</v>
          </cell>
          <cell r="I318" t="str">
            <v>ACTIF</v>
          </cell>
          <cell r="J318" t="str">
            <v>3348</v>
          </cell>
          <cell r="K318" t="str">
            <v>MANAGER, EO APPLICATIONS AND DEVELOPPMENT (EOAD)</v>
          </cell>
          <cell r="L318" t="str">
            <v>ACTIF</v>
          </cell>
          <cell r="M318" t="str">
            <v>BLM00</v>
          </cell>
          <cell r="N318" t="str">
            <v>BLM02</v>
          </cell>
          <cell r="O318" t="str">
            <v>Space Utilization</v>
          </cell>
          <cell r="P318" t="str">
            <v>ACTIF</v>
          </cell>
          <cell r="Q318" t="str">
            <v>BLM02.4</v>
          </cell>
          <cell r="R318" t="str">
            <v>Data Utilization &amp; Application Development</v>
          </cell>
          <cell r="S318" t="str">
            <v>ACTIF</v>
          </cell>
          <cell r="T318" t="str">
            <v>BLM02.4.1</v>
          </cell>
          <cell r="U318" t="str">
            <v>Data Utilization &amp; Application Development in EO</v>
          </cell>
          <cell r="V318" t="str">
            <v>ACTIF</v>
          </cell>
          <cell r="W318" t="str">
            <v>2131</v>
          </cell>
          <cell r="X318" t="str">
            <v>Earth Observation Application and Utilizations</v>
          </cell>
          <cell r="Y318" t="str">
            <v>ACTIF</v>
          </cell>
          <cell r="Z318" t="str">
            <v>2020/2021</v>
          </cell>
        </row>
        <row r="319">
          <cell r="A319" t="str">
            <v>10462</v>
          </cell>
          <cell r="B319" t="str">
            <v>SMART EARTH - UTILITERRE G&amp;C</v>
          </cell>
          <cell r="C319" t="str">
            <v>-</v>
          </cell>
          <cell r="D319" t="str">
            <v>360A</v>
          </cell>
          <cell r="E319" t="str">
            <v>SPACE UTILIZATION</v>
          </cell>
          <cell r="F319" t="str">
            <v>2020/2021</v>
          </cell>
          <cell r="G319" t="str">
            <v>363A</v>
          </cell>
          <cell r="H319" t="str">
            <v>EO APPLICATIONS &amp; UTILIZATION</v>
          </cell>
          <cell r="I319" t="str">
            <v>ACTIF</v>
          </cell>
          <cell r="J319" t="str">
            <v>3348</v>
          </cell>
          <cell r="K319" t="str">
            <v>MANAGER, EO APPLICATIONS AND DEVELOPPMENT (EOAD)</v>
          </cell>
          <cell r="L319" t="str">
            <v>ACTIF</v>
          </cell>
          <cell r="M319" t="str">
            <v>BLM00</v>
          </cell>
          <cell r="N319" t="str">
            <v>BLM03</v>
          </cell>
          <cell r="O319" t="str">
            <v>Space Capacity Development</v>
          </cell>
          <cell r="P319" t="str">
            <v>ACTIF</v>
          </cell>
          <cell r="Q319" t="str">
            <v>BLM03.5</v>
          </cell>
          <cell r="R319" t="str">
            <v>Application Development</v>
          </cell>
          <cell r="S319" t="str">
            <v>ACTIF</v>
          </cell>
          <cell r="T319" t="str">
            <v>BLM03.5.1</v>
          </cell>
          <cell r="U319" t="str">
            <v>Application Development</v>
          </cell>
          <cell r="V319" t="str">
            <v>ACTIF</v>
          </cell>
          <cell r="W319" t="str">
            <v>2263</v>
          </cell>
          <cell r="X319" t="str">
            <v>Application Development</v>
          </cell>
          <cell r="Y319" t="str">
            <v>ACTIF</v>
          </cell>
          <cell r="Z319" t="str">
            <v>2020/2021</v>
          </cell>
        </row>
        <row r="320">
          <cell r="A320" t="str">
            <v>10463</v>
          </cell>
          <cell r="B320" t="str">
            <v>SMART EARTH - UTILITERRE - COMPASS</v>
          </cell>
          <cell r="C320" t="str">
            <v>-</v>
          </cell>
          <cell r="D320" t="str">
            <v>360A</v>
          </cell>
          <cell r="E320" t="str">
            <v>SPACE UTILIZATION</v>
          </cell>
          <cell r="F320" t="str">
            <v>2020/2021</v>
          </cell>
          <cell r="G320" t="str">
            <v>363A</v>
          </cell>
          <cell r="H320" t="str">
            <v>EO APPLICATIONS &amp; UTILIZATION</v>
          </cell>
          <cell r="I320" t="str">
            <v>ACTIF</v>
          </cell>
          <cell r="J320" t="str">
            <v>3348</v>
          </cell>
          <cell r="K320" t="str">
            <v>MANAGER, EO APPLICATIONS AND DEVELOPPMENT (EOAD)</v>
          </cell>
          <cell r="L320" t="str">
            <v>ACTIF</v>
          </cell>
          <cell r="M320" t="str">
            <v>BLM00</v>
          </cell>
          <cell r="N320" t="str">
            <v>BLM02</v>
          </cell>
          <cell r="O320" t="str">
            <v>Space Utilization</v>
          </cell>
          <cell r="P320" t="str">
            <v>ACTIF</v>
          </cell>
          <cell r="Q320" t="str">
            <v>BLM02.4</v>
          </cell>
          <cell r="R320" t="str">
            <v>Data Utilization &amp; Application Development</v>
          </cell>
          <cell r="S320" t="str">
            <v>ACTIF</v>
          </cell>
          <cell r="T320" t="str">
            <v>BLM02.4.1</v>
          </cell>
          <cell r="U320" t="str">
            <v>Data Utilization &amp; Application Development in EO</v>
          </cell>
          <cell r="V320" t="str">
            <v>ACTIF</v>
          </cell>
          <cell r="W320" t="str">
            <v>2131</v>
          </cell>
          <cell r="X320" t="str">
            <v>Earth Observation Application and Utilizations</v>
          </cell>
          <cell r="Y320" t="str">
            <v>ACTIF</v>
          </cell>
          <cell r="Z320" t="str">
            <v>2020/2021</v>
          </cell>
        </row>
        <row r="321">
          <cell r="A321" t="str">
            <v>10481</v>
          </cell>
          <cell r="B321" t="str">
            <v>CSOC (COMMON SPACE STATION OPERATION COSTS) - 2016/2020 EXPLORATION GROUND INFRASTRUCTURE EGI</v>
          </cell>
          <cell r="C321" t="str">
            <v>E</v>
          </cell>
          <cell r="D321" t="str">
            <v>370A</v>
          </cell>
          <cell r="E321" t="str">
            <v>SPACE EXPLORATION</v>
          </cell>
          <cell r="F321" t="str">
            <v>2020/2021</v>
          </cell>
          <cell r="G321" t="str">
            <v>440A</v>
          </cell>
          <cell r="H321" t="str">
            <v>EXPLORATION OPERATIONS &amp; INFRASTRUCTURE</v>
          </cell>
          <cell r="I321" t="str">
            <v>ACTIF</v>
          </cell>
          <cell r="J321" t="str">
            <v>4400</v>
          </cell>
          <cell r="K321" t="str">
            <v>DIR. EXPLORATION OPERATIONS &amp; INFRASTRUCTURE</v>
          </cell>
          <cell r="L321" t="str">
            <v>ACTIF</v>
          </cell>
          <cell r="M321" t="str">
            <v>BLM00</v>
          </cell>
          <cell r="N321" t="str">
            <v>BLM01</v>
          </cell>
          <cell r="O321" t="str">
            <v>Space Exploration</v>
          </cell>
          <cell r="P321" t="str">
            <v>ACTIF</v>
          </cell>
          <cell r="Q321" t="str">
            <v>BLM01.5</v>
          </cell>
          <cell r="R321" t="str">
            <v>MSS OPERATED</v>
          </cell>
          <cell r="S321" t="str">
            <v>ACTIF</v>
          </cell>
          <cell r="T321" t="str">
            <v>BLM01.5.1</v>
          </cell>
          <cell r="U321" t="str">
            <v>ISS Maintenance</v>
          </cell>
          <cell r="V321" t="str">
            <v>ACTIF</v>
          </cell>
          <cell r="W321" t="str">
            <v>2187</v>
          </cell>
          <cell r="X321" t="str">
            <v>Mobile Servicing System Operations (MSS)</v>
          </cell>
          <cell r="Y321" t="str">
            <v>ACTIF</v>
          </cell>
          <cell r="Z321" t="str">
            <v>2020/2021</v>
          </cell>
        </row>
        <row r="322">
          <cell r="A322" t="str">
            <v>10502</v>
          </cell>
          <cell r="B322" t="str">
            <v>JUNIOR ASTRONAUTS JRASTRO</v>
          </cell>
          <cell r="C322" t="str">
            <v>D</v>
          </cell>
          <cell r="D322" t="str">
            <v>200A</v>
          </cell>
          <cell r="E322" t="str">
            <v>VICE-PRESIDENT</v>
          </cell>
          <cell r="F322" t="str">
            <v>2020/2021</v>
          </cell>
          <cell r="G322" t="str">
            <v>610A</v>
          </cell>
          <cell r="H322" t="str">
            <v>COMMUNICATIONS AND PUBLIC AFFAIRS</v>
          </cell>
          <cell r="I322" t="str">
            <v>ACTIF</v>
          </cell>
          <cell r="J322" t="str">
            <v>6100</v>
          </cell>
          <cell r="K322" t="str">
            <v>COMMUNICATIONS</v>
          </cell>
          <cell r="L322" t="str">
            <v>ACTIF</v>
          </cell>
          <cell r="M322" t="str">
            <v>BLM00</v>
          </cell>
          <cell r="N322" t="str">
            <v>BLM03</v>
          </cell>
          <cell r="O322" t="str">
            <v>Space Capacity Development</v>
          </cell>
          <cell r="P322" t="str">
            <v>ACTIF</v>
          </cell>
          <cell r="Q322" t="str">
            <v>BLM03.2</v>
          </cell>
          <cell r="R322" t="str">
            <v>Youth Learning</v>
          </cell>
          <cell r="S322" t="str">
            <v>ACTIF</v>
          </cell>
          <cell r="T322" t="str">
            <v>BLM03.2.1</v>
          </cell>
          <cell r="U322" t="str">
            <v>Youth Learning</v>
          </cell>
          <cell r="V322" t="str">
            <v>ACTIF</v>
          </cell>
          <cell r="W322" t="str">
            <v>2260</v>
          </cell>
          <cell r="X322" t="str">
            <v>STEM Activities</v>
          </cell>
          <cell r="Y322" t="str">
            <v>ACTIF</v>
          </cell>
          <cell r="Z322" t="str">
            <v>2020/2021</v>
          </cell>
        </row>
        <row r="323">
          <cell r="A323" t="str">
            <v>10522</v>
          </cell>
          <cell r="B323" t="str">
            <v>GATEWAY EXTERNAL ROBOTIC INTERFACES GERI</v>
          </cell>
          <cell r="C323" t="str">
            <v>B/C/D</v>
          </cell>
          <cell r="D323" t="str">
            <v>370A</v>
          </cell>
          <cell r="E323" t="str">
            <v>SPACE EXPLORATION</v>
          </cell>
          <cell r="F323" t="str">
            <v>2020/2021</v>
          </cell>
          <cell r="G323" t="str">
            <v>372A</v>
          </cell>
          <cell r="H323" t="str">
            <v>EXPLORATION DEVELOPMENT</v>
          </cell>
          <cell r="I323" t="str">
            <v>ACTIF</v>
          </cell>
          <cell r="J323" t="str">
            <v>374A</v>
          </cell>
          <cell r="K323" t="str">
            <v>DIR. EXPLORATION DEVELOPMENT</v>
          </cell>
          <cell r="L323" t="str">
            <v>ACTIF</v>
          </cell>
          <cell r="M323" t="str">
            <v>BLM00</v>
          </cell>
          <cell r="N323" t="str">
            <v>BLM01</v>
          </cell>
          <cell r="O323" t="str">
            <v>Space Exploration</v>
          </cell>
          <cell r="P323" t="str">
            <v>ACTIF</v>
          </cell>
          <cell r="Q323" t="str">
            <v>BLM01.3</v>
          </cell>
          <cell r="R323" t="str">
            <v>Spacecraft or subsystems</v>
          </cell>
          <cell r="S323" t="str">
            <v>ACTIF</v>
          </cell>
          <cell r="T323" t="str">
            <v>BLM01.3.2</v>
          </cell>
          <cell r="U323" t="str">
            <v>SPACECRAFT OR SUBSYSTEMS - BLEO HUMAN</v>
          </cell>
          <cell r="V323" t="str">
            <v>ACTIF</v>
          </cell>
          <cell r="W323" t="str">
            <v>2254</v>
          </cell>
          <cell r="X323" t="str">
            <v>BLEO HUMAN PROJECTS</v>
          </cell>
          <cell r="Y323" t="str">
            <v>ACTIF</v>
          </cell>
          <cell r="Z323" t="str">
            <v>2020/2021</v>
          </cell>
        </row>
        <row r="324">
          <cell r="A324" t="str">
            <v>10526</v>
          </cell>
          <cell r="B324" t="str">
            <v>GATEWAY EXTERNAL ROBOTIC INTERFACES GERI</v>
          </cell>
          <cell r="C324" t="str">
            <v>B/C/D</v>
          </cell>
          <cell r="D324" t="str">
            <v>380A</v>
          </cell>
          <cell r="E324" t="str">
            <v>SPACE SCIENCE AND TECHNOLOGY</v>
          </cell>
          <cell r="F324" t="str">
            <v>2020/2021</v>
          </cell>
          <cell r="G324" t="str">
            <v>384A</v>
          </cell>
          <cell r="H324" t="str">
            <v>ENGINEERING DEVELOPMENT</v>
          </cell>
          <cell r="I324" t="str">
            <v>ACTIF</v>
          </cell>
          <cell r="J324" t="str">
            <v>3845</v>
          </cell>
          <cell r="K324" t="str">
            <v>DEVELOPMENT &amp; OPERATION</v>
          </cell>
          <cell r="L324" t="str">
            <v>ACTIF</v>
          </cell>
          <cell r="M324" t="str">
            <v>BLM00</v>
          </cell>
          <cell r="N324" t="str">
            <v>BLM01</v>
          </cell>
          <cell r="O324" t="str">
            <v>Space Exploration</v>
          </cell>
          <cell r="P324" t="str">
            <v>ACTIF</v>
          </cell>
          <cell r="Q324" t="str">
            <v>BLM01.3</v>
          </cell>
          <cell r="R324" t="str">
            <v>Spacecraft or subsystems</v>
          </cell>
          <cell r="S324" t="str">
            <v>ACTIF</v>
          </cell>
          <cell r="T324" t="str">
            <v>BLM01.3.2</v>
          </cell>
          <cell r="U324" t="str">
            <v>SPACECRAFT OR SUBSYSTEMS - BLEO HUMAN</v>
          </cell>
          <cell r="V324" t="str">
            <v>ACTIF</v>
          </cell>
          <cell r="W324" t="str">
            <v>2254</v>
          </cell>
          <cell r="X324" t="str">
            <v>BLEO HUMAN PROJECTS</v>
          </cell>
          <cell r="Y324" t="str">
            <v>ACTIF</v>
          </cell>
          <cell r="Z324" t="str">
            <v>2020/2021</v>
          </cell>
        </row>
        <row r="325">
          <cell r="A325" t="str">
            <v>10528</v>
          </cell>
          <cell r="B325" t="str">
            <v>GATEWAY EXTERNAL ROBOTIC INTERFACES GERI</v>
          </cell>
          <cell r="C325" t="str">
            <v>B/C/D</v>
          </cell>
          <cell r="D325" t="str">
            <v>360A</v>
          </cell>
          <cell r="E325" t="str">
            <v>SPACE UTILIZATION</v>
          </cell>
          <cell r="F325" t="str">
            <v>2020/2021</v>
          </cell>
          <cell r="G325" t="str">
            <v>358A</v>
          </cell>
          <cell r="H325" t="str">
            <v>SPACE EXPLOITATION DIRECTORATE</v>
          </cell>
          <cell r="I325" t="str">
            <v>ACTIF</v>
          </cell>
          <cell r="J325" t="str">
            <v>3580</v>
          </cell>
          <cell r="K325" t="str">
            <v>DIRECTOR SPACE EXPLOITATION</v>
          </cell>
          <cell r="L325" t="str">
            <v>ACTIF</v>
          </cell>
          <cell r="M325" t="str">
            <v>BLM00</v>
          </cell>
          <cell r="N325" t="str">
            <v>BLM01</v>
          </cell>
          <cell r="O325" t="str">
            <v>Space Exploration</v>
          </cell>
          <cell r="P325" t="str">
            <v>ACTIF</v>
          </cell>
          <cell r="Q325" t="str">
            <v>BLM01.3</v>
          </cell>
          <cell r="R325" t="str">
            <v>Spacecraft or subsystems</v>
          </cell>
          <cell r="S325" t="str">
            <v>ACTIF</v>
          </cell>
          <cell r="T325" t="str">
            <v>BLM01.3.2</v>
          </cell>
          <cell r="U325" t="str">
            <v>SPACECRAFT OR SUBSYSTEMS - BLEO HUMAN</v>
          </cell>
          <cell r="V325" t="str">
            <v>ACTIF</v>
          </cell>
          <cell r="W325" t="str">
            <v>2254</v>
          </cell>
          <cell r="X325" t="str">
            <v>BLEO HUMAN PROJECTS</v>
          </cell>
          <cell r="Y325" t="str">
            <v>ACTIF</v>
          </cell>
          <cell r="Z325" t="str">
            <v>2020/2021</v>
          </cell>
        </row>
        <row r="326">
          <cell r="A326" t="str">
            <v>10529</v>
          </cell>
          <cell r="B326" t="str">
            <v>GATEWAY EXTERNAL ROBOTIC INTERFACES GERI</v>
          </cell>
          <cell r="C326" t="str">
            <v>B/C/D</v>
          </cell>
          <cell r="D326" t="str">
            <v>370A</v>
          </cell>
          <cell r="E326" t="str">
            <v>SPACE EXPLORATION</v>
          </cell>
          <cell r="F326" t="str">
            <v>2020/2021</v>
          </cell>
          <cell r="G326" t="str">
            <v>440A</v>
          </cell>
          <cell r="H326" t="str">
            <v>EXPLORATION OPERATIONS &amp; INFRASTRUCTURE</v>
          </cell>
          <cell r="I326" t="str">
            <v>ACTIF</v>
          </cell>
          <cell r="J326" t="str">
            <v>4400</v>
          </cell>
          <cell r="K326" t="str">
            <v>DIR. EXPLORATION OPERATIONS &amp; INFRASTRUCTURE</v>
          </cell>
          <cell r="L326" t="str">
            <v>ACTIF</v>
          </cell>
          <cell r="M326" t="str">
            <v>BLM00</v>
          </cell>
          <cell r="N326" t="str">
            <v>BLM01</v>
          </cell>
          <cell r="O326" t="str">
            <v>Space Exploration</v>
          </cell>
          <cell r="P326" t="str">
            <v>ACTIF</v>
          </cell>
          <cell r="Q326" t="str">
            <v>BLM01.3</v>
          </cell>
          <cell r="R326" t="str">
            <v>Spacecraft or subsystems</v>
          </cell>
          <cell r="S326" t="str">
            <v>ACTIF</v>
          </cell>
          <cell r="T326" t="str">
            <v>BLM01.3.2</v>
          </cell>
          <cell r="U326" t="str">
            <v>SPACECRAFT OR SUBSYSTEMS - BLEO HUMAN</v>
          </cell>
          <cell r="V326" t="str">
            <v>ACTIF</v>
          </cell>
          <cell r="W326" t="str">
            <v>2254</v>
          </cell>
          <cell r="X326" t="str">
            <v>BLEO HUMAN PROJECTS</v>
          </cell>
          <cell r="Y326" t="str">
            <v>ACTIF</v>
          </cell>
          <cell r="Z326" t="str">
            <v>2020/2021</v>
          </cell>
        </row>
        <row r="327">
          <cell r="A327" t="str">
            <v>10531</v>
          </cell>
          <cell r="B327" t="str">
            <v>GATEWAY EXTERNAL ROBOTIC INTERFACES GERI</v>
          </cell>
          <cell r="C327" t="str">
            <v>B/C/D</v>
          </cell>
          <cell r="D327" t="str">
            <v>200A</v>
          </cell>
          <cell r="E327" t="str">
            <v>VICE-PRESIDENT</v>
          </cell>
          <cell r="F327" t="str">
            <v>2020/2021</v>
          </cell>
          <cell r="G327" t="str">
            <v>270A</v>
          </cell>
          <cell r="H327" t="str">
            <v>PROGRAMS AND INTEGRATED PLANNING</v>
          </cell>
          <cell r="I327" t="str">
            <v>ACTIF</v>
          </cell>
          <cell r="J327" t="str">
            <v>2700</v>
          </cell>
          <cell r="K327" t="str">
            <v>PLANS AND PROGRAMS</v>
          </cell>
          <cell r="L327" t="str">
            <v>ACTIF</v>
          </cell>
          <cell r="M327" t="str">
            <v>BLM00</v>
          </cell>
          <cell r="N327" t="str">
            <v>BLM01</v>
          </cell>
          <cell r="O327" t="str">
            <v>Space Exploration</v>
          </cell>
          <cell r="P327" t="str">
            <v>ACTIF</v>
          </cell>
          <cell r="Q327" t="str">
            <v>BLM01.3</v>
          </cell>
          <cell r="R327" t="str">
            <v>Spacecraft or subsystems</v>
          </cell>
          <cell r="S327" t="str">
            <v>ACTIF</v>
          </cell>
          <cell r="T327" t="str">
            <v>BLM01.3.2</v>
          </cell>
          <cell r="U327" t="str">
            <v>SPACECRAFT OR SUBSYSTEMS - BLEO HUMAN</v>
          </cell>
          <cell r="V327" t="str">
            <v>ACTIF</v>
          </cell>
          <cell r="W327" t="str">
            <v>2254</v>
          </cell>
          <cell r="X327" t="str">
            <v>BLEO HUMAN PROJECTS</v>
          </cell>
          <cell r="Y327" t="str">
            <v>ACTIF</v>
          </cell>
          <cell r="Z327" t="str">
            <v>2020/2021</v>
          </cell>
        </row>
        <row r="328">
          <cell r="A328" t="str">
            <v>10561</v>
          </cell>
          <cell r="B328" t="str">
            <v>AEROSOLS – CLOUDS, CONVECTION, PRECIPITATION ACCP</v>
          </cell>
          <cell r="C328" t="str">
            <v>PR-PH0&amp;PH0</v>
          </cell>
          <cell r="D328" t="str">
            <v>380A</v>
          </cell>
          <cell r="E328" t="str">
            <v>SPACE SCIENCE AND TECHNOLOGY</v>
          </cell>
          <cell r="F328" t="str">
            <v>2020/2021</v>
          </cell>
          <cell r="G328" t="str">
            <v>384A</v>
          </cell>
          <cell r="H328" t="str">
            <v>ENGINEERING DEVELOPMENT</v>
          </cell>
          <cell r="I328" t="str">
            <v>ACTIF</v>
          </cell>
          <cell r="J328" t="str">
            <v>3840</v>
          </cell>
          <cell r="K328" t="str">
            <v>ENGINEERING DEVELOPMENT</v>
          </cell>
          <cell r="L328" t="str">
            <v>ACTIF</v>
          </cell>
          <cell r="M328" t="str">
            <v>BLM00</v>
          </cell>
          <cell r="N328" t="str">
            <v>BLM02</v>
          </cell>
          <cell r="O328" t="str">
            <v>Space Utilization</v>
          </cell>
          <cell r="P328" t="str">
            <v>ACTIF</v>
          </cell>
          <cell r="Q328" t="str">
            <v>BLM02.2</v>
          </cell>
          <cell r="R328" t="str">
            <v>Planning &amp; preparatory activities</v>
          </cell>
          <cell r="S328" t="str">
            <v>ACTIF</v>
          </cell>
          <cell r="T328" t="str">
            <v>BLM02.2.2</v>
          </cell>
          <cell r="U328" t="str">
            <v>Planning &amp; preparatory activities in EO</v>
          </cell>
          <cell r="V328" t="str">
            <v>ACTIF</v>
          </cell>
          <cell r="W328" t="str">
            <v>2249</v>
          </cell>
          <cell r="X328" t="str">
            <v>Preparatory activities in sciences EO (Atmospheric)</v>
          </cell>
          <cell r="Y328" t="str">
            <v>ACTIF</v>
          </cell>
          <cell r="Z328" t="str">
            <v>2020/2021</v>
          </cell>
        </row>
        <row r="329">
          <cell r="A329" t="str">
            <v>10564</v>
          </cell>
          <cell r="B329" t="str">
            <v>SOLAR WIND MAGNETOSPHERE IONOSPHERE LINK EXPLORER (SMILE) / PROJET A,B,C,D &amp; E</v>
          </cell>
          <cell r="C329" t="str">
            <v>D</v>
          </cell>
          <cell r="D329" t="str">
            <v>380A</v>
          </cell>
          <cell r="E329" t="str">
            <v>SPACE SCIENCE AND TECHNOLOGY</v>
          </cell>
          <cell r="F329" t="str">
            <v>2020/2021</v>
          </cell>
          <cell r="G329" t="str">
            <v>384A</v>
          </cell>
          <cell r="H329" t="str">
            <v>ENGINEERING DEVELOPMENT</v>
          </cell>
          <cell r="I329" t="str">
            <v>ACTIF</v>
          </cell>
          <cell r="J329" t="str">
            <v>3840</v>
          </cell>
          <cell r="K329" t="str">
            <v>ENGINEERING DEVELOPMENT</v>
          </cell>
          <cell r="L329" t="str">
            <v>ACTIF</v>
          </cell>
          <cell r="M329" t="str">
            <v>BLM00</v>
          </cell>
          <cell r="N329" t="str">
            <v>BLM02</v>
          </cell>
          <cell r="O329" t="str">
            <v>Space Utilization</v>
          </cell>
          <cell r="P329" t="str">
            <v>ACTIF</v>
          </cell>
          <cell r="Q329" t="str">
            <v>BLM02.3</v>
          </cell>
          <cell r="R329" t="str">
            <v>Observation Systems</v>
          </cell>
          <cell r="S329" t="str">
            <v>ACTIF</v>
          </cell>
          <cell r="T329" t="str">
            <v>BLM02.3.4</v>
          </cell>
          <cell r="U329" t="str">
            <v>Observation Systems  in Space Situational Awareness (SSA)</v>
          </cell>
          <cell r="V329" t="str">
            <v>ACTIF</v>
          </cell>
          <cell r="W329" t="str">
            <v>2182</v>
          </cell>
          <cell r="X329" t="str">
            <v>Solar Terrestrial Projects</v>
          </cell>
          <cell r="Y329" t="str">
            <v>ACTIF</v>
          </cell>
          <cell r="Z329" t="str">
            <v>2020/2021</v>
          </cell>
        </row>
        <row r="330">
          <cell r="A330" t="str">
            <v>10566</v>
          </cell>
          <cell r="B330" t="str">
            <v>MARS-SAR COMPASS</v>
          </cell>
          <cell r="C330" t="str">
            <v>B/C/D</v>
          </cell>
          <cell r="D330" t="str">
            <v>380A</v>
          </cell>
          <cell r="E330" t="str">
            <v>SPACE SCIENCE AND TECHNOLOGY</v>
          </cell>
          <cell r="F330" t="str">
            <v>2020/2021</v>
          </cell>
          <cell r="G330" t="str">
            <v>384A</v>
          </cell>
          <cell r="H330" t="str">
            <v>ENGINEERING DEVELOPMENT</v>
          </cell>
          <cell r="I330" t="str">
            <v>ACTIF</v>
          </cell>
          <cell r="J330" t="str">
            <v>3840</v>
          </cell>
          <cell r="K330" t="str">
            <v>ENGINEERING DEVELOPMENT</v>
          </cell>
          <cell r="L330" t="str">
            <v>ACTIF</v>
          </cell>
          <cell r="M330" t="str">
            <v>BLM00</v>
          </cell>
          <cell r="N330" t="str">
            <v>BLM01</v>
          </cell>
          <cell r="O330" t="str">
            <v>Space Exploration</v>
          </cell>
          <cell r="P330" t="str">
            <v>ACTIF</v>
          </cell>
          <cell r="Q330" t="str">
            <v>BLM01.2</v>
          </cell>
          <cell r="R330" t="str">
            <v>Science Instruments</v>
          </cell>
          <cell r="S330" t="str">
            <v>ACTIF</v>
          </cell>
          <cell r="T330" t="str">
            <v>BLM01.2.3</v>
          </cell>
          <cell r="U330" t="str">
            <v>Science Instruments in Planetary</v>
          </cell>
          <cell r="V330" t="str">
            <v>ACTIF</v>
          </cell>
          <cell r="W330" t="str">
            <v>2186</v>
          </cell>
          <cell r="X330" t="str">
            <v>Planetary Exploration Projects</v>
          </cell>
          <cell r="Y330" t="str">
            <v>ACTIF</v>
          </cell>
          <cell r="Z330" t="str">
            <v>2020/2021</v>
          </cell>
        </row>
        <row r="331">
          <cell r="A331" t="str">
            <v>10602</v>
          </cell>
          <cell r="B331" t="str">
            <v>WILDFIRE MONITORING</v>
          </cell>
          <cell r="C331" t="str">
            <v>A</v>
          </cell>
          <cell r="D331" t="str">
            <v>360A</v>
          </cell>
          <cell r="E331" t="str">
            <v>SPACE UTILIZATION</v>
          </cell>
          <cell r="F331" t="str">
            <v>2020/2021</v>
          </cell>
          <cell r="G331" t="str">
            <v>358A</v>
          </cell>
          <cell r="H331" t="str">
            <v>SPACE EXPLOITATION DIRECTORATE</v>
          </cell>
          <cell r="I331" t="str">
            <v>ACTIF</v>
          </cell>
          <cell r="J331" t="str">
            <v>3580</v>
          </cell>
          <cell r="K331" t="str">
            <v>DIRECTOR SPACE EXPLOITATION</v>
          </cell>
          <cell r="L331" t="str">
            <v>ACTIF</v>
          </cell>
          <cell r="M331" t="str">
            <v>BLM00</v>
          </cell>
          <cell r="N331" t="str">
            <v>BLM02</v>
          </cell>
          <cell r="O331" t="str">
            <v>Space Utilization</v>
          </cell>
          <cell r="P331" t="str">
            <v>ACTIF</v>
          </cell>
          <cell r="Q331" t="str">
            <v>BLM02.3</v>
          </cell>
          <cell r="R331" t="str">
            <v>Observation Systems</v>
          </cell>
          <cell r="S331" t="str">
            <v>ACTIF</v>
          </cell>
          <cell r="T331" t="str">
            <v>BLM02.3.1</v>
          </cell>
          <cell r="U331" t="str">
            <v>Observation Systems in EO</v>
          </cell>
          <cell r="V331" t="str">
            <v>ACTIF</v>
          </cell>
          <cell r="W331" t="str">
            <v>2271</v>
          </cell>
          <cell r="X331" t="str">
            <v>Science Mission EO (Earth Systems)</v>
          </cell>
          <cell r="Y331" t="str">
            <v>ACTIF</v>
          </cell>
          <cell r="Z331" t="str">
            <v>2020/2021</v>
          </cell>
        </row>
        <row r="332">
          <cell r="A332" t="str">
            <v>10603</v>
          </cell>
          <cell r="B332" t="str">
            <v>WILDFIRE MONITORING</v>
          </cell>
          <cell r="C332" t="str">
            <v>B/C</v>
          </cell>
          <cell r="D332" t="str">
            <v>360A</v>
          </cell>
          <cell r="E332" t="str">
            <v>SPACE UTILIZATION</v>
          </cell>
          <cell r="F332" t="str">
            <v>2020/2021</v>
          </cell>
          <cell r="G332" t="str">
            <v>357A</v>
          </cell>
          <cell r="H332" t="str">
            <v>EARTH SYSTEM SCIENCE MISSIONS AND APPLICATIONS DIRECTORATE</v>
          </cell>
          <cell r="I332" t="str">
            <v>ACTIF</v>
          </cell>
          <cell r="J332" t="str">
            <v>3571</v>
          </cell>
          <cell r="K332" t="str">
            <v>PREPARATORY ACTIVITIES SPACE UTILIZATION SCIENTIFIC MISSION</v>
          </cell>
          <cell r="L332" t="str">
            <v>ACTIF</v>
          </cell>
          <cell r="M332" t="str">
            <v>BLM00</v>
          </cell>
          <cell r="N332" t="str">
            <v>BLM02</v>
          </cell>
          <cell r="O332" t="str">
            <v>Space Utilization</v>
          </cell>
          <cell r="P332" t="str">
            <v>ACTIF</v>
          </cell>
          <cell r="Q332" t="str">
            <v>BLM02.3</v>
          </cell>
          <cell r="R332" t="str">
            <v>Observation Systems</v>
          </cell>
          <cell r="S332" t="str">
            <v>ACTIF</v>
          </cell>
          <cell r="T332" t="str">
            <v>BLM02.3.1</v>
          </cell>
          <cell r="U332" t="str">
            <v>Observation Systems in EO</v>
          </cell>
          <cell r="V332" t="str">
            <v>ACTIF</v>
          </cell>
          <cell r="W332" t="str">
            <v>2271</v>
          </cell>
          <cell r="X332" t="str">
            <v>Science Mission EO (Earth Systems)</v>
          </cell>
          <cell r="Y332" t="str">
            <v>ACTIF</v>
          </cell>
          <cell r="Z332" t="str">
            <v>2020/2021</v>
          </cell>
        </row>
        <row r="333">
          <cell r="A333" t="str">
            <v>10604</v>
          </cell>
          <cell r="B333" t="str">
            <v>WILDFIRE MONITORING</v>
          </cell>
          <cell r="C333" t="str">
            <v>B/C</v>
          </cell>
          <cell r="D333" t="str">
            <v>360A</v>
          </cell>
          <cell r="E333" t="str">
            <v>SPACE UTILIZATION</v>
          </cell>
          <cell r="F333" t="str">
            <v>2020/2021</v>
          </cell>
          <cell r="G333" t="str">
            <v>358A</v>
          </cell>
          <cell r="H333" t="str">
            <v>SPACE EXPLOITATION DIRECTORATE</v>
          </cell>
          <cell r="I333" t="str">
            <v>ACTIF</v>
          </cell>
          <cell r="J333" t="str">
            <v>3580</v>
          </cell>
          <cell r="K333" t="str">
            <v>DIRECTOR SPACE EXPLOITATION</v>
          </cell>
          <cell r="L333" t="str">
            <v>ACTIF</v>
          </cell>
          <cell r="M333" t="str">
            <v>BLM00</v>
          </cell>
          <cell r="N333" t="str">
            <v>BLM02</v>
          </cell>
          <cell r="O333" t="str">
            <v>Space Utilization</v>
          </cell>
          <cell r="P333" t="str">
            <v>ACTIF</v>
          </cell>
          <cell r="Q333" t="str">
            <v>BLM02.3</v>
          </cell>
          <cell r="R333" t="str">
            <v>Observation Systems</v>
          </cell>
          <cell r="S333" t="str">
            <v>ACTIF</v>
          </cell>
          <cell r="T333" t="str">
            <v>BLM02.3.1</v>
          </cell>
          <cell r="U333" t="str">
            <v>Observation Systems in EO</v>
          </cell>
          <cell r="V333" t="str">
            <v>ACTIF</v>
          </cell>
          <cell r="W333" t="str">
            <v>2271</v>
          </cell>
          <cell r="X333" t="str">
            <v>Science Mission EO (Earth Systems)</v>
          </cell>
          <cell r="Y333" t="str">
            <v>ACTIF</v>
          </cell>
          <cell r="Z333" t="str">
            <v>2020/2021</v>
          </cell>
        </row>
        <row r="334">
          <cell r="A334" t="str">
            <v>10607</v>
          </cell>
          <cell r="B334" t="str">
            <v>WILDFIRE MONITORING</v>
          </cell>
          <cell r="C334" t="str">
            <v>D</v>
          </cell>
          <cell r="D334" t="str">
            <v>360A</v>
          </cell>
          <cell r="E334" t="str">
            <v>SPACE UTILIZATION</v>
          </cell>
          <cell r="F334" t="str">
            <v>2020/2021</v>
          </cell>
          <cell r="G334" t="str">
            <v>357A</v>
          </cell>
          <cell r="H334" t="str">
            <v>EARTH SYSTEM SCIENCE MISSIONS AND APPLICATIONS DIRECTORATE</v>
          </cell>
          <cell r="I334" t="str">
            <v>ACTIF</v>
          </cell>
          <cell r="J334" t="str">
            <v>3571</v>
          </cell>
          <cell r="K334" t="str">
            <v>PREPARATORY ACTIVITIES SPACE UTILIZATION SCIENTIFIC MISSION</v>
          </cell>
          <cell r="L334" t="str">
            <v>ACTIF</v>
          </cell>
          <cell r="M334" t="str">
            <v>BLM00</v>
          </cell>
          <cell r="N334" t="str">
            <v>BLM02</v>
          </cell>
          <cell r="O334" t="str">
            <v>Space Utilization</v>
          </cell>
          <cell r="P334" t="str">
            <v>ACTIF</v>
          </cell>
          <cell r="Q334" t="str">
            <v>BLM02.3</v>
          </cell>
          <cell r="R334" t="str">
            <v>Observation Systems</v>
          </cell>
          <cell r="S334" t="str">
            <v>ACTIF</v>
          </cell>
          <cell r="T334" t="str">
            <v>BLM02.3.1</v>
          </cell>
          <cell r="U334" t="str">
            <v>Observation Systems in EO</v>
          </cell>
          <cell r="V334" t="str">
            <v>ACTIF</v>
          </cell>
          <cell r="W334" t="str">
            <v>2271</v>
          </cell>
          <cell r="X334" t="str">
            <v>Science Mission EO (Earth Systems)</v>
          </cell>
          <cell r="Y334" t="str">
            <v>ACTIF</v>
          </cell>
          <cell r="Z334" t="str">
            <v>2020/2021</v>
          </cell>
        </row>
        <row r="335">
          <cell r="A335" t="str">
            <v>10608</v>
          </cell>
          <cell r="B335" t="str">
            <v>WILDFIRE MONITORING</v>
          </cell>
          <cell r="C335" t="str">
            <v>D</v>
          </cell>
          <cell r="D335" t="str">
            <v>360A</v>
          </cell>
          <cell r="E335" t="str">
            <v>SPACE UTILIZATION</v>
          </cell>
          <cell r="F335" t="str">
            <v>2020/2021</v>
          </cell>
          <cell r="G335" t="str">
            <v>358A</v>
          </cell>
          <cell r="H335" t="str">
            <v>SPACE EXPLOITATION DIRECTORATE</v>
          </cell>
          <cell r="I335" t="str">
            <v>ACTIF</v>
          </cell>
          <cell r="J335" t="str">
            <v>3580</v>
          </cell>
          <cell r="K335" t="str">
            <v>DIRECTOR SPACE EXPLOITATION</v>
          </cell>
          <cell r="L335" t="str">
            <v>ACTIF</v>
          </cell>
          <cell r="M335" t="str">
            <v>BLM00</v>
          </cell>
          <cell r="N335" t="str">
            <v>BLM02</v>
          </cell>
          <cell r="O335" t="str">
            <v>Space Utilization</v>
          </cell>
          <cell r="P335" t="str">
            <v>ACTIF</v>
          </cell>
          <cell r="Q335" t="str">
            <v>BLM02.3</v>
          </cell>
          <cell r="R335" t="str">
            <v>Observation Systems</v>
          </cell>
          <cell r="S335" t="str">
            <v>ACTIF</v>
          </cell>
          <cell r="T335" t="str">
            <v>BLM02.3.1</v>
          </cell>
          <cell r="U335" t="str">
            <v>Observation Systems in EO</v>
          </cell>
          <cell r="V335" t="str">
            <v>ACTIF</v>
          </cell>
          <cell r="W335" t="str">
            <v>2271</v>
          </cell>
          <cell r="X335" t="str">
            <v>Science Mission EO (Earth Systems)</v>
          </cell>
          <cell r="Y335" t="str">
            <v>ACTIF</v>
          </cell>
          <cell r="Z335" t="str">
            <v>2020/2021</v>
          </cell>
        </row>
        <row r="336">
          <cell r="A336" t="str">
            <v>10610</v>
          </cell>
          <cell r="B336" t="str">
            <v>DEXTRE DEPLOYABLE VISION SYSTEM (DDVS)</v>
          </cell>
          <cell r="C336" t="str">
            <v>D</v>
          </cell>
          <cell r="D336" t="str">
            <v>370A</v>
          </cell>
          <cell r="E336" t="str">
            <v>SPACE EXPLORATION</v>
          </cell>
          <cell r="F336" t="str">
            <v>2020/2021</v>
          </cell>
          <cell r="G336" t="str">
            <v>373A</v>
          </cell>
          <cell r="H336" t="str">
            <v>ALSSM (Astronauts, Life Science &amp; Space Medicine)</v>
          </cell>
          <cell r="I336" t="str">
            <v>ACTIF</v>
          </cell>
          <cell r="J336" t="str">
            <v>3730</v>
          </cell>
          <cell r="K336" t="str">
            <v>DIR. ASTRONAUTS, LIFE SCIENCES &amp; SPACE MEDICINE</v>
          </cell>
          <cell r="L336" t="str">
            <v>ACTIF</v>
          </cell>
          <cell r="M336" t="str">
            <v>BLM00</v>
          </cell>
          <cell r="N336" t="str">
            <v>BLM01</v>
          </cell>
          <cell r="O336" t="str">
            <v>Space Exploration</v>
          </cell>
          <cell r="P336" t="str">
            <v>ACTIF</v>
          </cell>
          <cell r="Q336" t="str">
            <v>BLM01.3</v>
          </cell>
          <cell r="R336" t="str">
            <v>Spacecraft or subsystems</v>
          </cell>
          <cell r="S336" t="str">
            <v>ACTIF</v>
          </cell>
          <cell r="T336" t="str">
            <v>BLM01.3.2</v>
          </cell>
          <cell r="U336" t="str">
            <v>SPACECRAFT OR SUBSYSTEMS - BLEO HUMAN</v>
          </cell>
          <cell r="V336" t="str">
            <v>ACTIF</v>
          </cell>
          <cell r="W336" t="str">
            <v>2254</v>
          </cell>
          <cell r="X336" t="str">
            <v>BLEO HUMAN PROJECTS</v>
          </cell>
          <cell r="Y336" t="str">
            <v>ACTIF</v>
          </cell>
          <cell r="Z336" t="str">
            <v>2020/2021</v>
          </cell>
        </row>
        <row r="337">
          <cell r="A337" t="str">
            <v>10611</v>
          </cell>
          <cell r="B337" t="str">
            <v>DEXTRE DEPLOYABLE VISION SYSTEM (DDVS)</v>
          </cell>
          <cell r="C337" t="str">
            <v>E</v>
          </cell>
          <cell r="D337" t="str">
            <v>370A</v>
          </cell>
          <cell r="E337" t="str">
            <v>SPACE EXPLORATION</v>
          </cell>
          <cell r="F337" t="str">
            <v>2020/2021</v>
          </cell>
          <cell r="G337" t="str">
            <v>373A</v>
          </cell>
          <cell r="H337" t="str">
            <v>ALSSM (Astronauts, Life Science &amp; Space Medicine)</v>
          </cell>
          <cell r="I337" t="str">
            <v>ACTIF</v>
          </cell>
          <cell r="J337" t="str">
            <v>3730</v>
          </cell>
          <cell r="K337" t="str">
            <v>DIR. ASTRONAUTS, LIFE SCIENCES &amp; SPACE MEDICINE</v>
          </cell>
          <cell r="L337" t="str">
            <v>ACTIF</v>
          </cell>
          <cell r="M337" t="str">
            <v>BLM00</v>
          </cell>
          <cell r="N337" t="str">
            <v>BLM01</v>
          </cell>
          <cell r="O337" t="str">
            <v>Space Exploration</v>
          </cell>
          <cell r="P337" t="str">
            <v>ACTIF</v>
          </cell>
          <cell r="Q337" t="str">
            <v>BLM01.3</v>
          </cell>
          <cell r="R337" t="str">
            <v>Spacecraft or subsystems</v>
          </cell>
          <cell r="S337" t="str">
            <v>ACTIF</v>
          </cell>
          <cell r="T337" t="str">
            <v>BLM01.3.2</v>
          </cell>
          <cell r="U337" t="str">
            <v>SPACECRAFT OR SUBSYSTEMS - BLEO HUMAN</v>
          </cell>
          <cell r="V337" t="str">
            <v>ACTIF</v>
          </cell>
          <cell r="W337" t="str">
            <v>2254</v>
          </cell>
          <cell r="X337" t="str">
            <v>BLEO HUMAN PROJECTS</v>
          </cell>
          <cell r="Y337" t="str">
            <v>ACTIF</v>
          </cell>
          <cell r="Z337" t="str">
            <v>2020/2021</v>
          </cell>
        </row>
        <row r="338">
          <cell r="A338" t="str">
            <v>10615</v>
          </cell>
          <cell r="B338" t="str">
            <v>MICROFLUIDIC SAMPLE PREPARATION (MFSP)</v>
          </cell>
          <cell r="C338" t="str">
            <v>C</v>
          </cell>
          <cell r="D338" t="str">
            <v>200A</v>
          </cell>
          <cell r="E338" t="str">
            <v>VICE-PRESIDENT</v>
          </cell>
          <cell r="F338" t="str">
            <v>2020/2021</v>
          </cell>
          <cell r="G338" t="str">
            <v>270A</v>
          </cell>
          <cell r="H338" t="str">
            <v>PROGRAMS AND INTEGRATED PLANNING</v>
          </cell>
          <cell r="I338" t="str">
            <v>ACTIF</v>
          </cell>
          <cell r="J338" t="str">
            <v>270A</v>
          </cell>
          <cell r="K338" t="str">
            <v>PROGRAMS AND INTEGRATED PLANNING</v>
          </cell>
          <cell r="L338" t="str">
            <v>INACTIF</v>
          </cell>
          <cell r="M338" t="str">
            <v>BLM00</v>
          </cell>
          <cell r="N338" t="str">
            <v>BLM01</v>
          </cell>
          <cell r="O338" t="str">
            <v>Space Exploration</v>
          </cell>
          <cell r="P338" t="str">
            <v>ACTIF</v>
          </cell>
          <cell r="Q338" t="str">
            <v>BLM01.2</v>
          </cell>
          <cell r="R338" t="str">
            <v>Science Instruments</v>
          </cell>
          <cell r="S338" t="str">
            <v>ACTIF</v>
          </cell>
          <cell r="T338" t="str">
            <v>BLM01.2.2</v>
          </cell>
          <cell r="U338" t="str">
            <v>Science Instruments in Life Science</v>
          </cell>
          <cell r="V338" t="str">
            <v>ACTIF</v>
          </cell>
          <cell r="W338" t="str">
            <v>2184</v>
          </cell>
          <cell r="X338" t="str">
            <v>Life Science Projects</v>
          </cell>
          <cell r="Y338" t="str">
            <v>ACTIF</v>
          </cell>
          <cell r="Z338" t="str">
            <v>2020/2021</v>
          </cell>
        </row>
        <row r="339">
          <cell r="A339" t="str">
            <v>10616</v>
          </cell>
          <cell r="B339" t="str">
            <v>MICROFLUIDIC SAMPLE PREPARATION (MFSP)</v>
          </cell>
          <cell r="C339" t="str">
            <v>D</v>
          </cell>
          <cell r="D339" t="str">
            <v>200A</v>
          </cell>
          <cell r="E339" t="str">
            <v>VICE-PRESIDENT</v>
          </cell>
          <cell r="F339" t="str">
            <v>2020/2021</v>
          </cell>
          <cell r="G339" t="str">
            <v>270A</v>
          </cell>
          <cell r="H339" t="str">
            <v>PROGRAMS AND INTEGRATED PLANNING</v>
          </cell>
          <cell r="I339" t="str">
            <v>ACTIF</v>
          </cell>
          <cell r="J339" t="str">
            <v>270A</v>
          </cell>
          <cell r="K339" t="str">
            <v>PROGRAMS AND INTEGRATED PLANNING</v>
          </cell>
          <cell r="L339" t="str">
            <v>INACTIF</v>
          </cell>
          <cell r="M339" t="str">
            <v>BLM00</v>
          </cell>
          <cell r="N339" t="str">
            <v>BLM01</v>
          </cell>
          <cell r="O339" t="str">
            <v>Space Exploration</v>
          </cell>
          <cell r="P339" t="str">
            <v>ACTIF</v>
          </cell>
          <cell r="Q339" t="str">
            <v>BLM01.2</v>
          </cell>
          <cell r="R339" t="str">
            <v>Science Instruments</v>
          </cell>
          <cell r="S339" t="str">
            <v>ACTIF</v>
          </cell>
          <cell r="T339" t="str">
            <v>BLM01.2.2</v>
          </cell>
          <cell r="U339" t="str">
            <v>Science Instruments in Life Science</v>
          </cell>
          <cell r="V339" t="str">
            <v>ACTIF</v>
          </cell>
          <cell r="W339" t="str">
            <v>2184</v>
          </cell>
          <cell r="X339" t="str">
            <v>Life Science Projects</v>
          </cell>
          <cell r="Y339" t="str">
            <v>ACTIF</v>
          </cell>
          <cell r="Z339" t="str">
            <v>2020/2021</v>
          </cell>
        </row>
        <row r="340">
          <cell r="A340" t="str">
            <v>10617</v>
          </cell>
          <cell r="B340" t="str">
            <v>MICROFLUIDIC SAMPLE PREPARATION (MFSP)</v>
          </cell>
          <cell r="C340" t="str">
            <v>E</v>
          </cell>
          <cell r="D340" t="str">
            <v>200A</v>
          </cell>
          <cell r="E340" t="str">
            <v>VICE-PRESIDENT</v>
          </cell>
          <cell r="F340" t="str">
            <v>2020/2021</v>
          </cell>
          <cell r="G340" t="str">
            <v>270A</v>
          </cell>
          <cell r="H340" t="str">
            <v>PROGRAMS AND INTEGRATED PLANNING</v>
          </cell>
          <cell r="I340" t="str">
            <v>ACTIF</v>
          </cell>
          <cell r="J340" t="str">
            <v>270A</v>
          </cell>
          <cell r="K340" t="str">
            <v>PROGRAMS AND INTEGRATED PLANNING</v>
          </cell>
          <cell r="L340" t="str">
            <v>INACTIF</v>
          </cell>
          <cell r="M340" t="str">
            <v>BLM00</v>
          </cell>
          <cell r="N340" t="str">
            <v>BLM01</v>
          </cell>
          <cell r="O340" t="str">
            <v>Space Exploration</v>
          </cell>
          <cell r="P340" t="str">
            <v>ACTIF</v>
          </cell>
          <cell r="Q340" t="str">
            <v>BLM01.2</v>
          </cell>
          <cell r="R340" t="str">
            <v>Science Instruments</v>
          </cell>
          <cell r="S340" t="str">
            <v>ACTIF</v>
          </cell>
          <cell r="T340" t="str">
            <v>BLM01.2.2</v>
          </cell>
          <cell r="U340" t="str">
            <v>Science Instruments in Life Science</v>
          </cell>
          <cell r="V340" t="str">
            <v>ACTIF</v>
          </cell>
          <cell r="W340" t="str">
            <v>2184</v>
          </cell>
          <cell r="X340" t="str">
            <v>Life Science Projects</v>
          </cell>
          <cell r="Y340" t="str">
            <v>ACTIF</v>
          </cell>
          <cell r="Z340" t="str">
            <v>2020/2021</v>
          </cell>
        </row>
        <row r="341">
          <cell r="A341" t="str">
            <v>10623</v>
          </cell>
          <cell r="B341" t="str">
            <v>SOLAR WIND MAGNETOSPHERE IONOSPHERE LINK EXPLORER (SMILE) / PROJET A,B,C,D &amp; E</v>
          </cell>
          <cell r="C341" t="str">
            <v>D</v>
          </cell>
          <cell r="D341" t="str">
            <v>360A</v>
          </cell>
          <cell r="E341" t="str">
            <v>SPACE UTILIZATION</v>
          </cell>
          <cell r="F341" t="str">
            <v>2020/2021</v>
          </cell>
          <cell r="G341" t="str">
            <v>358A</v>
          </cell>
          <cell r="H341" t="str">
            <v>SPACE EXPLOITATION DIRECTORATE</v>
          </cell>
          <cell r="I341" t="str">
            <v>ACTIF</v>
          </cell>
          <cell r="J341" t="str">
            <v>3580</v>
          </cell>
          <cell r="K341" t="str">
            <v>DIRECTOR SPACE EXPLOITATION</v>
          </cell>
          <cell r="L341" t="str">
            <v>ACTIF</v>
          </cell>
          <cell r="M341" t="str">
            <v>BLM00</v>
          </cell>
          <cell r="N341" t="str">
            <v>BLM02</v>
          </cell>
          <cell r="O341" t="str">
            <v>Space Utilization</v>
          </cell>
          <cell r="P341" t="str">
            <v>ACTIF</v>
          </cell>
          <cell r="Q341" t="str">
            <v>BLM02.3</v>
          </cell>
          <cell r="R341" t="str">
            <v>Observation Systems</v>
          </cell>
          <cell r="S341" t="str">
            <v>ACTIF</v>
          </cell>
          <cell r="T341" t="str">
            <v>BLM02.3.4</v>
          </cell>
          <cell r="U341" t="str">
            <v>Observation Systems  in Space Situational Awareness (SSA)</v>
          </cell>
          <cell r="V341" t="str">
            <v>ACTIF</v>
          </cell>
          <cell r="W341" t="str">
            <v>2182</v>
          </cell>
          <cell r="X341" t="str">
            <v>Solar Terrestrial Projects</v>
          </cell>
          <cell r="Y341" t="str">
            <v>ACTIF</v>
          </cell>
          <cell r="Z341" t="str">
            <v>2020/2021</v>
          </cell>
        </row>
        <row r="342">
          <cell r="A342" t="str">
            <v>10625</v>
          </cell>
          <cell r="B342" t="str">
            <v>AEROSOLS – CLOUDS, CONVECTION, PRECIPITATION ACCP</v>
          </cell>
          <cell r="C342" t="str">
            <v>PR-PH0&amp;PH0</v>
          </cell>
          <cell r="D342" t="str">
            <v>360A</v>
          </cell>
          <cell r="E342" t="str">
            <v>SPACE UTILIZATION</v>
          </cell>
          <cell r="F342" t="str">
            <v>2020/2021</v>
          </cell>
          <cell r="G342" t="str">
            <v>358A</v>
          </cell>
          <cell r="H342" t="str">
            <v>SPACE EXPLOITATION DIRECTORATE</v>
          </cell>
          <cell r="I342" t="str">
            <v>ACTIF</v>
          </cell>
          <cell r="J342" t="str">
            <v>3580</v>
          </cell>
          <cell r="K342" t="str">
            <v>DIRECTOR SPACE EXPLOITATION</v>
          </cell>
          <cell r="L342" t="str">
            <v>ACTIF</v>
          </cell>
          <cell r="M342" t="str">
            <v>BLM00</v>
          </cell>
          <cell r="N342" t="str">
            <v>BLM02</v>
          </cell>
          <cell r="O342" t="str">
            <v>Space Utilization</v>
          </cell>
          <cell r="P342" t="str">
            <v>ACTIF</v>
          </cell>
          <cell r="Q342" t="str">
            <v>BLM02.2</v>
          </cell>
          <cell r="R342" t="str">
            <v>Planning &amp; preparatory activities</v>
          </cell>
          <cell r="S342" t="str">
            <v>ACTIF</v>
          </cell>
          <cell r="T342" t="str">
            <v>BLM02.2.2</v>
          </cell>
          <cell r="U342" t="str">
            <v>Planning &amp; preparatory activities in EO</v>
          </cell>
          <cell r="V342" t="str">
            <v>ACTIF</v>
          </cell>
          <cell r="W342" t="str">
            <v>2249</v>
          </cell>
          <cell r="X342" t="str">
            <v>Preparatory activities in sciences EO (Atmospheric)</v>
          </cell>
          <cell r="Y342" t="str">
            <v>ACTIF</v>
          </cell>
          <cell r="Z342" t="str">
            <v>2020/2021</v>
          </cell>
        </row>
        <row r="343">
          <cell r="A343" t="str">
            <v>10626</v>
          </cell>
          <cell r="B343" t="str">
            <v>EARTH OBSERVATION SERVICE CONTINUITY (EOSC)</v>
          </cell>
          <cell r="C343" t="str">
            <v>0</v>
          </cell>
          <cell r="D343" t="str">
            <v>360A</v>
          </cell>
          <cell r="E343" t="str">
            <v>SPACE UTILIZATION</v>
          </cell>
          <cell r="F343" t="str">
            <v>2020/2021</v>
          </cell>
          <cell r="G343" t="str">
            <v>357A</v>
          </cell>
          <cell r="H343" t="str">
            <v>EARTH SYSTEM SCIENCE MISSIONS AND APPLICATIONS DIRECTORATE</v>
          </cell>
          <cell r="I343" t="str">
            <v>ACTIF</v>
          </cell>
          <cell r="J343" t="str">
            <v>3571</v>
          </cell>
          <cell r="K343" t="str">
            <v>PREPARATORY ACTIVITIES SPACE UTILIZATION SCIENTIFIC MISSION</v>
          </cell>
          <cell r="L343" t="str">
            <v>ACTIF</v>
          </cell>
          <cell r="M343" t="str">
            <v>BLM00</v>
          </cell>
          <cell r="N343" t="str">
            <v>BLM02</v>
          </cell>
          <cell r="O343" t="str">
            <v>Space Utilization</v>
          </cell>
          <cell r="P343" t="str">
            <v>ACTIF</v>
          </cell>
          <cell r="Q343" t="str">
            <v>BLM02.2</v>
          </cell>
          <cell r="R343" t="str">
            <v>Planning &amp; preparatory activities</v>
          </cell>
          <cell r="S343" t="str">
            <v>ACTIF</v>
          </cell>
          <cell r="T343" t="str">
            <v>BLM02.2.2</v>
          </cell>
          <cell r="U343" t="str">
            <v>Planning &amp; preparatory activities in EO</v>
          </cell>
          <cell r="V343" t="str">
            <v>ACTIF</v>
          </cell>
          <cell r="W343" t="str">
            <v>2247</v>
          </cell>
          <cell r="X343" t="str">
            <v>Preparatory activites relate in  EO OPS (Earth Systems)</v>
          </cell>
          <cell r="Y343" t="str">
            <v>ACTIF</v>
          </cell>
          <cell r="Z343" t="str">
            <v>2020/2021</v>
          </cell>
        </row>
        <row r="344">
          <cell r="A344" t="str">
            <v>10627</v>
          </cell>
          <cell r="B344" t="str">
            <v>EARTH OBSERVATION SERVICE CONTINUITY (EOSC)</v>
          </cell>
          <cell r="C344" t="str">
            <v>0</v>
          </cell>
          <cell r="D344" t="str">
            <v>360A</v>
          </cell>
          <cell r="E344" t="str">
            <v>SPACE UTILIZATION</v>
          </cell>
          <cell r="F344" t="str">
            <v>2020/2021</v>
          </cell>
          <cell r="G344" t="str">
            <v>358A</v>
          </cell>
          <cell r="H344" t="str">
            <v>SPACE EXPLOITATION DIRECTORATE</v>
          </cell>
          <cell r="I344" t="str">
            <v>ACTIF</v>
          </cell>
          <cell r="J344" t="str">
            <v>3580</v>
          </cell>
          <cell r="K344" t="str">
            <v>DIRECTOR SPACE EXPLOITATION</v>
          </cell>
          <cell r="L344" t="str">
            <v>ACTIF</v>
          </cell>
          <cell r="M344" t="str">
            <v>BLM00</v>
          </cell>
          <cell r="N344" t="str">
            <v>BLM02</v>
          </cell>
          <cell r="O344" t="str">
            <v>Space Utilization</v>
          </cell>
          <cell r="P344" t="str">
            <v>ACTIF</v>
          </cell>
          <cell r="Q344" t="str">
            <v>BLM02.2</v>
          </cell>
          <cell r="R344" t="str">
            <v>Planning &amp; preparatory activities</v>
          </cell>
          <cell r="S344" t="str">
            <v>ACTIF</v>
          </cell>
          <cell r="T344" t="str">
            <v>BLM02.2.2</v>
          </cell>
          <cell r="U344" t="str">
            <v>Planning &amp; preparatory activities in EO</v>
          </cell>
          <cell r="V344" t="str">
            <v>ACTIF</v>
          </cell>
          <cell r="W344" t="str">
            <v>2247</v>
          </cell>
          <cell r="X344" t="str">
            <v>Preparatory activites relate in  EO OPS (Earth Systems)</v>
          </cell>
          <cell r="Y344" t="str">
            <v>ACTIF</v>
          </cell>
          <cell r="Z344" t="str">
            <v>2020/2021</v>
          </cell>
        </row>
        <row r="345">
          <cell r="A345" t="str">
            <v>10642</v>
          </cell>
          <cell r="B345" t="str">
            <v>QEYSSAT (CANADIAN QUANTUM ENCRYPTION AND SCIENCE SATELLITE DEMONSTRATION MISSION)</v>
          </cell>
          <cell r="C345" t="str">
            <v>D</v>
          </cell>
          <cell r="D345" t="str">
            <v>360A</v>
          </cell>
          <cell r="E345" t="str">
            <v>SPACE UTILIZATION</v>
          </cell>
          <cell r="F345" t="str">
            <v>2020/2021</v>
          </cell>
          <cell r="G345" t="str">
            <v>357A</v>
          </cell>
          <cell r="H345" t="str">
            <v>EARTH SYSTEM SCIENCE MISSIONS AND APPLICATIONS DIRECTORATE</v>
          </cell>
          <cell r="I345" t="str">
            <v>ACTIF</v>
          </cell>
          <cell r="J345" t="str">
            <v>3571</v>
          </cell>
          <cell r="K345" t="str">
            <v>PREPARATORY ACTIVITIES SPACE UTILIZATION SCIENTIFIC MISSION</v>
          </cell>
          <cell r="L345" t="str">
            <v>ACTIF</v>
          </cell>
          <cell r="M345" t="str">
            <v>BLM00</v>
          </cell>
          <cell r="N345" t="str">
            <v>BLM03</v>
          </cell>
          <cell r="O345" t="str">
            <v>Space Capacity Development</v>
          </cell>
          <cell r="P345" t="str">
            <v>ACTIF</v>
          </cell>
          <cell r="Q345" t="str">
            <v>BLM03.6</v>
          </cell>
          <cell r="R345" t="str">
            <v>Capability Demonstration</v>
          </cell>
          <cell r="S345" t="str">
            <v>ACTIF</v>
          </cell>
          <cell r="T345" t="str">
            <v>BLM03.6.1</v>
          </cell>
          <cell r="U345" t="str">
            <v>Capability Demonstration</v>
          </cell>
          <cell r="V345" t="str">
            <v>ACTIF</v>
          </cell>
          <cell r="W345" t="str">
            <v>2240</v>
          </cell>
          <cell r="X345" t="str">
            <v>Space Capability Demonstration</v>
          </cell>
          <cell r="Y345" t="str">
            <v>ACTIF</v>
          </cell>
          <cell r="Z345" t="str">
            <v>2020/2021</v>
          </cell>
        </row>
        <row r="346">
          <cell r="A346" t="str">
            <v>10643</v>
          </cell>
          <cell r="B346" t="str">
            <v>MARS-SAR COMPASS</v>
          </cell>
          <cell r="C346" t="str">
            <v>B/C/D</v>
          </cell>
          <cell r="D346" t="str">
            <v>360A</v>
          </cell>
          <cell r="E346" t="str">
            <v>SPACE UTILIZATION</v>
          </cell>
          <cell r="F346" t="str">
            <v>2020/2021</v>
          </cell>
          <cell r="G346" t="str">
            <v>357A</v>
          </cell>
          <cell r="H346" t="str">
            <v>EARTH SYSTEM SCIENCE MISSIONS AND APPLICATIONS DIRECTORATE</v>
          </cell>
          <cell r="I346" t="str">
            <v>ACTIF</v>
          </cell>
          <cell r="J346" t="str">
            <v>3571</v>
          </cell>
          <cell r="K346" t="str">
            <v>PREPARATORY ACTIVITIES SPACE UTILIZATION SCIENTIFIC MISSION</v>
          </cell>
          <cell r="L346" t="str">
            <v>ACTIF</v>
          </cell>
          <cell r="M346" t="str">
            <v>BLM00</v>
          </cell>
          <cell r="N346" t="str">
            <v>BLM01</v>
          </cell>
          <cell r="O346" t="str">
            <v>Space Exploration</v>
          </cell>
          <cell r="P346" t="str">
            <v>ACTIF</v>
          </cell>
          <cell r="Q346" t="str">
            <v>BLM01.2</v>
          </cell>
          <cell r="R346" t="str">
            <v>Science Instruments</v>
          </cell>
          <cell r="S346" t="str">
            <v>ACTIF</v>
          </cell>
          <cell r="T346" t="str">
            <v>BLM01.2.3</v>
          </cell>
          <cell r="U346" t="str">
            <v>Science Instruments in Planetary</v>
          </cell>
          <cell r="V346" t="str">
            <v>ACTIF</v>
          </cell>
          <cell r="W346" t="str">
            <v>2186</v>
          </cell>
          <cell r="X346" t="str">
            <v>Planetary Exploration Projects</v>
          </cell>
          <cell r="Y346" t="str">
            <v>ACTIF</v>
          </cell>
          <cell r="Z346" t="str">
            <v>2020/2021</v>
          </cell>
        </row>
        <row r="347">
          <cell r="A347" t="str">
            <v>10661</v>
          </cell>
          <cell r="B347" t="str">
            <v>MARS-SAR COMPASS</v>
          </cell>
          <cell r="C347" t="str">
            <v>A</v>
          </cell>
          <cell r="D347" t="str">
            <v>200A</v>
          </cell>
          <cell r="E347" t="str">
            <v>VICE-PRESIDENT</v>
          </cell>
          <cell r="F347" t="str">
            <v>2020/2021</v>
          </cell>
          <cell r="G347" t="str">
            <v>270A</v>
          </cell>
          <cell r="H347" t="str">
            <v>PROGRAMS AND INTEGRATED PLANNING</v>
          </cell>
          <cell r="I347" t="str">
            <v>ACTIF</v>
          </cell>
          <cell r="J347" t="str">
            <v>270A</v>
          </cell>
          <cell r="K347" t="str">
            <v>PROGRAMS AND INTEGRATED PLANNING</v>
          </cell>
          <cell r="L347" t="str">
            <v>INACTIF</v>
          </cell>
          <cell r="M347" t="str">
            <v>BLM00</v>
          </cell>
          <cell r="N347" t="str">
            <v>BLM01</v>
          </cell>
          <cell r="O347" t="str">
            <v>Space Exploration</v>
          </cell>
          <cell r="P347" t="str">
            <v>ACTIF</v>
          </cell>
          <cell r="Q347" t="str">
            <v>BLM01.2</v>
          </cell>
          <cell r="R347" t="str">
            <v>Science Instruments</v>
          </cell>
          <cell r="S347" t="str">
            <v>ACTIF</v>
          </cell>
          <cell r="T347" t="str">
            <v>BLM01.2.3</v>
          </cell>
          <cell r="U347" t="str">
            <v>Science Instruments in Planetary</v>
          </cell>
          <cell r="V347" t="str">
            <v>ACTIF</v>
          </cell>
          <cell r="W347" t="str">
            <v>2186</v>
          </cell>
          <cell r="X347" t="str">
            <v>Planetary Exploration Projects</v>
          </cell>
          <cell r="Y347" t="str">
            <v>ACTIF</v>
          </cell>
          <cell r="Z347" t="str">
            <v>2020/2021</v>
          </cell>
        </row>
        <row r="348">
          <cell r="A348" t="str">
            <v>10662</v>
          </cell>
          <cell r="B348" t="str">
            <v>MARS-SAR COMPASS</v>
          </cell>
          <cell r="C348" t="str">
            <v>B/C/D</v>
          </cell>
          <cell r="D348" t="str">
            <v>200A</v>
          </cell>
          <cell r="E348" t="str">
            <v>VICE-PRESIDENT</v>
          </cell>
          <cell r="F348" t="str">
            <v>2020/2021</v>
          </cell>
          <cell r="G348" t="str">
            <v>270A</v>
          </cell>
          <cell r="H348" t="str">
            <v>PROGRAMS AND INTEGRATED PLANNING</v>
          </cell>
          <cell r="I348" t="str">
            <v>ACTIF</v>
          </cell>
          <cell r="J348" t="str">
            <v>270A</v>
          </cell>
          <cell r="K348" t="str">
            <v>PROGRAMS AND INTEGRATED PLANNING</v>
          </cell>
          <cell r="L348" t="str">
            <v>INACTIF</v>
          </cell>
          <cell r="M348" t="str">
            <v>BLM00</v>
          </cell>
          <cell r="N348" t="str">
            <v>BLM01</v>
          </cell>
          <cell r="O348" t="str">
            <v>Space Exploration</v>
          </cell>
          <cell r="P348" t="str">
            <v>ACTIF</v>
          </cell>
          <cell r="Q348" t="str">
            <v>BLM01.2</v>
          </cell>
          <cell r="R348" t="str">
            <v>Science Instruments</v>
          </cell>
          <cell r="S348" t="str">
            <v>ACTIF</v>
          </cell>
          <cell r="T348" t="str">
            <v>BLM01.2.3</v>
          </cell>
          <cell r="U348" t="str">
            <v>Science Instruments in Planetary</v>
          </cell>
          <cell r="V348" t="str">
            <v>ACTIF</v>
          </cell>
          <cell r="W348" t="str">
            <v>2186</v>
          </cell>
          <cell r="X348" t="str">
            <v>Planetary Exploration Projects</v>
          </cell>
          <cell r="Y348" t="str">
            <v>ACTIF</v>
          </cell>
          <cell r="Z348" t="str">
            <v>2020/2021</v>
          </cell>
        </row>
        <row r="349">
          <cell r="A349" t="str">
            <v>10663</v>
          </cell>
          <cell r="B349" t="str">
            <v>MARS-SAR COMPASS</v>
          </cell>
          <cell r="C349" t="str">
            <v>E</v>
          </cell>
          <cell r="D349" t="str">
            <v>200A</v>
          </cell>
          <cell r="E349" t="str">
            <v>VICE-PRESIDENT</v>
          </cell>
          <cell r="F349" t="str">
            <v>2020/2021</v>
          </cell>
          <cell r="G349" t="str">
            <v>270A</v>
          </cell>
          <cell r="H349" t="str">
            <v>PROGRAMS AND INTEGRATED PLANNING</v>
          </cell>
          <cell r="I349" t="str">
            <v>ACTIF</v>
          </cell>
          <cell r="J349" t="str">
            <v>270A</v>
          </cell>
          <cell r="K349" t="str">
            <v>PROGRAMS AND INTEGRATED PLANNING</v>
          </cell>
          <cell r="L349" t="str">
            <v>INACTIF</v>
          </cell>
          <cell r="M349" t="str">
            <v>BLM00</v>
          </cell>
          <cell r="N349" t="str">
            <v>BLM01</v>
          </cell>
          <cell r="O349" t="str">
            <v>Space Exploration</v>
          </cell>
          <cell r="P349" t="str">
            <v>ACTIF</v>
          </cell>
          <cell r="Q349" t="str">
            <v>BLM01.2</v>
          </cell>
          <cell r="R349" t="str">
            <v>Science Instruments</v>
          </cell>
          <cell r="S349" t="str">
            <v>ACTIF</v>
          </cell>
          <cell r="T349" t="str">
            <v>BLM01.2.3</v>
          </cell>
          <cell r="U349" t="str">
            <v>Science Instruments in Planetary</v>
          </cell>
          <cell r="V349" t="str">
            <v>ACTIF</v>
          </cell>
          <cell r="W349" t="str">
            <v>2186</v>
          </cell>
          <cell r="X349" t="str">
            <v>Planetary Exploration Projects</v>
          </cell>
          <cell r="Y349" t="str">
            <v>ACTIF</v>
          </cell>
          <cell r="Z349" t="str">
            <v>2020/2021</v>
          </cell>
        </row>
        <row r="350">
          <cell r="A350" t="str">
            <v>10681</v>
          </cell>
          <cell r="B350" t="str">
            <v>REAL PROPERTY MGT SHUB GATINEAU</v>
          </cell>
          <cell r="C350" t="str">
            <v>-</v>
          </cell>
          <cell r="D350" t="str">
            <v>200A</v>
          </cell>
          <cell r="E350" t="str">
            <v>VICE-PRESIDENT</v>
          </cell>
          <cell r="F350" t="str">
            <v>2020/2021</v>
          </cell>
          <cell r="G350" t="str">
            <v>390A</v>
          </cell>
          <cell r="H350" t="str">
            <v>CORPORATE SERVICES</v>
          </cell>
          <cell r="I350" t="str">
            <v>ACTIF</v>
          </cell>
          <cell r="J350" t="str">
            <v>222A</v>
          </cell>
          <cell r="K350" t="str">
            <v>SECURITY AND FACILITIES</v>
          </cell>
          <cell r="L350" t="str">
            <v>ACTIF</v>
          </cell>
          <cell r="M350" t="str">
            <v>ISS00</v>
          </cell>
          <cell r="N350" t="str">
            <v>ISS08</v>
          </cell>
          <cell r="O350" t="str">
            <v>REAL PROPERTY</v>
          </cell>
          <cell r="P350" t="str">
            <v>ACTIF</v>
          </cell>
          <cell r="Q350" t="str">
            <v>ISS08.1</v>
          </cell>
          <cell r="R350" t="str">
            <v>REAL PROPERTY</v>
          </cell>
          <cell r="S350" t="str">
            <v>ACTIF</v>
          </cell>
          <cell r="T350" t="str">
            <v>ISS08.1.1</v>
          </cell>
          <cell r="U350" t="str">
            <v>REAL PROPERTY</v>
          </cell>
          <cell r="V350" t="str">
            <v>ACTIF</v>
          </cell>
          <cell r="W350" t="str">
            <v>2070</v>
          </cell>
          <cell r="X350" t="str">
            <v>SECURITY AND FACILITIES</v>
          </cell>
          <cell r="Y350" t="str">
            <v>ACTIF</v>
          </cell>
          <cell r="Z350" t="str">
            <v>2020/2021</v>
          </cell>
        </row>
        <row r="351">
          <cell r="A351" t="str">
            <v>10682</v>
          </cell>
          <cell r="B351" t="str">
            <v>LANDSCAPING &amp; ARCHITECTURE</v>
          </cell>
          <cell r="C351" t="str">
            <v>-</v>
          </cell>
          <cell r="D351" t="str">
            <v>200A</v>
          </cell>
          <cell r="E351" t="str">
            <v>VICE-PRESIDENT</v>
          </cell>
          <cell r="F351" t="str">
            <v>2020/2021</v>
          </cell>
          <cell r="G351" t="str">
            <v>390A</v>
          </cell>
          <cell r="H351" t="str">
            <v>CORPORATE SERVICES</v>
          </cell>
          <cell r="I351" t="str">
            <v>ACTIF</v>
          </cell>
          <cell r="J351" t="str">
            <v>222A</v>
          </cell>
          <cell r="K351" t="str">
            <v>SECURITY AND FACILITIES</v>
          </cell>
          <cell r="L351" t="str">
            <v>ACTIF</v>
          </cell>
          <cell r="M351" t="str">
            <v>ISS00</v>
          </cell>
          <cell r="N351" t="str">
            <v>ISS08</v>
          </cell>
          <cell r="O351" t="str">
            <v>REAL PROPERTY</v>
          </cell>
          <cell r="P351" t="str">
            <v>ACTIF</v>
          </cell>
          <cell r="Q351" t="str">
            <v>ISS08.1</v>
          </cell>
          <cell r="R351" t="str">
            <v>REAL PROPERTY</v>
          </cell>
          <cell r="S351" t="str">
            <v>ACTIF</v>
          </cell>
          <cell r="T351" t="str">
            <v>ISS08.1.1</v>
          </cell>
          <cell r="U351" t="str">
            <v>REAL PROPERTY</v>
          </cell>
          <cell r="V351" t="str">
            <v>ACTIF</v>
          </cell>
          <cell r="W351" t="str">
            <v>2070</v>
          </cell>
          <cell r="X351" t="str">
            <v>SECURITY AND FACILITIES</v>
          </cell>
          <cell r="Y351" t="str">
            <v>ACTIF</v>
          </cell>
          <cell r="Z351" t="str">
            <v>2020/2021</v>
          </cell>
        </row>
        <row r="352">
          <cell r="A352" t="str">
            <v>10683</v>
          </cell>
          <cell r="B352" t="str">
            <v>ELECTRICITY PLUMBING &amp; BUILDING MECHANICS</v>
          </cell>
          <cell r="C352" t="str">
            <v>-</v>
          </cell>
          <cell r="D352" t="str">
            <v>200A</v>
          </cell>
          <cell r="E352" t="str">
            <v>VICE-PRESIDENT</v>
          </cell>
          <cell r="F352" t="str">
            <v>2020/2021</v>
          </cell>
          <cell r="G352" t="str">
            <v>390A</v>
          </cell>
          <cell r="H352" t="str">
            <v>CORPORATE SERVICES</v>
          </cell>
          <cell r="I352" t="str">
            <v>ACTIF</v>
          </cell>
          <cell r="J352" t="str">
            <v>222A</v>
          </cell>
          <cell r="K352" t="str">
            <v>SECURITY AND FACILITIES</v>
          </cell>
          <cell r="L352" t="str">
            <v>ACTIF</v>
          </cell>
          <cell r="M352" t="str">
            <v>ISS00</v>
          </cell>
          <cell r="N352" t="str">
            <v>ISS08</v>
          </cell>
          <cell r="O352" t="str">
            <v>REAL PROPERTY</v>
          </cell>
          <cell r="P352" t="str">
            <v>ACTIF</v>
          </cell>
          <cell r="Q352" t="str">
            <v>ISS08.1</v>
          </cell>
          <cell r="R352" t="str">
            <v>REAL PROPERTY</v>
          </cell>
          <cell r="S352" t="str">
            <v>ACTIF</v>
          </cell>
          <cell r="T352" t="str">
            <v>ISS08.1.1</v>
          </cell>
          <cell r="U352" t="str">
            <v>REAL PROPERTY</v>
          </cell>
          <cell r="V352" t="str">
            <v>ACTIF</v>
          </cell>
          <cell r="W352" t="str">
            <v>2070</v>
          </cell>
          <cell r="X352" t="str">
            <v>SECURITY AND FACILITIES</v>
          </cell>
          <cell r="Y352" t="str">
            <v>ACTIF</v>
          </cell>
          <cell r="Z352" t="str">
            <v>2020/2021</v>
          </cell>
        </row>
        <row r="353">
          <cell r="A353" t="str">
            <v>10684</v>
          </cell>
          <cell r="B353" t="str">
            <v>INTERIOR DESIGNS</v>
          </cell>
          <cell r="C353" t="str">
            <v>-</v>
          </cell>
          <cell r="D353" t="str">
            <v>200A</v>
          </cell>
          <cell r="E353" t="str">
            <v>VICE-PRESIDENT</v>
          </cell>
          <cell r="F353" t="str">
            <v>2020/2021</v>
          </cell>
          <cell r="G353" t="str">
            <v>390A</v>
          </cell>
          <cell r="H353" t="str">
            <v>CORPORATE SERVICES</v>
          </cell>
          <cell r="I353" t="str">
            <v>ACTIF</v>
          </cell>
          <cell r="J353" t="str">
            <v>222A</v>
          </cell>
          <cell r="K353" t="str">
            <v>SECURITY AND FACILITIES</v>
          </cell>
          <cell r="L353" t="str">
            <v>ACTIF</v>
          </cell>
          <cell r="M353" t="str">
            <v>ISS00</v>
          </cell>
          <cell r="N353" t="str">
            <v>ISS08</v>
          </cell>
          <cell r="O353" t="str">
            <v>REAL PROPERTY</v>
          </cell>
          <cell r="P353" t="str">
            <v>ACTIF</v>
          </cell>
          <cell r="Q353" t="str">
            <v>ISS08.1</v>
          </cell>
          <cell r="R353" t="str">
            <v>REAL PROPERTY</v>
          </cell>
          <cell r="S353" t="str">
            <v>ACTIF</v>
          </cell>
          <cell r="T353" t="str">
            <v>ISS08.1.1</v>
          </cell>
          <cell r="U353" t="str">
            <v>REAL PROPERTY</v>
          </cell>
          <cell r="V353" t="str">
            <v>ACTIF</v>
          </cell>
          <cell r="W353" t="str">
            <v>2070</v>
          </cell>
          <cell r="X353" t="str">
            <v>SECURITY AND FACILITIES</v>
          </cell>
          <cell r="Y353" t="str">
            <v>ACTIF</v>
          </cell>
          <cell r="Z353" t="str">
            <v>2020/2021</v>
          </cell>
        </row>
        <row r="354">
          <cell r="A354" t="str">
            <v>10685</v>
          </cell>
          <cell r="B354" t="str">
            <v>AUDIO VISUAL SERVICES</v>
          </cell>
          <cell r="C354" t="str">
            <v>-</v>
          </cell>
          <cell r="D354" t="str">
            <v>200A</v>
          </cell>
          <cell r="E354" t="str">
            <v>VICE-PRESIDENT</v>
          </cell>
          <cell r="F354" t="str">
            <v>2020/2021</v>
          </cell>
          <cell r="G354" t="str">
            <v>390A</v>
          </cell>
          <cell r="H354" t="str">
            <v>CORPORATE SERVICES</v>
          </cell>
          <cell r="I354" t="str">
            <v>ACTIF</v>
          </cell>
          <cell r="J354" t="str">
            <v>222A</v>
          </cell>
          <cell r="K354" t="str">
            <v>SECURITY AND FACILITIES</v>
          </cell>
          <cell r="L354" t="str">
            <v>ACTIF</v>
          </cell>
          <cell r="M354" t="str">
            <v>ISS00</v>
          </cell>
          <cell r="N354" t="str">
            <v>ISS08</v>
          </cell>
          <cell r="O354" t="str">
            <v>REAL PROPERTY</v>
          </cell>
          <cell r="P354" t="str">
            <v>ACTIF</v>
          </cell>
          <cell r="Q354" t="str">
            <v>ISS08.1</v>
          </cell>
          <cell r="R354" t="str">
            <v>REAL PROPERTY</v>
          </cell>
          <cell r="S354" t="str">
            <v>ACTIF</v>
          </cell>
          <cell r="T354" t="str">
            <v>ISS08.1.1</v>
          </cell>
          <cell r="U354" t="str">
            <v>REAL PROPERTY</v>
          </cell>
          <cell r="V354" t="str">
            <v>ACTIF</v>
          </cell>
          <cell r="W354" t="str">
            <v>2034</v>
          </cell>
          <cell r="X354" t="str">
            <v>FACILITIES/ASSET MANAGEMENT SERVICES - JHC</v>
          </cell>
          <cell r="Y354" t="str">
            <v>ACTIF</v>
          </cell>
          <cell r="Z354" t="str">
            <v>2020/2021</v>
          </cell>
        </row>
        <row r="355">
          <cell r="A355" t="str">
            <v>10707</v>
          </cell>
          <cell r="B355" t="str">
            <v>WILDFIRE MONITORING</v>
          </cell>
          <cell r="C355" t="str">
            <v>B/C</v>
          </cell>
          <cell r="D355" t="str">
            <v>380A</v>
          </cell>
          <cell r="E355" t="str">
            <v>SPACE SCIENCE AND TECHNOLOGY</v>
          </cell>
          <cell r="F355" t="str">
            <v>2020/2021</v>
          </cell>
          <cell r="G355" t="str">
            <v>384A</v>
          </cell>
          <cell r="H355" t="str">
            <v>ENGINEERING DEVELOPMENT</v>
          </cell>
          <cell r="I355" t="str">
            <v>ACTIF</v>
          </cell>
          <cell r="J355" t="str">
            <v>3840</v>
          </cell>
          <cell r="K355" t="str">
            <v>ENGINEERING DEVELOPMENT</v>
          </cell>
          <cell r="L355" t="str">
            <v>ACTIF</v>
          </cell>
          <cell r="M355" t="str">
            <v>BLM00</v>
          </cell>
          <cell r="N355" t="str">
            <v>BLM02</v>
          </cell>
          <cell r="O355" t="str">
            <v>Space Utilization</v>
          </cell>
          <cell r="P355" t="str">
            <v>ACTIF</v>
          </cell>
          <cell r="Q355" t="str">
            <v>BLM02.3</v>
          </cell>
          <cell r="R355" t="str">
            <v>Observation Systems</v>
          </cell>
          <cell r="S355" t="str">
            <v>ACTIF</v>
          </cell>
          <cell r="T355" t="str">
            <v>BLM02.3.1</v>
          </cell>
          <cell r="U355" t="str">
            <v>Observation Systems in EO</v>
          </cell>
          <cell r="V355" t="str">
            <v>ACTIF</v>
          </cell>
          <cell r="W355" t="str">
            <v>2271</v>
          </cell>
          <cell r="X355" t="str">
            <v>Science Mission EO (Earth Systems)</v>
          </cell>
          <cell r="Y355" t="str">
            <v>ACTIF</v>
          </cell>
          <cell r="Z355" t="str">
            <v>2020/2021</v>
          </cell>
        </row>
        <row r="356">
          <cell r="A356" t="str">
            <v>10709</v>
          </cell>
          <cell r="B356" t="str">
            <v>WILDFIRE MONITORING</v>
          </cell>
          <cell r="C356" t="str">
            <v>D</v>
          </cell>
          <cell r="D356" t="str">
            <v>380A</v>
          </cell>
          <cell r="E356" t="str">
            <v>SPACE SCIENCE AND TECHNOLOGY</v>
          </cell>
          <cell r="F356" t="str">
            <v>2020/2021</v>
          </cell>
          <cell r="G356" t="str">
            <v>384A</v>
          </cell>
          <cell r="H356" t="str">
            <v>ENGINEERING DEVELOPMENT</v>
          </cell>
          <cell r="I356" t="str">
            <v>ACTIF</v>
          </cell>
          <cell r="J356" t="str">
            <v>3840</v>
          </cell>
          <cell r="K356" t="str">
            <v>ENGINEERING DEVELOPMENT</v>
          </cell>
          <cell r="L356" t="str">
            <v>ACTIF</v>
          </cell>
          <cell r="M356" t="str">
            <v>BLM00</v>
          </cell>
          <cell r="N356" t="str">
            <v>BLM02</v>
          </cell>
          <cell r="O356" t="str">
            <v>Space Utilization</v>
          </cell>
          <cell r="P356" t="str">
            <v>ACTIF</v>
          </cell>
          <cell r="Q356" t="str">
            <v>BLM02.3</v>
          </cell>
          <cell r="R356" t="str">
            <v>Observation Systems</v>
          </cell>
          <cell r="S356" t="str">
            <v>ACTIF</v>
          </cell>
          <cell r="T356" t="str">
            <v>BLM02.3.1</v>
          </cell>
          <cell r="U356" t="str">
            <v>Observation Systems in EO</v>
          </cell>
          <cell r="V356" t="str">
            <v>ACTIF</v>
          </cell>
          <cell r="W356" t="str">
            <v>2271</v>
          </cell>
          <cell r="X356" t="str">
            <v>Science Mission EO (Earth Systems)</v>
          </cell>
          <cell r="Y356" t="str">
            <v>ACTIF</v>
          </cell>
          <cell r="Z356" t="str">
            <v>2020/2021</v>
          </cell>
        </row>
        <row r="357">
          <cell r="A357" t="str">
            <v>10723</v>
          </cell>
          <cell r="B357" t="str">
            <v>WILDFIRE MONITORING</v>
          </cell>
          <cell r="C357" t="str">
            <v>B/C</v>
          </cell>
          <cell r="D357" t="str">
            <v>200A</v>
          </cell>
          <cell r="E357" t="str">
            <v>VICE-PRESIDENT</v>
          </cell>
          <cell r="F357" t="str">
            <v>2020/2021</v>
          </cell>
          <cell r="G357" t="str">
            <v>270A</v>
          </cell>
          <cell r="H357" t="str">
            <v>PROGRAMS AND INTEGRATED PLANNING</v>
          </cell>
          <cell r="I357" t="str">
            <v>ACTIF</v>
          </cell>
          <cell r="J357" t="str">
            <v>2700</v>
          </cell>
          <cell r="K357" t="str">
            <v>PLANS AND PROGRAMS</v>
          </cell>
          <cell r="L357" t="str">
            <v>ACTIF</v>
          </cell>
          <cell r="M357" t="str">
            <v>BLM00</v>
          </cell>
          <cell r="N357" t="str">
            <v>BLM02</v>
          </cell>
          <cell r="O357" t="str">
            <v>Space Utilization</v>
          </cell>
          <cell r="P357" t="str">
            <v>ACTIF</v>
          </cell>
          <cell r="Q357" t="str">
            <v>BLM02.3</v>
          </cell>
          <cell r="R357" t="str">
            <v>Observation Systems</v>
          </cell>
          <cell r="S357" t="str">
            <v>ACTIF</v>
          </cell>
          <cell r="T357" t="str">
            <v>BLM02.3.1</v>
          </cell>
          <cell r="U357" t="str">
            <v>Observation Systems in EO</v>
          </cell>
          <cell r="V357" t="str">
            <v>ACTIF</v>
          </cell>
          <cell r="W357" t="str">
            <v>2271</v>
          </cell>
          <cell r="X357" t="str">
            <v>Science Mission EO (Earth Systems)</v>
          </cell>
          <cell r="Y357" t="str">
            <v>ACTIF</v>
          </cell>
          <cell r="Z357" t="str">
            <v>2020/2021</v>
          </cell>
        </row>
        <row r="358">
          <cell r="A358" t="str">
            <v>10724</v>
          </cell>
          <cell r="B358" t="str">
            <v>WILDFIRE MONITORING</v>
          </cell>
          <cell r="C358" t="str">
            <v>D</v>
          </cell>
          <cell r="D358" t="str">
            <v>200A</v>
          </cell>
          <cell r="E358" t="str">
            <v>VICE-PRESIDENT</v>
          </cell>
          <cell r="F358" t="str">
            <v>2020/2021</v>
          </cell>
          <cell r="G358" t="str">
            <v>270A</v>
          </cell>
          <cell r="H358" t="str">
            <v>PROGRAMS AND INTEGRATED PLANNING</v>
          </cell>
          <cell r="I358" t="str">
            <v>ACTIF</v>
          </cell>
          <cell r="J358" t="str">
            <v>2700</v>
          </cell>
          <cell r="K358" t="str">
            <v>PLANS AND PROGRAMS</v>
          </cell>
          <cell r="L358" t="str">
            <v>ACTIF</v>
          </cell>
          <cell r="M358" t="str">
            <v>BLM00</v>
          </cell>
          <cell r="N358" t="str">
            <v>BLM02</v>
          </cell>
          <cell r="O358" t="str">
            <v>Space Utilization</v>
          </cell>
          <cell r="P358" t="str">
            <v>ACTIF</v>
          </cell>
          <cell r="Q358" t="str">
            <v>BLM02.3</v>
          </cell>
          <cell r="R358" t="str">
            <v>Observation Systems</v>
          </cell>
          <cell r="S358" t="str">
            <v>ACTIF</v>
          </cell>
          <cell r="T358" t="str">
            <v>BLM02.3.1</v>
          </cell>
          <cell r="U358" t="str">
            <v>Observation Systems in EO</v>
          </cell>
          <cell r="V358" t="str">
            <v>ACTIF</v>
          </cell>
          <cell r="W358" t="str">
            <v>2271</v>
          </cell>
          <cell r="X358" t="str">
            <v>Science Mission EO (Earth Systems)</v>
          </cell>
          <cell r="Y358" t="str">
            <v>ACTIF</v>
          </cell>
          <cell r="Z358" t="str">
            <v>2020/2021</v>
          </cell>
        </row>
        <row r="359">
          <cell r="A359" t="str">
            <v>10725</v>
          </cell>
          <cell r="B359" t="str">
            <v>AEROSOLS – CLOUDS, CONVECTION, PRECIPITATION ACCP</v>
          </cell>
          <cell r="C359" t="str">
            <v>PR-PH0&amp;PH0</v>
          </cell>
          <cell r="D359" t="str">
            <v>200A</v>
          </cell>
          <cell r="E359" t="str">
            <v>VICE-PRESIDENT</v>
          </cell>
          <cell r="F359" t="str">
            <v>2020/2021</v>
          </cell>
          <cell r="G359" t="str">
            <v>270A</v>
          </cell>
          <cell r="H359" t="str">
            <v>PROGRAMS AND INTEGRATED PLANNING</v>
          </cell>
          <cell r="I359" t="str">
            <v>ACTIF</v>
          </cell>
          <cell r="J359" t="str">
            <v>2700</v>
          </cell>
          <cell r="K359" t="str">
            <v>PLANS AND PROGRAMS</v>
          </cell>
          <cell r="L359" t="str">
            <v>ACTIF</v>
          </cell>
          <cell r="M359" t="str">
            <v>BLM00</v>
          </cell>
          <cell r="N359" t="str">
            <v>BLM02</v>
          </cell>
          <cell r="O359" t="str">
            <v>Space Utilization</v>
          </cell>
          <cell r="P359" t="str">
            <v>ACTIF</v>
          </cell>
          <cell r="Q359" t="str">
            <v>BLM02.2</v>
          </cell>
          <cell r="R359" t="str">
            <v>Planning &amp; preparatory activities</v>
          </cell>
          <cell r="S359" t="str">
            <v>ACTIF</v>
          </cell>
          <cell r="T359" t="str">
            <v>BLM02.2.2</v>
          </cell>
          <cell r="U359" t="str">
            <v>Planning &amp; preparatory activities in EO</v>
          </cell>
          <cell r="V359" t="str">
            <v>ACTIF</v>
          </cell>
          <cell r="W359" t="str">
            <v>2249</v>
          </cell>
          <cell r="X359" t="str">
            <v>Preparatory activities in sciences EO (Atmospheric)</v>
          </cell>
          <cell r="Y359" t="str">
            <v>ACTIF</v>
          </cell>
          <cell r="Z359" t="str">
            <v>2020/2021</v>
          </cell>
        </row>
        <row r="360">
          <cell r="A360" t="str">
            <v>10741</v>
          </cell>
          <cell r="B360" t="str">
            <v>WILDFIRE MONITORING</v>
          </cell>
          <cell r="C360" t="str">
            <v>E</v>
          </cell>
          <cell r="D360" t="str">
            <v>360A</v>
          </cell>
          <cell r="E360" t="str">
            <v>SPACE UTILIZATION</v>
          </cell>
          <cell r="F360" t="str">
            <v>2020/2021</v>
          </cell>
          <cell r="G360" t="str">
            <v>358A</v>
          </cell>
          <cell r="H360" t="str">
            <v>SPACE EXPLOITATION DIRECTORATE</v>
          </cell>
          <cell r="I360" t="str">
            <v>ACTIF</v>
          </cell>
          <cell r="J360" t="str">
            <v>3580</v>
          </cell>
          <cell r="K360" t="str">
            <v>DIRECTOR SPACE EXPLOITATION</v>
          </cell>
          <cell r="L360" t="str">
            <v>ACTIF</v>
          </cell>
          <cell r="M360" t="str">
            <v>BLM00</v>
          </cell>
          <cell r="N360" t="str">
            <v>BLM02</v>
          </cell>
          <cell r="O360" t="str">
            <v>Space Utilization</v>
          </cell>
          <cell r="P360" t="str">
            <v>ACTIF</v>
          </cell>
          <cell r="Q360" t="str">
            <v>BLM02.3</v>
          </cell>
          <cell r="R360" t="str">
            <v>Observation Systems</v>
          </cell>
          <cell r="S360" t="str">
            <v>ACTIF</v>
          </cell>
          <cell r="T360" t="str">
            <v>BLM02.3.1</v>
          </cell>
          <cell r="U360" t="str">
            <v>Observation Systems in EO</v>
          </cell>
          <cell r="V360" t="str">
            <v>ACTIF</v>
          </cell>
          <cell r="W360" t="str">
            <v>2271</v>
          </cell>
          <cell r="X360" t="str">
            <v>Science Mission EO (Earth Systems)</v>
          </cell>
          <cell r="Y360" t="str">
            <v>ACTIF</v>
          </cell>
          <cell r="Z360" t="str">
            <v>2020/2021</v>
          </cell>
        </row>
        <row r="361">
          <cell r="A361" t="str">
            <v>10761</v>
          </cell>
          <cell r="B361" t="str">
            <v>SOLAR WIND MAGNETOSPHERE IONOSPHERE LINK EXPLORER (SMILE) / PROJET A,B,C,D &amp; E</v>
          </cell>
          <cell r="C361" t="str">
            <v>E</v>
          </cell>
          <cell r="D361" t="str">
            <v>360A</v>
          </cell>
          <cell r="E361" t="str">
            <v>SPACE UTILIZATION</v>
          </cell>
          <cell r="F361" t="str">
            <v>2020/2021</v>
          </cell>
          <cell r="G361" t="str">
            <v>358A</v>
          </cell>
          <cell r="H361" t="str">
            <v>SPACE EXPLOITATION DIRECTORATE</v>
          </cell>
          <cell r="I361" t="str">
            <v>ACTIF</v>
          </cell>
          <cell r="J361" t="str">
            <v>3580</v>
          </cell>
          <cell r="K361" t="str">
            <v>DIRECTOR SPACE EXPLOITATION</v>
          </cell>
          <cell r="L361" t="str">
            <v>ACTIF</v>
          </cell>
          <cell r="M361" t="str">
            <v>BLM00</v>
          </cell>
          <cell r="N361" t="str">
            <v>BLM02</v>
          </cell>
          <cell r="O361" t="str">
            <v>Space Utilization</v>
          </cell>
          <cell r="P361" t="str">
            <v>ACTIF</v>
          </cell>
          <cell r="Q361" t="str">
            <v>BLM02.3</v>
          </cell>
          <cell r="R361" t="str">
            <v>Observation Systems</v>
          </cell>
          <cell r="S361" t="str">
            <v>ACTIF</v>
          </cell>
          <cell r="T361" t="str">
            <v>BLM02.3.4</v>
          </cell>
          <cell r="U361" t="str">
            <v>Observation Systems  in Space Situational Awareness (SSA)</v>
          </cell>
          <cell r="V361" t="str">
            <v>ACTIF</v>
          </cell>
          <cell r="W361" t="str">
            <v>2182</v>
          </cell>
          <cell r="X361" t="str">
            <v>Solar Terrestrial Projects</v>
          </cell>
          <cell r="Y361" t="str">
            <v>ACTIF</v>
          </cell>
          <cell r="Z361" t="str">
            <v>2020/2021</v>
          </cell>
        </row>
        <row r="362">
          <cell r="A362" t="str">
            <v>10781</v>
          </cell>
          <cell r="B362" t="str">
            <v>GATEWAY DIRECTORATE</v>
          </cell>
          <cell r="C362" t="str">
            <v>-</v>
          </cell>
          <cell r="D362" t="str">
            <v>370A</v>
          </cell>
          <cell r="E362" t="str">
            <v>SPACE EXPLORATION</v>
          </cell>
          <cell r="F362" t="str">
            <v>2020/2021</v>
          </cell>
          <cell r="G362" t="str">
            <v>450A</v>
          </cell>
          <cell r="H362" t="str">
            <v>GATEWAY</v>
          </cell>
          <cell r="I362" t="str">
            <v>ACTIF</v>
          </cell>
          <cell r="J362" t="str">
            <v>4501</v>
          </cell>
          <cell r="K362" t="str">
            <v>DIRECTOR OFFICE GATEWAY</v>
          </cell>
          <cell r="L362" t="str">
            <v>ACTIF</v>
          </cell>
          <cell r="M362" t="str">
            <v>BLM00</v>
          </cell>
          <cell r="N362" t="str">
            <v>BLM01</v>
          </cell>
          <cell r="O362" t="str">
            <v>Space Exploration</v>
          </cell>
          <cell r="P362" t="str">
            <v>ACTIF</v>
          </cell>
          <cell r="Q362" t="str">
            <v>BLM01.7</v>
          </cell>
          <cell r="R362" t="str">
            <v>Management of Space Exploration</v>
          </cell>
          <cell r="S362" t="str">
            <v>ACTIF</v>
          </cell>
          <cell r="T362" t="str">
            <v>BLM01.7.1</v>
          </cell>
          <cell r="U362" t="str">
            <v>Management of Space Exploration</v>
          </cell>
          <cell r="V362" t="str">
            <v>ACTIF</v>
          </cell>
          <cell r="W362" t="str">
            <v>2275</v>
          </cell>
          <cell r="X362" t="str">
            <v>MANAGEMENT OF GATEWAY DIRECTORATE</v>
          </cell>
          <cell r="Y362" t="str">
            <v>ACTIF</v>
          </cell>
          <cell r="Z362" t="str">
            <v>2020/2021</v>
          </cell>
        </row>
        <row r="363">
          <cell r="A363" t="str">
            <v>10825</v>
          </cell>
          <cell r="B363" t="str">
            <v>IMAGING FOURIER TRANSFORM SPECTROMETER IFTS</v>
          </cell>
          <cell r="C363" t="str">
            <v>D</v>
          </cell>
          <cell r="D363" t="str">
            <v>380A</v>
          </cell>
          <cell r="E363" t="str">
            <v>SPACE SCIENCE AND TECHNOLOGY</v>
          </cell>
          <cell r="F363" t="str">
            <v>2020/2021</v>
          </cell>
          <cell r="G363" t="str">
            <v>384A</v>
          </cell>
          <cell r="H363" t="str">
            <v>ENGINEERING DEVELOPMENT</v>
          </cell>
          <cell r="I363" t="str">
            <v>ACTIF</v>
          </cell>
          <cell r="J363" t="str">
            <v>3848</v>
          </cell>
          <cell r="K363" t="str">
            <v>CAPABILITY DEMONSTRATION</v>
          </cell>
          <cell r="L363" t="str">
            <v>ACTIF</v>
          </cell>
          <cell r="M363" t="str">
            <v>BLM00</v>
          </cell>
          <cell r="N363" t="str">
            <v>BLM03</v>
          </cell>
          <cell r="O363" t="str">
            <v>Space Capacity Development</v>
          </cell>
          <cell r="P363" t="str">
            <v>ACTIF</v>
          </cell>
          <cell r="Q363" t="str">
            <v>BLM03.6</v>
          </cell>
          <cell r="R363" t="str">
            <v>Capability Demonstration</v>
          </cell>
          <cell r="S363" t="str">
            <v>ACTIF</v>
          </cell>
          <cell r="T363" t="str">
            <v>BLM03.6.1</v>
          </cell>
          <cell r="U363" t="str">
            <v>Capability Demonstration</v>
          </cell>
          <cell r="V363" t="str">
            <v>ACTIF</v>
          </cell>
          <cell r="W363" t="str">
            <v>2240</v>
          </cell>
          <cell r="X363" t="str">
            <v>Space Capability Demonstration</v>
          </cell>
          <cell r="Y363" t="str">
            <v>ACTIF</v>
          </cell>
          <cell r="Z363" t="str">
            <v>2020/2021</v>
          </cell>
        </row>
        <row r="364">
          <cell r="A364" t="str">
            <v>10826</v>
          </cell>
          <cell r="B364" t="str">
            <v>IMAGING FOURIER TRANSFORM SPECTROMETER IFTS</v>
          </cell>
          <cell r="C364" t="str">
            <v>SCI-SUP</v>
          </cell>
          <cell r="D364" t="str">
            <v>380A</v>
          </cell>
          <cell r="E364" t="str">
            <v>SPACE SCIENCE AND TECHNOLOGY</v>
          </cell>
          <cell r="F364" t="str">
            <v>2020/2021</v>
          </cell>
          <cell r="G364" t="str">
            <v>384A</v>
          </cell>
          <cell r="H364" t="str">
            <v>ENGINEERING DEVELOPMENT</v>
          </cell>
          <cell r="I364" t="str">
            <v>ACTIF</v>
          </cell>
          <cell r="J364" t="str">
            <v>3848</v>
          </cell>
          <cell r="K364" t="str">
            <v>CAPABILITY DEMONSTRATION</v>
          </cell>
          <cell r="L364" t="str">
            <v>ACTIF</v>
          </cell>
          <cell r="M364" t="str">
            <v>BLM00</v>
          </cell>
          <cell r="N364" t="str">
            <v>BLM03</v>
          </cell>
          <cell r="O364" t="str">
            <v>Space Capacity Development</v>
          </cell>
          <cell r="P364" t="str">
            <v>ACTIF</v>
          </cell>
          <cell r="Q364" t="str">
            <v>BLM03.6</v>
          </cell>
          <cell r="R364" t="str">
            <v>Capability Demonstration</v>
          </cell>
          <cell r="S364" t="str">
            <v>ACTIF</v>
          </cell>
          <cell r="T364" t="str">
            <v>BLM03.6.1</v>
          </cell>
          <cell r="U364" t="str">
            <v>Capability Demonstration</v>
          </cell>
          <cell r="V364" t="str">
            <v>ACTIF</v>
          </cell>
          <cell r="W364" t="str">
            <v>2240</v>
          </cell>
          <cell r="X364" t="str">
            <v>Space Capability Demonstration</v>
          </cell>
          <cell r="Y364" t="str">
            <v>ACTIF</v>
          </cell>
          <cell r="Z364" t="str">
            <v>2020/2021</v>
          </cell>
        </row>
        <row r="365">
          <cell r="A365" t="str">
            <v>10861</v>
          </cell>
          <cell r="B365" t="str">
            <v>DFL SHIRLEY'S BAY CAMPUS FEES</v>
          </cell>
          <cell r="C365" t="str">
            <v>-</v>
          </cell>
          <cell r="D365" t="str">
            <v>200A</v>
          </cell>
          <cell r="E365" t="str">
            <v>VICE-PRESIDENT</v>
          </cell>
          <cell r="F365" t="str">
            <v>2020/2021</v>
          </cell>
          <cell r="G365" t="str">
            <v>390A</v>
          </cell>
          <cell r="H365" t="str">
            <v>CORPORATE SERVICES</v>
          </cell>
          <cell r="I365" t="str">
            <v>ACTIF</v>
          </cell>
          <cell r="J365" t="str">
            <v>390A</v>
          </cell>
          <cell r="K365" t="str">
            <v>CORPORATE SERVICES</v>
          </cell>
          <cell r="L365" t="str">
            <v>INACTIF</v>
          </cell>
          <cell r="M365" t="str">
            <v>ISS00</v>
          </cell>
          <cell r="N365" t="str">
            <v>ISS08</v>
          </cell>
          <cell r="O365" t="str">
            <v>REAL PROPERTY</v>
          </cell>
          <cell r="P365" t="str">
            <v>ACTIF</v>
          </cell>
          <cell r="Q365" t="str">
            <v>ISS08.1</v>
          </cell>
          <cell r="R365" t="str">
            <v>REAL PROPERTY</v>
          </cell>
          <cell r="S365" t="str">
            <v>ACTIF</v>
          </cell>
          <cell r="T365" t="str">
            <v>ISS08.1.1</v>
          </cell>
          <cell r="U365" t="str">
            <v>REAL PROPERTY</v>
          </cell>
          <cell r="V365" t="str">
            <v>ACTIF</v>
          </cell>
          <cell r="W365" t="str">
            <v>2067</v>
          </cell>
          <cell r="X365" t="str">
            <v>FACILITIES/ASSET MANAGEMENT SERVICES - DFL</v>
          </cell>
          <cell r="Y365" t="str">
            <v>ACTIF</v>
          </cell>
          <cell r="Z365" t="str">
            <v>2020/2021</v>
          </cell>
        </row>
        <row r="366">
          <cell r="A366" t="str">
            <v>10941</v>
          </cell>
          <cell r="B366" t="str">
            <v>LUNAR EXPLORATION ACCELERATOR PROGRAM (LEAP) - CAP DEMO</v>
          </cell>
          <cell r="C366" t="str">
            <v>-</v>
          </cell>
          <cell r="D366" t="str">
            <v>380A</v>
          </cell>
          <cell r="E366" t="str">
            <v>SPACE SCIENCE AND TECHNOLOGY</v>
          </cell>
          <cell r="F366" t="str">
            <v>2020/2021</v>
          </cell>
          <cell r="G366" t="str">
            <v>384A</v>
          </cell>
          <cell r="H366" t="str">
            <v>ENGINEERING DEVELOPMENT</v>
          </cell>
          <cell r="I366" t="str">
            <v>ACTIF</v>
          </cell>
          <cell r="J366" t="str">
            <v>3849</v>
          </cell>
          <cell r="K366" t="str">
            <v>CAPACITY DEMONSTRATION</v>
          </cell>
          <cell r="L366" t="str">
            <v>ACTIF</v>
          </cell>
          <cell r="M366" t="str">
            <v>BLM00</v>
          </cell>
          <cell r="N366" t="str">
            <v>BLM03</v>
          </cell>
          <cell r="O366" t="str">
            <v>Space Capacity Development</v>
          </cell>
          <cell r="P366" t="str">
            <v>ACTIF</v>
          </cell>
          <cell r="Q366" t="str">
            <v>BLM03.6</v>
          </cell>
          <cell r="R366" t="str">
            <v>Capability Demonstration</v>
          </cell>
          <cell r="S366" t="str">
            <v>ACTIF</v>
          </cell>
          <cell r="T366" t="str">
            <v>BLM03.6.1</v>
          </cell>
          <cell r="U366" t="str">
            <v>Capability Demonstration</v>
          </cell>
          <cell r="V366" t="str">
            <v>ACTIF</v>
          </cell>
          <cell r="W366" t="str">
            <v>2240</v>
          </cell>
          <cell r="X366" t="str">
            <v>Space Capability Demonstration</v>
          </cell>
          <cell r="Y366" t="str">
            <v>ACTIF</v>
          </cell>
          <cell r="Z366" t="str">
            <v>2020/2021</v>
          </cell>
        </row>
        <row r="367">
          <cell r="A367" t="str">
            <v>10974</v>
          </cell>
          <cell r="B367" t="str">
            <v>FOOD PRODUCTION</v>
          </cell>
          <cell r="C367" t="str">
            <v>-</v>
          </cell>
          <cell r="D367" t="str">
            <v>370A</v>
          </cell>
          <cell r="E367" t="str">
            <v>SPACE EXPLORATION</v>
          </cell>
          <cell r="F367" t="str">
            <v>2020/2021</v>
          </cell>
          <cell r="G367" t="str">
            <v>379A</v>
          </cell>
          <cell r="H367" t="str">
            <v>STRATEGIC PLANNING</v>
          </cell>
          <cell r="I367" t="str">
            <v>ACTIF</v>
          </cell>
          <cell r="J367" t="str">
            <v>3790</v>
          </cell>
          <cell r="K367" t="str">
            <v>DIR STRATEGIC PLANNING</v>
          </cell>
          <cell r="L367" t="str">
            <v>ACTIF</v>
          </cell>
          <cell r="M367" t="str">
            <v>BLM00</v>
          </cell>
          <cell r="N367" t="str">
            <v>BLM01</v>
          </cell>
          <cell r="O367" t="str">
            <v>Space Exploration</v>
          </cell>
          <cell r="P367" t="str">
            <v>ACTIF</v>
          </cell>
          <cell r="Q367" t="str">
            <v>BLM01.6</v>
          </cell>
          <cell r="R367" t="str">
            <v>Planning Products</v>
          </cell>
          <cell r="S367" t="str">
            <v>ACTIF</v>
          </cell>
          <cell r="T367" t="str">
            <v>BLM01.6.5</v>
          </cell>
          <cell r="U367" t="str">
            <v>PLANNING PRODUCTS - BLEO HUMAN</v>
          </cell>
          <cell r="V367" t="str">
            <v>ACTIF</v>
          </cell>
          <cell r="W367" t="str">
            <v>2274</v>
          </cell>
          <cell r="X367" t="str">
            <v>BLEO HUMAN PREPARATORY ACTIVITIES</v>
          </cell>
          <cell r="Y367" t="str">
            <v>ACTIF</v>
          </cell>
          <cell r="Z367" t="str">
            <v>2020/2021</v>
          </cell>
        </row>
        <row r="368">
          <cell r="A368" t="str">
            <v>10975</v>
          </cell>
          <cell r="B368" t="str">
            <v>FOOD PRODUCTION</v>
          </cell>
          <cell r="C368" t="str">
            <v>0</v>
          </cell>
          <cell r="D368" t="str">
            <v>370A</v>
          </cell>
          <cell r="E368" t="str">
            <v>SPACE EXPLORATION</v>
          </cell>
          <cell r="F368" t="str">
            <v>2020/2021</v>
          </cell>
          <cell r="G368" t="str">
            <v>379A</v>
          </cell>
          <cell r="H368" t="str">
            <v>STRATEGIC PLANNING</v>
          </cell>
          <cell r="I368" t="str">
            <v>ACTIF</v>
          </cell>
          <cell r="J368" t="str">
            <v>3790</v>
          </cell>
          <cell r="K368" t="str">
            <v>DIR STRATEGIC PLANNING</v>
          </cell>
          <cell r="L368" t="str">
            <v>ACTIF</v>
          </cell>
          <cell r="M368" t="str">
            <v>BLM00</v>
          </cell>
          <cell r="N368" t="str">
            <v>BLM01</v>
          </cell>
          <cell r="O368" t="str">
            <v>Space Exploration</v>
          </cell>
          <cell r="P368" t="str">
            <v>ACTIF</v>
          </cell>
          <cell r="Q368" t="str">
            <v>BLM01.6</v>
          </cell>
          <cell r="R368" t="str">
            <v>Planning Products</v>
          </cell>
          <cell r="S368" t="str">
            <v>ACTIF</v>
          </cell>
          <cell r="T368" t="str">
            <v>BLM01.6.5</v>
          </cell>
          <cell r="U368" t="str">
            <v>PLANNING PRODUCTS - BLEO HUMAN</v>
          </cell>
          <cell r="V368" t="str">
            <v>ACTIF</v>
          </cell>
          <cell r="W368" t="str">
            <v>2274</v>
          </cell>
          <cell r="X368" t="str">
            <v>BLEO HUMAN PREPARATORY ACTIVITIES</v>
          </cell>
          <cell r="Y368" t="str">
            <v>ACTIF</v>
          </cell>
          <cell r="Z368" t="str">
            <v>2020/2021</v>
          </cell>
        </row>
        <row r="369">
          <cell r="A369" t="str">
            <v>10981</v>
          </cell>
          <cell r="B369" t="str">
            <v>LUNAR EXPLORATION ACCELERATOR PROGRAM  (LEAP)- HEALTH</v>
          </cell>
          <cell r="C369" t="str">
            <v>-</v>
          </cell>
          <cell r="D369" t="str">
            <v>370A</v>
          </cell>
          <cell r="E369" t="str">
            <v>SPACE EXPLORATION</v>
          </cell>
          <cell r="F369" t="str">
            <v>2020/2021</v>
          </cell>
          <cell r="G369" t="str">
            <v>373A</v>
          </cell>
          <cell r="H369" t="str">
            <v>ALSSM (Astronauts, Life Science &amp; Space Medicine)</v>
          </cell>
          <cell r="I369" t="str">
            <v>ACTIF</v>
          </cell>
          <cell r="J369" t="str">
            <v>3730</v>
          </cell>
          <cell r="K369" t="str">
            <v>DIR. ASTRONAUTS, LIFE SCIENCES &amp; SPACE MEDICINE</v>
          </cell>
          <cell r="L369" t="str">
            <v>ACTIF</v>
          </cell>
          <cell r="M369" t="str">
            <v>BLM00</v>
          </cell>
          <cell r="N369" t="str">
            <v>BLM01</v>
          </cell>
          <cell r="O369" t="str">
            <v>Space Exploration</v>
          </cell>
          <cell r="P369" t="str">
            <v>ACTIF</v>
          </cell>
          <cell r="Q369" t="str">
            <v>BLM01.6</v>
          </cell>
          <cell r="R369" t="str">
            <v>Planning Products</v>
          </cell>
          <cell r="S369" t="str">
            <v>ACTIF</v>
          </cell>
          <cell r="T369" t="str">
            <v>BLM01.6.5</v>
          </cell>
          <cell r="U369" t="str">
            <v>PLANNING PRODUCTS - BLEO HUMAN</v>
          </cell>
          <cell r="V369" t="str">
            <v>ACTIF</v>
          </cell>
          <cell r="W369" t="str">
            <v>2274</v>
          </cell>
          <cell r="X369" t="str">
            <v>BLEO HUMAN PREPARATORY ACTIVITIES</v>
          </cell>
          <cell r="Y369" t="str">
            <v>ACTIF</v>
          </cell>
          <cell r="Z369" t="str">
            <v>2020/2021</v>
          </cell>
        </row>
        <row r="370">
          <cell r="A370" t="str">
            <v>11001</v>
          </cell>
          <cell r="B370" t="str">
            <v>MSL &amp; MARS 2020 PS AO</v>
          </cell>
          <cell r="C370" t="str">
            <v>-</v>
          </cell>
          <cell r="D370" t="str">
            <v>370A</v>
          </cell>
          <cell r="E370" t="str">
            <v>SPACE EXPLORATION</v>
          </cell>
          <cell r="F370" t="str">
            <v>2020/2021</v>
          </cell>
          <cell r="G370" t="str">
            <v>372A</v>
          </cell>
          <cell r="H370" t="str">
            <v>EXPLORATION DEVELOPMENT</v>
          </cell>
          <cell r="I370" t="str">
            <v>ACTIF</v>
          </cell>
          <cell r="J370" t="str">
            <v>374A</v>
          </cell>
          <cell r="K370" t="str">
            <v>DIR. EXPLORATION DEVELOPMENT</v>
          </cell>
          <cell r="L370" t="str">
            <v>ACTIF</v>
          </cell>
          <cell r="M370" t="str">
            <v>BLM00</v>
          </cell>
          <cell r="N370" t="str">
            <v>BLM01</v>
          </cell>
          <cell r="O370" t="str">
            <v>Space Exploration</v>
          </cell>
          <cell r="P370" t="str">
            <v>ACTIF</v>
          </cell>
          <cell r="Q370" t="str">
            <v>BLM01.1</v>
          </cell>
          <cell r="R370" t="str">
            <v>Science Investigations</v>
          </cell>
          <cell r="S370" t="str">
            <v>ACTIF</v>
          </cell>
          <cell r="T370" t="str">
            <v>BLM01.1.3</v>
          </cell>
          <cell r="U370" t="str">
            <v>Science Investigations in Planetary</v>
          </cell>
          <cell r="V370" t="str">
            <v>ACTIF</v>
          </cell>
          <cell r="W370" t="str">
            <v>2253</v>
          </cell>
          <cell r="X370" t="str">
            <v>Science support in Planetary</v>
          </cell>
          <cell r="Y370" t="str">
            <v>ACTIF</v>
          </cell>
          <cell r="Z370" t="str">
            <v>2020/2021</v>
          </cell>
        </row>
        <row r="371">
          <cell r="A371" t="str">
            <v>11021</v>
          </cell>
          <cell r="B371" t="str">
            <v>LUNAR EXPLORATION ACCELERATOR PROGRAM (LEAP) - Canadian Lunar Science &amp; Technology Payloads</v>
          </cell>
          <cell r="C371" t="str">
            <v>A,B,C &amp; D</v>
          </cell>
          <cell r="D371" t="str">
            <v>370A</v>
          </cell>
          <cell r="E371" t="str">
            <v>SPACE EXPLORATION</v>
          </cell>
          <cell r="F371" t="str">
            <v>2020/2021</v>
          </cell>
          <cell r="G371" t="str">
            <v>379A</v>
          </cell>
          <cell r="H371" t="str">
            <v>STRATEGIC PLANNING</v>
          </cell>
          <cell r="I371" t="str">
            <v>ACTIF</v>
          </cell>
          <cell r="J371" t="str">
            <v>3792</v>
          </cell>
          <cell r="K371" t="str">
            <v>POST-ISS PREPARATORY PLANNING ACTIVITIES</v>
          </cell>
          <cell r="L371" t="str">
            <v>ACTIF</v>
          </cell>
          <cell r="M371" t="str">
            <v>BLM00</v>
          </cell>
          <cell r="N371" t="str">
            <v>BLM01</v>
          </cell>
          <cell r="O371" t="str">
            <v>Space Exploration</v>
          </cell>
          <cell r="P371" t="str">
            <v>ACTIF</v>
          </cell>
          <cell r="Q371" t="str">
            <v>BLM01.6</v>
          </cell>
          <cell r="R371" t="str">
            <v>Planning Products</v>
          </cell>
          <cell r="S371" t="str">
            <v>ACTIF</v>
          </cell>
          <cell r="T371" t="str">
            <v>BLM01.6.4</v>
          </cell>
          <cell r="U371" t="str">
            <v>PLANNING PRODUCTS - BLEO ROBOTIC</v>
          </cell>
          <cell r="V371" t="str">
            <v>ACTIF</v>
          </cell>
          <cell r="W371" t="str">
            <v>2258</v>
          </cell>
          <cell r="X371" t="str">
            <v>BLEO ROBOTIC PREPARATORY ACTIVITIES</v>
          </cell>
          <cell r="Y371" t="str">
            <v>ACTIF</v>
          </cell>
          <cell r="Z371" t="str">
            <v>2020/2021</v>
          </cell>
        </row>
        <row r="372">
          <cell r="A372" t="str">
            <v>11022</v>
          </cell>
          <cell r="B372" t="str">
            <v>LUNAR EXPLORATION ACCELERATOR PROGRAM (LEAP) - Contributions for Lunar Launches</v>
          </cell>
          <cell r="C372" t="str">
            <v>-</v>
          </cell>
          <cell r="D372" t="str">
            <v>380A</v>
          </cell>
          <cell r="E372" t="str">
            <v>SPACE SCIENCE AND TECHNOLOGY</v>
          </cell>
          <cell r="F372" t="str">
            <v>2020/2021</v>
          </cell>
          <cell r="G372" t="str">
            <v>384A</v>
          </cell>
          <cell r="H372" t="str">
            <v>ENGINEERING DEVELOPMENT</v>
          </cell>
          <cell r="I372" t="str">
            <v>ACTIF</v>
          </cell>
          <cell r="J372" t="str">
            <v>3849</v>
          </cell>
          <cell r="K372" t="str">
            <v>CAPACITY DEMONSTRATION</v>
          </cell>
          <cell r="L372" t="str">
            <v>ACTIF</v>
          </cell>
          <cell r="M372" t="str">
            <v>BLM00</v>
          </cell>
          <cell r="N372" t="str">
            <v>BLM03</v>
          </cell>
          <cell r="O372" t="str">
            <v>Space Capacity Development</v>
          </cell>
          <cell r="P372" t="str">
            <v>ACTIF</v>
          </cell>
          <cell r="Q372" t="str">
            <v>BLM03.6</v>
          </cell>
          <cell r="R372" t="str">
            <v>Capability Demonstration</v>
          </cell>
          <cell r="S372" t="str">
            <v>ACTIF</v>
          </cell>
          <cell r="T372" t="str">
            <v>BLM03.6.1</v>
          </cell>
          <cell r="U372" t="str">
            <v>Capability Demonstration</v>
          </cell>
          <cell r="V372" t="str">
            <v>ACTIF</v>
          </cell>
          <cell r="W372" t="str">
            <v>2240</v>
          </cell>
          <cell r="X372" t="str">
            <v>Space Capability Demonstration</v>
          </cell>
          <cell r="Y372" t="str">
            <v>ACTIF</v>
          </cell>
          <cell r="Z372" t="str">
            <v>2020/2021</v>
          </cell>
        </row>
        <row r="373">
          <cell r="A373" t="str">
            <v>11024</v>
          </cell>
          <cell r="B373" t="str">
            <v>LUNAR EXPLORATION ACCELERATOR PROGRAM (LEAP) - Planning &amp; Preparation for Future Missions &amp; Technologies</v>
          </cell>
          <cell r="C373" t="str">
            <v>PR-PH0&amp;PH0</v>
          </cell>
          <cell r="D373" t="str">
            <v>370A</v>
          </cell>
          <cell r="E373" t="str">
            <v>SPACE EXPLORATION</v>
          </cell>
          <cell r="F373" t="str">
            <v>2020/2021</v>
          </cell>
          <cell r="G373" t="str">
            <v>379A</v>
          </cell>
          <cell r="H373" t="str">
            <v>STRATEGIC PLANNING</v>
          </cell>
          <cell r="I373" t="str">
            <v>ACTIF</v>
          </cell>
          <cell r="J373" t="str">
            <v>3792</v>
          </cell>
          <cell r="K373" t="str">
            <v>POST-ISS PREPARATORY PLANNING ACTIVITIES</v>
          </cell>
          <cell r="L373" t="str">
            <v>ACTIF</v>
          </cell>
          <cell r="M373" t="str">
            <v>BLM00</v>
          </cell>
          <cell r="N373" t="str">
            <v>BLM01</v>
          </cell>
          <cell r="O373" t="str">
            <v>Space Exploration</v>
          </cell>
          <cell r="P373" t="str">
            <v>ACTIF</v>
          </cell>
          <cell r="Q373" t="str">
            <v>BLM01.6</v>
          </cell>
          <cell r="R373" t="str">
            <v>Planning Products</v>
          </cell>
          <cell r="S373" t="str">
            <v>ACTIF</v>
          </cell>
          <cell r="T373" t="str">
            <v>BLM01.6.4</v>
          </cell>
          <cell r="U373" t="str">
            <v>PLANNING PRODUCTS - BLEO ROBOTIC</v>
          </cell>
          <cell r="V373" t="str">
            <v>ACTIF</v>
          </cell>
          <cell r="W373" t="str">
            <v>2258</v>
          </cell>
          <cell r="X373" t="str">
            <v>BLEO ROBOTIC PREPARATORY ACTIVITIES</v>
          </cell>
          <cell r="Y373" t="str">
            <v>ACTIF</v>
          </cell>
          <cell r="Z373" t="str">
            <v>2020/2021</v>
          </cell>
        </row>
        <row r="374">
          <cell r="A374" t="str">
            <v>11025</v>
          </cell>
          <cell r="B374" t="str">
            <v>LUNAR EXPLORATION ACCELERATOR PROGRAM (LEAP) - Lunar Science Support</v>
          </cell>
          <cell r="C374" t="str">
            <v>-</v>
          </cell>
          <cell r="D374" t="str">
            <v>370A</v>
          </cell>
          <cell r="E374" t="str">
            <v>SPACE EXPLORATION</v>
          </cell>
          <cell r="F374" t="str">
            <v>2020/2021</v>
          </cell>
          <cell r="G374" t="str">
            <v>379A</v>
          </cell>
          <cell r="H374" t="str">
            <v>STRATEGIC PLANNING</v>
          </cell>
          <cell r="I374" t="str">
            <v>ACTIF</v>
          </cell>
          <cell r="J374" t="str">
            <v>3792</v>
          </cell>
          <cell r="K374" t="str">
            <v>POST-ISS PREPARATORY PLANNING ACTIVITIES</v>
          </cell>
          <cell r="L374" t="str">
            <v>ACTIF</v>
          </cell>
          <cell r="M374" t="str">
            <v>BLM00</v>
          </cell>
          <cell r="N374" t="str">
            <v>BLM01</v>
          </cell>
          <cell r="O374" t="str">
            <v>Space Exploration</v>
          </cell>
          <cell r="P374" t="str">
            <v>ACTIF</v>
          </cell>
          <cell r="Q374" t="str">
            <v>BLM01.6</v>
          </cell>
          <cell r="R374" t="str">
            <v>Planning Products</v>
          </cell>
          <cell r="S374" t="str">
            <v>ACTIF</v>
          </cell>
          <cell r="T374" t="str">
            <v>BLM01.6.4</v>
          </cell>
          <cell r="U374" t="str">
            <v>PLANNING PRODUCTS - BLEO ROBOTIC</v>
          </cell>
          <cell r="V374" t="str">
            <v>ACTIF</v>
          </cell>
          <cell r="W374" t="str">
            <v>2258</v>
          </cell>
          <cell r="X374" t="str">
            <v>BLEO ROBOTIC PREPARATORY ACTIVITIES</v>
          </cell>
          <cell r="Y374" t="str">
            <v>ACTIF</v>
          </cell>
          <cell r="Z374" t="str">
            <v>2020/2021</v>
          </cell>
        </row>
        <row r="375">
          <cell r="A375" t="str">
            <v>11042</v>
          </cell>
          <cell r="B375" t="str">
            <v>LUNAR EXPLORATION ACCELERATOR PROGRAM (LEAP) - Planning &amp; Preparation for Future Missions &amp; Technologies - STDP</v>
          </cell>
          <cell r="C375" t="str">
            <v>PR-PH0&amp;PH0</v>
          </cell>
          <cell r="D375" t="str">
            <v>380A</v>
          </cell>
          <cell r="E375" t="str">
            <v>SPACE SCIENCE AND TECHNOLOGY</v>
          </cell>
          <cell r="F375" t="str">
            <v>2020/2021</v>
          </cell>
          <cell r="G375" t="str">
            <v>383A</v>
          </cell>
          <cell r="H375" t="str">
            <v>PROGRAM, SCIENCE &amp; TECHNOLOGY</v>
          </cell>
          <cell r="I375" t="str">
            <v>ACTIF</v>
          </cell>
          <cell r="J375" t="str">
            <v>386A</v>
          </cell>
          <cell r="K375" t="str">
            <v>SPACE TECHNOLOGY DEVELOPMENT PROGRAM</v>
          </cell>
          <cell r="L375" t="str">
            <v>ACTIF</v>
          </cell>
          <cell r="M375" t="str">
            <v>BLM00</v>
          </cell>
          <cell r="N375" t="str">
            <v>BLM03</v>
          </cell>
          <cell r="O375" t="str">
            <v>Space Capacity Development</v>
          </cell>
          <cell r="P375" t="str">
            <v>ACTIF</v>
          </cell>
          <cell r="Q375" t="str">
            <v>BLM03.4</v>
          </cell>
          <cell r="R375" t="str">
            <v>Technology Development</v>
          </cell>
          <cell r="S375" t="str">
            <v>ACTIF</v>
          </cell>
          <cell r="T375" t="str">
            <v>BLM03.4.1</v>
          </cell>
          <cell r="U375" t="str">
            <v>Technology Development</v>
          </cell>
          <cell r="V375" t="str">
            <v>ACTIF</v>
          </cell>
          <cell r="W375" t="str">
            <v>2079</v>
          </cell>
          <cell r="X375" t="str">
            <v>Space Technology Development Program (STDP)</v>
          </cell>
          <cell r="Y375" t="str">
            <v>ACTIF</v>
          </cell>
          <cell r="Z375" t="str">
            <v>2020/2021</v>
          </cell>
        </row>
        <row r="376">
          <cell r="A376" t="str">
            <v>11043</v>
          </cell>
          <cell r="B376" t="str">
            <v>LUNAR EXPLORATION ACCELERATOR PROGRAM (LEAP) - Lunar Supply Chain STDP</v>
          </cell>
          <cell r="C376" t="str">
            <v>-</v>
          </cell>
          <cell r="D376" t="str">
            <v>380A</v>
          </cell>
          <cell r="E376" t="str">
            <v>SPACE SCIENCE AND TECHNOLOGY</v>
          </cell>
          <cell r="F376" t="str">
            <v>2020/2021</v>
          </cell>
          <cell r="G376" t="str">
            <v>383A</v>
          </cell>
          <cell r="H376" t="str">
            <v>PROGRAM, SCIENCE &amp; TECHNOLOGY</v>
          </cell>
          <cell r="I376" t="str">
            <v>ACTIF</v>
          </cell>
          <cell r="J376" t="str">
            <v>386A</v>
          </cell>
          <cell r="K376" t="str">
            <v>SPACE TECHNOLOGY DEVELOPMENT PROGRAM</v>
          </cell>
          <cell r="L376" t="str">
            <v>ACTIF</v>
          </cell>
          <cell r="M376" t="str">
            <v>BLM00</v>
          </cell>
          <cell r="N376" t="str">
            <v>BLM03</v>
          </cell>
          <cell r="O376" t="str">
            <v>Space Capacity Development</v>
          </cell>
          <cell r="P376" t="str">
            <v>ACTIF</v>
          </cell>
          <cell r="Q376" t="str">
            <v>BLM03.4</v>
          </cell>
          <cell r="R376" t="str">
            <v>Technology Development</v>
          </cell>
          <cell r="S376" t="str">
            <v>ACTIF</v>
          </cell>
          <cell r="T376" t="str">
            <v>BLM03.4.1</v>
          </cell>
          <cell r="U376" t="str">
            <v>Technology Development</v>
          </cell>
          <cell r="V376" t="str">
            <v>ACTIF</v>
          </cell>
          <cell r="W376" t="str">
            <v>2079</v>
          </cell>
          <cell r="X376" t="str">
            <v>Space Technology Development Program (STDP)</v>
          </cell>
          <cell r="Y376" t="str">
            <v>ACTIF</v>
          </cell>
          <cell r="Z376" t="str">
            <v>2020/2021</v>
          </cell>
        </row>
        <row r="377">
          <cell r="A377" t="str">
            <v>11061</v>
          </cell>
          <cell r="B377" t="str">
            <v>CSOC (COMMON SPACE STATION OPERATION COSTS) - 2021/2024 - Potential Savings</v>
          </cell>
          <cell r="C377" t="str">
            <v>E</v>
          </cell>
          <cell r="D377" t="str">
            <v>990</v>
          </cell>
          <cell r="E377" t="str">
            <v>EARMARKED FUNDS AT CORPORATE LEVEL</v>
          </cell>
          <cell r="F377" t="str">
            <v>2020/2021</v>
          </cell>
          <cell r="G377" t="str">
            <v>9906</v>
          </cell>
          <cell r="H377" t="str">
            <v>EARMARKED FUNDS FOR SPACE EXPLORATION</v>
          </cell>
          <cell r="I377" t="str">
            <v>ACTIF</v>
          </cell>
          <cell r="J377"/>
          <cell r="K377"/>
          <cell r="L377" t="str">
            <v>INACTIF</v>
          </cell>
          <cell r="M377" t="str">
            <v>BLM00</v>
          </cell>
          <cell r="N377" t="str">
            <v>BLM01</v>
          </cell>
          <cell r="O377" t="str">
            <v>Space Exploration</v>
          </cell>
          <cell r="P377" t="str">
            <v>ACTIF</v>
          </cell>
          <cell r="Q377" t="str">
            <v>BLM01.5</v>
          </cell>
          <cell r="R377" t="str">
            <v>MSS OPERATED</v>
          </cell>
          <cell r="S377" t="str">
            <v>ACTIF</v>
          </cell>
          <cell r="T377" t="str">
            <v>BLM01.5.1</v>
          </cell>
          <cell r="U377" t="str">
            <v>ISS Maintenance</v>
          </cell>
          <cell r="V377" t="str">
            <v>ACTIF</v>
          </cell>
          <cell r="W377" t="str">
            <v>2187</v>
          </cell>
          <cell r="X377" t="str">
            <v>Mobile Servicing System Operations (MSS)</v>
          </cell>
          <cell r="Y377" t="str">
            <v>ACTIF</v>
          </cell>
          <cell r="Z377" t="str">
            <v>2020/2021</v>
          </cell>
        </row>
        <row r="378">
          <cell r="A378" t="str">
            <v>11062</v>
          </cell>
          <cell r="B378" t="str">
            <v>CSOC (COMMON SPACE STATION OPERATION COSTS) - 2021/2024 -- ESA-MSR</v>
          </cell>
          <cell r="C378" t="str">
            <v>-</v>
          </cell>
          <cell r="D378" t="str">
            <v>990</v>
          </cell>
          <cell r="E378" t="str">
            <v>EARMARKED FUNDS AT CORPORATE LEVEL</v>
          </cell>
          <cell r="F378" t="str">
            <v>2020/2021</v>
          </cell>
          <cell r="G378" t="str">
            <v>9906</v>
          </cell>
          <cell r="H378" t="str">
            <v>EARMARKED FUNDS FOR SPACE EXPLORATION</v>
          </cell>
          <cell r="I378" t="str">
            <v>ACTIF</v>
          </cell>
          <cell r="J378"/>
          <cell r="K378"/>
          <cell r="L378" t="str">
            <v>INACTIF</v>
          </cell>
          <cell r="M378" t="str">
            <v>BLM00</v>
          </cell>
          <cell r="N378" t="str">
            <v>BLM03</v>
          </cell>
          <cell r="O378" t="str">
            <v>Space Capacity Development</v>
          </cell>
          <cell r="P378" t="str">
            <v>ACTIF</v>
          </cell>
          <cell r="Q378" t="str">
            <v>BLM03.7</v>
          </cell>
          <cell r="R378" t="str">
            <v>ESA Cooperation</v>
          </cell>
          <cell r="S378" t="str">
            <v>ACTIF</v>
          </cell>
          <cell r="T378" t="str">
            <v>BLM03.7.1</v>
          </cell>
          <cell r="U378" t="str">
            <v>ESA Cooperation</v>
          </cell>
          <cell r="V378" t="str">
            <v>ACTIF</v>
          </cell>
          <cell r="W378" t="str">
            <v>2178</v>
          </cell>
          <cell r="X378" t="str">
            <v>European Space Agency – Option SE</v>
          </cell>
          <cell r="Y378" t="str">
            <v>ACTIF</v>
          </cell>
          <cell r="Z378" t="str">
            <v>2020/2021</v>
          </cell>
        </row>
        <row r="379">
          <cell r="A379" t="str">
            <v>11063</v>
          </cell>
          <cell r="B379" t="str">
            <v>MARS SAMPLE RETURN (MSR) SCI-SUP</v>
          </cell>
          <cell r="C379" t="str">
            <v>SCI-SUP</v>
          </cell>
          <cell r="D379" t="str">
            <v>370A</v>
          </cell>
          <cell r="E379" t="str">
            <v>SPACE EXPLORATION</v>
          </cell>
          <cell r="F379" t="str">
            <v>2020/2021</v>
          </cell>
          <cell r="G379" t="str">
            <v>372A</v>
          </cell>
          <cell r="H379" t="str">
            <v>EXPLORATION DEVELOPMENT</v>
          </cell>
          <cell r="I379" t="str">
            <v>ACTIF</v>
          </cell>
          <cell r="J379" t="str">
            <v>378A</v>
          </cell>
          <cell r="K379" t="str">
            <v>DEPUTY PROJECT MANAGER EXPLORATION</v>
          </cell>
          <cell r="L379" t="str">
            <v>ACTIF</v>
          </cell>
          <cell r="M379" t="str">
            <v>BLM00</v>
          </cell>
          <cell r="N379" t="str">
            <v>BLM01</v>
          </cell>
          <cell r="O379" t="str">
            <v>Space Exploration</v>
          </cell>
          <cell r="P379" t="str">
            <v>ACTIF</v>
          </cell>
          <cell r="Q379" t="str">
            <v>BLM01.6</v>
          </cell>
          <cell r="R379" t="str">
            <v>Planning Products</v>
          </cell>
          <cell r="S379" t="str">
            <v>ACTIF</v>
          </cell>
          <cell r="T379" t="str">
            <v>BLM01.6.3</v>
          </cell>
          <cell r="U379" t="str">
            <v>Planning Products in Planetary</v>
          </cell>
          <cell r="V379" t="str">
            <v>ACTIF</v>
          </cell>
          <cell r="W379" t="str">
            <v>2257</v>
          </cell>
          <cell r="X379" t="str">
            <v>Planetary Preparatory Activities</v>
          </cell>
          <cell r="Y379" t="str">
            <v>ACTIF</v>
          </cell>
          <cell r="Z379" t="str">
            <v>2020/2021</v>
          </cell>
        </row>
        <row r="380">
          <cell r="A380" t="str">
            <v>11064</v>
          </cell>
          <cell r="B380" t="str">
            <v>ESA- MARS SAMPLE RETURN (MSR)</v>
          </cell>
          <cell r="C380" t="str">
            <v>-</v>
          </cell>
          <cell r="D380" t="str">
            <v>380A</v>
          </cell>
          <cell r="E380" t="str">
            <v>SPACE SCIENCE AND TECHNOLOGY</v>
          </cell>
          <cell r="F380" t="str">
            <v>2020/2021</v>
          </cell>
          <cell r="G380" t="str">
            <v>383A</v>
          </cell>
          <cell r="H380" t="str">
            <v>PROGRAM, SCIENCE &amp; TECHNOLOGY</v>
          </cell>
          <cell r="I380" t="str">
            <v>ACTIF</v>
          </cell>
          <cell r="J380" t="str">
            <v>387A</v>
          </cell>
          <cell r="K380" t="str">
            <v>EUROPEAN SPACE AGENCY</v>
          </cell>
          <cell r="L380" t="str">
            <v>ACTIF</v>
          </cell>
          <cell r="M380" t="str">
            <v>BLM00</v>
          </cell>
          <cell r="N380" t="str">
            <v>BLM03</v>
          </cell>
          <cell r="O380" t="str">
            <v>Space Capacity Development</v>
          </cell>
          <cell r="P380" t="str">
            <v>ACTIF</v>
          </cell>
          <cell r="Q380" t="str">
            <v>BLM03.7</v>
          </cell>
          <cell r="R380" t="str">
            <v>ESA Cooperation</v>
          </cell>
          <cell r="S380" t="str">
            <v>ACTIF</v>
          </cell>
          <cell r="T380" t="str">
            <v>BLM03.7.1</v>
          </cell>
          <cell r="U380" t="str">
            <v>ESA Cooperation</v>
          </cell>
          <cell r="V380" t="str">
            <v>ACTIF</v>
          </cell>
          <cell r="W380" t="str">
            <v>2178</v>
          </cell>
          <cell r="X380" t="str">
            <v>European Space Agency – Option SE</v>
          </cell>
          <cell r="Y380" t="str">
            <v>ACTIF</v>
          </cell>
          <cell r="Z380" t="str">
            <v>2020/2021</v>
          </cell>
        </row>
        <row r="381">
          <cell r="A381" t="str">
            <v>11101</v>
          </cell>
          <cell r="B381" t="str">
            <v>Science, Technology, Engineering and Mathematics (STEM)</v>
          </cell>
          <cell r="C381" t="str">
            <v>-</v>
          </cell>
          <cell r="D381" t="str">
            <v>200A</v>
          </cell>
          <cell r="E381" t="str">
            <v>VICE-PRESIDENT</v>
          </cell>
          <cell r="F381" t="str">
            <v>2020/2021</v>
          </cell>
          <cell r="G381" t="str">
            <v>610A</v>
          </cell>
          <cell r="H381" t="str">
            <v>COMMUNICATIONS AND PUBLIC AFFAIRS</v>
          </cell>
          <cell r="I381" t="str">
            <v>ACTIF</v>
          </cell>
          <cell r="J381" t="str">
            <v>6100</v>
          </cell>
          <cell r="K381" t="str">
            <v>COMMUNICATIONS</v>
          </cell>
          <cell r="L381" t="str">
            <v>ACTIF</v>
          </cell>
          <cell r="M381" t="str">
            <v>BLM00</v>
          </cell>
          <cell r="N381" t="str">
            <v>BLM03</v>
          </cell>
          <cell r="O381" t="str">
            <v>Space Capacity Development</v>
          </cell>
          <cell r="P381" t="str">
            <v>ACTIF</v>
          </cell>
          <cell r="Q381" t="str">
            <v>BLM03.2</v>
          </cell>
          <cell r="R381" t="str">
            <v>Youth Learning</v>
          </cell>
          <cell r="S381" t="str">
            <v>ACTIF</v>
          </cell>
          <cell r="T381" t="str">
            <v>BLM03.2.1</v>
          </cell>
          <cell r="U381" t="str">
            <v>Youth Learning</v>
          </cell>
          <cell r="V381" t="str">
            <v>ACTIF</v>
          </cell>
          <cell r="W381" t="str">
            <v>2260</v>
          </cell>
          <cell r="X381" t="str">
            <v>STEM Activities</v>
          </cell>
          <cell r="Y381" t="str">
            <v>ACTIF</v>
          </cell>
          <cell r="Z381" t="str">
            <v>2020/2021</v>
          </cell>
        </row>
        <row r="382">
          <cell r="A382" t="str">
            <v>11122</v>
          </cell>
          <cell r="B382" t="str">
            <v>Set aside for Salary Review</v>
          </cell>
          <cell r="C382" t="str">
            <v>-</v>
          </cell>
          <cell r="D382" t="str">
            <v>900A</v>
          </cell>
          <cell r="E382" t="str">
            <v>RESERVES</v>
          </cell>
          <cell r="F382" t="str">
            <v>2020/2021</v>
          </cell>
          <cell r="G382" t="str">
            <v>9391</v>
          </cell>
          <cell r="H382" t="str">
            <v>SALARY RESERVE</v>
          </cell>
          <cell r="I382" t="str">
            <v>ACTIF</v>
          </cell>
          <cell r="J382"/>
          <cell r="K382"/>
          <cell r="L382" t="str">
            <v>INACTIF</v>
          </cell>
          <cell r="M382" t="str">
            <v>BLM00</v>
          </cell>
          <cell r="N382" t="str">
            <v>BLM02</v>
          </cell>
          <cell r="O382" t="str">
            <v>Space Utilization</v>
          </cell>
          <cell r="P382" t="str">
            <v>ACTIF</v>
          </cell>
          <cell r="Q382" t="str">
            <v>BLM02.1</v>
          </cell>
          <cell r="R382" t="str">
            <v>Management of Space Utilization</v>
          </cell>
          <cell r="S382" t="str">
            <v>ACTIF</v>
          </cell>
          <cell r="T382" t="str">
            <v>BLM02.1.1</v>
          </cell>
          <cell r="U382" t="str">
            <v>Management of Space Utilization</v>
          </cell>
          <cell r="V382" t="str">
            <v>ACTIF</v>
          </cell>
          <cell r="W382" t="str">
            <v>2091</v>
          </cell>
          <cell r="X382" t="str">
            <v>MANAGEMENT RESERVES</v>
          </cell>
          <cell r="Y382" t="str">
            <v>ACTIF</v>
          </cell>
          <cell r="Z382" t="str">
            <v>2020/2021</v>
          </cell>
        </row>
        <row r="383">
          <cell r="A383" t="str">
            <v>11141</v>
          </cell>
          <cell r="B383" t="str">
            <v>NANOSAT - CANADIAN CUBESAT PROJECT - 2 (CCP-2)</v>
          </cell>
          <cell r="C383" t="str">
            <v>-</v>
          </cell>
          <cell r="D383" t="str">
            <v>380A</v>
          </cell>
          <cell r="E383" t="str">
            <v>SPACE SCIENCE AND TECHNOLOGY</v>
          </cell>
          <cell r="F383" t="str">
            <v>2020/2021</v>
          </cell>
          <cell r="G383" t="str">
            <v>384A</v>
          </cell>
          <cell r="H383" t="str">
            <v>ENGINEERING DEVELOPMENT</v>
          </cell>
          <cell r="I383" t="str">
            <v>ACTIF</v>
          </cell>
          <cell r="J383" t="str">
            <v>3840</v>
          </cell>
          <cell r="K383" t="str">
            <v>ENGINEERING DEVELOPMENT</v>
          </cell>
          <cell r="L383" t="str">
            <v>ACTIF</v>
          </cell>
          <cell r="M383" t="str">
            <v>BLM00</v>
          </cell>
          <cell r="N383" t="str">
            <v>BLM03</v>
          </cell>
          <cell r="O383" t="str">
            <v>Space Capacity Development</v>
          </cell>
          <cell r="P383" t="str">
            <v>ACTIF</v>
          </cell>
          <cell r="Q383" t="str">
            <v>BLM03.6</v>
          </cell>
          <cell r="R383" t="str">
            <v>Capability Demonstration</v>
          </cell>
          <cell r="S383" t="str">
            <v>ACTIF</v>
          </cell>
          <cell r="T383" t="str">
            <v>BLM03.6.1</v>
          </cell>
          <cell r="U383" t="str">
            <v>Capability Demonstration</v>
          </cell>
          <cell r="V383" t="str">
            <v>ACTIF</v>
          </cell>
          <cell r="W383" t="str">
            <v>2240</v>
          </cell>
          <cell r="X383" t="str">
            <v>Space Capability Demonstration</v>
          </cell>
          <cell r="Y383" t="str">
            <v>ACTIF</v>
          </cell>
          <cell r="Z383" t="str">
            <v>2020/2021</v>
          </cell>
        </row>
        <row r="384">
          <cell r="A384" t="str">
            <v>11181</v>
          </cell>
          <cell r="B384" t="str">
            <v>Lunar Initiative Preparation / Gateway utilisation preparation (L)</v>
          </cell>
          <cell r="C384" t="str">
            <v>-</v>
          </cell>
          <cell r="D384" t="str">
            <v>370A</v>
          </cell>
          <cell r="E384" t="str">
            <v>SPACE EXPLORATION</v>
          </cell>
          <cell r="F384" t="str">
            <v>2020/2021</v>
          </cell>
          <cell r="G384" t="str">
            <v>379A</v>
          </cell>
          <cell r="H384" t="str">
            <v>STRATEGIC PLANNING</v>
          </cell>
          <cell r="I384" t="str">
            <v>ACTIF</v>
          </cell>
          <cell r="J384" t="str">
            <v>3790</v>
          </cell>
          <cell r="K384" t="str">
            <v>DIR STRATEGIC PLANNING</v>
          </cell>
          <cell r="L384" t="str">
            <v>ACTIF</v>
          </cell>
          <cell r="M384" t="str">
            <v>BLM00</v>
          </cell>
          <cell r="N384" t="str">
            <v>BLM01</v>
          </cell>
          <cell r="O384" t="str">
            <v>Space Exploration</v>
          </cell>
          <cell r="P384" t="str">
            <v>ACTIF</v>
          </cell>
          <cell r="Q384" t="str">
            <v>BLM01.6</v>
          </cell>
          <cell r="R384" t="str">
            <v>Planning Products</v>
          </cell>
          <cell r="S384" t="str">
            <v>ACTIF</v>
          </cell>
          <cell r="T384" t="str">
            <v>BLM01.6.5</v>
          </cell>
          <cell r="U384" t="str">
            <v>PLANNING PRODUCTS - BLEO HUMAN</v>
          </cell>
          <cell r="V384" t="str">
            <v>ACTIF</v>
          </cell>
          <cell r="W384" t="str">
            <v>2274</v>
          </cell>
          <cell r="X384" t="str">
            <v>BLEO HUMAN PREPARATORY ACTIVITIES</v>
          </cell>
          <cell r="Y384" t="str">
            <v>ACTIF</v>
          </cell>
          <cell r="Z384" t="str">
            <v>2020/2021</v>
          </cell>
        </row>
        <row r="385">
          <cell r="A385" t="str">
            <v>11182</v>
          </cell>
          <cell r="B385" t="str">
            <v>Lunar Initiative Preparation / Preparatory Activities: Expanding Human Presence to the Lunar Surface (“Canadians on the Moon”</v>
          </cell>
          <cell r="C385" t="str">
            <v>-</v>
          </cell>
          <cell r="D385" t="str">
            <v>370A</v>
          </cell>
          <cell r="E385" t="str">
            <v>SPACE EXPLORATION</v>
          </cell>
          <cell r="F385" t="str">
            <v>2020/2021</v>
          </cell>
          <cell r="G385" t="str">
            <v>379A</v>
          </cell>
          <cell r="H385" t="str">
            <v>STRATEGIC PLANNING</v>
          </cell>
          <cell r="I385" t="str">
            <v>ACTIF</v>
          </cell>
          <cell r="J385" t="str">
            <v>3790</v>
          </cell>
          <cell r="K385" t="str">
            <v>DIR STRATEGIC PLANNING</v>
          </cell>
          <cell r="L385" t="str">
            <v>ACTIF</v>
          </cell>
          <cell r="M385" t="str">
            <v>BLM00</v>
          </cell>
          <cell r="N385" t="str">
            <v>BLM01</v>
          </cell>
          <cell r="O385" t="str">
            <v>Space Exploration</v>
          </cell>
          <cell r="P385" t="str">
            <v>ACTIF</v>
          </cell>
          <cell r="Q385" t="str">
            <v>BLM01.6</v>
          </cell>
          <cell r="R385" t="str">
            <v>Planning Products</v>
          </cell>
          <cell r="S385" t="str">
            <v>ACTIF</v>
          </cell>
          <cell r="T385" t="str">
            <v>BLM01.6.5</v>
          </cell>
          <cell r="U385" t="str">
            <v>PLANNING PRODUCTS - BLEO HUMAN</v>
          </cell>
          <cell r="V385" t="str">
            <v>ACTIF</v>
          </cell>
          <cell r="W385" t="str">
            <v>2274</v>
          </cell>
          <cell r="X385" t="str">
            <v>BLEO HUMAN PREPARATORY ACTIVITIES</v>
          </cell>
          <cell r="Y385" t="str">
            <v>ACTIF</v>
          </cell>
          <cell r="Z385" t="str">
            <v>2020/2021</v>
          </cell>
        </row>
      </sheetData>
      <sheetData sheetId="8" refreshError="1"/>
      <sheetData sheetId="9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To Do"/>
      <sheetName val="Needs"/>
      <sheetName val="EngRev"/>
      <sheetName val="Assump"/>
      <sheetName val="PAS-One MDA (2nd Satellite) (2"/>
      <sheetName val="ERT-One MDA (2nd Satellite) (2"/>
      <sheetName val="PAS-One MDA (2nd Satellite)"/>
      <sheetName val="ERT-One MDA (2nd Satellite)"/>
      <sheetName val="PAS-One MDA View"/>
      <sheetName val="ERT-One MDA View"/>
      <sheetName val="PAS-GeoIntel View"/>
      <sheetName val="ERT-GeoIntel View"/>
      <sheetName val="Financial Summary"/>
      <sheetName val="PAS (2025 Approved)"/>
      <sheetName val="Corporate View (2025 Approved)"/>
      <sheetName val="ERT (2025 Approved)"/>
      <sheetName val="PAS (Reband Backup)"/>
      <sheetName val="Corporate View (RebandcBackup)"/>
      <sheetName val="ERT (Reband Backup)"/>
      <sheetName val="ERT (2025 Approved alt view)"/>
      <sheetName val="Main"/>
      <sheetName val="CSA CBS"/>
      <sheetName val="Cost Confidence"/>
      <sheetName val="P320 CBS"/>
      <sheetName val="P320 ExpProfile"/>
      <sheetName val="P320 CF"/>
      <sheetName val="MAW CF"/>
      <sheetName val="Satsys CF"/>
      <sheetName val="Satsys CF (Old)"/>
      <sheetName val="Schedule"/>
      <sheetName val="ERQ"/>
      <sheetName val="Launch"/>
      <sheetName val="Org"/>
      <sheetName val="Satsys P320 Jan"/>
      <sheetName val="Satsys P320 Oct"/>
      <sheetName val="Satsys P320 June"/>
      <sheetName val="MAW P320"/>
      <sheetName val="GS P320"/>
      <sheetName val="Crypto"/>
      <sheetName val="T&amp;L"/>
      <sheetName val="T&amp;L (ref)"/>
      <sheetName val="Rates"/>
      <sheetName val="Incentives"/>
      <sheetName val="LDs"/>
      <sheetName val="MAW P320 Labour"/>
      <sheetName val="MAW P320 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To Do"/>
      <sheetName val="Needs"/>
      <sheetName val="EngRev"/>
      <sheetName val="Assump"/>
      <sheetName val="PAS-One MDA (2nd Satellite) (2"/>
      <sheetName val="ERT-One MDA (2nd Satellite) (2"/>
      <sheetName val="PAS-One MDA (2nd Satellite)"/>
      <sheetName val="ERT-One MDA (2nd Satellite)"/>
      <sheetName val="PAS-One MDA View"/>
      <sheetName val="ERT-One MDA View"/>
      <sheetName val="PAS-GeoIntel View"/>
      <sheetName val="ERT-GeoIntel View"/>
      <sheetName val="Financial Summary"/>
      <sheetName val="PAS (2025 Approved)"/>
      <sheetName val="Corporate View (2025 Approved)"/>
      <sheetName val="ERT (2025 Approved)"/>
      <sheetName val="PAS (Reband Backup)"/>
      <sheetName val="Corporate View (RebandcBackup)"/>
      <sheetName val="ERT (Reband Backup)"/>
      <sheetName val="ERT (2025 Approved alt view)"/>
      <sheetName val="Main"/>
      <sheetName val="CSA CBS"/>
      <sheetName val="Cost Confidence"/>
      <sheetName val="P320 CBS"/>
      <sheetName val="P320 ExpProfile"/>
      <sheetName val="P320 CF"/>
      <sheetName val="MAW CF"/>
      <sheetName val="Satsys CF"/>
      <sheetName val="Satsys CF (Old)"/>
      <sheetName val="Schedule"/>
      <sheetName val="ERQ"/>
      <sheetName val="Launch"/>
      <sheetName val="Org"/>
      <sheetName val="Satsys P320 Jan"/>
      <sheetName val="Satsys P320 Oct"/>
      <sheetName val="Satsys P320 June"/>
      <sheetName val="MAW P320"/>
      <sheetName val="GS P320"/>
      <sheetName val="Crypto"/>
      <sheetName val="T&amp;L"/>
      <sheetName val="T&amp;L (ref)"/>
      <sheetName val="Rates"/>
      <sheetName val="Incentives"/>
      <sheetName val="LDs"/>
      <sheetName val="MAW P320 Labour"/>
      <sheetName val="MAW P320 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calc"/>
      <sheetName val="big picture"/>
      <sheetName val="Phasing Plan for MDA"/>
      <sheetName val="Documents"/>
      <sheetName val="chapters"/>
      <sheetName val="data"/>
      <sheetName val="main estimates in pivot format"/>
      <sheetName val="chap 4.1"/>
      <sheetName val="chap 4.2"/>
      <sheetName val="chap 4.3"/>
      <sheetName val="chap 4.4"/>
      <sheetName val="chap 4.5"/>
      <sheetName val="chap 4.6"/>
      <sheetName val="chap 4.7"/>
      <sheetName val="consolidate pivot Data"/>
      <sheetName val="pivot with phasing"/>
      <sheetName val="remove inflation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 calc"/>
      <sheetName val="big picture"/>
      <sheetName val="Phasing Plan for MDA"/>
      <sheetName val="Documents"/>
      <sheetName val="chapters"/>
      <sheetName val="data"/>
      <sheetName val="main estimates in pivot format"/>
      <sheetName val="chap 4.1"/>
      <sheetName val="chap 4.2"/>
      <sheetName val="chap 4.3"/>
      <sheetName val="chap 4.4"/>
      <sheetName val="chap 4.5"/>
      <sheetName val="chap 4.6"/>
      <sheetName val="chap 4.7"/>
      <sheetName val="consolidate pivot Data"/>
      <sheetName val="pivot with phasing"/>
      <sheetName val="remove inflation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U Workspace"/>
      <sheetName val="Weekly Report"/>
      <sheetName val="TB Sub Critical Path"/>
      <sheetName val="Memo and Slide Critical Path"/>
      <sheetName val="LRA Timelines"/>
      <sheetName val="Lists"/>
      <sheetName val="Tracker FAQs"/>
      <sheetName val="Archived-Reg W22 Critical Path"/>
      <sheetName val="DRAFT do not use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#4756 DGO"/>
      <sheetName val="Revised T&amp;C Ceilings"/>
      <sheetName val="ProfServ_Efficiencies"/>
      <sheetName val="Matches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</sheetNames>
    <sheetDataSet>
      <sheetData sheetId="0"/>
      <sheetData sheetId="1"/>
      <sheetData sheetId="2"/>
      <sheetData sheetId="3"/>
      <sheetData sheetId="4">
        <row r="2">
          <cell r="A2" t="str">
            <v>4646</v>
          </cell>
        </row>
        <row r="3">
          <cell r="A3" t="str">
            <v>4664</v>
          </cell>
        </row>
        <row r="4">
          <cell r="A4" t="str">
            <v>4665</v>
          </cell>
        </row>
        <row r="5">
          <cell r="A5" t="str">
            <v>4666</v>
          </cell>
        </row>
        <row r="6">
          <cell r="A6" t="str">
            <v>4678</v>
          </cell>
        </row>
        <row r="7">
          <cell r="A7" t="str">
            <v>4687</v>
          </cell>
        </row>
        <row r="8">
          <cell r="A8" t="str">
            <v>4701</v>
          </cell>
        </row>
        <row r="9">
          <cell r="A9" t="str">
            <v>4702</v>
          </cell>
        </row>
        <row r="10">
          <cell r="A10" t="str">
            <v>4747</v>
          </cell>
        </row>
        <row r="11">
          <cell r="A11" t="str">
            <v>4749</v>
          </cell>
        </row>
        <row r="12">
          <cell r="A12" t="str">
            <v>4756</v>
          </cell>
        </row>
        <row r="13">
          <cell r="A13" t="str">
            <v>4810</v>
          </cell>
        </row>
        <row r="14">
          <cell r="A14" t="str">
            <v>4830</v>
          </cell>
        </row>
        <row r="15">
          <cell r="A15" t="str">
            <v>4832</v>
          </cell>
        </row>
        <row r="16">
          <cell r="A16" t="str">
            <v>4833</v>
          </cell>
        </row>
        <row r="17">
          <cell r="A17" t="str">
            <v>4842</v>
          </cell>
        </row>
        <row r="18">
          <cell r="A18" t="str">
            <v>4862</v>
          </cell>
        </row>
        <row r="19">
          <cell r="A19" t="str">
            <v>4863</v>
          </cell>
        </row>
        <row r="20">
          <cell r="A20" t="str">
            <v>4869</v>
          </cell>
        </row>
        <row r="21">
          <cell r="A21" t="str">
            <v>5082</v>
          </cell>
        </row>
        <row r="22">
          <cell r="A22" t="str">
            <v>5334</v>
          </cell>
        </row>
        <row r="23">
          <cell r="A23" t="str">
            <v>5481</v>
          </cell>
        </row>
        <row r="24">
          <cell r="A24" t="str">
            <v>5482</v>
          </cell>
        </row>
        <row r="25">
          <cell r="A25" t="str">
            <v>5501</v>
          </cell>
        </row>
        <row r="26">
          <cell r="A26" t="str">
            <v>5544</v>
          </cell>
        </row>
        <row r="27">
          <cell r="A27" t="str">
            <v>5548</v>
          </cell>
        </row>
        <row r="28">
          <cell r="A28" t="str">
            <v>5552</v>
          </cell>
        </row>
        <row r="29">
          <cell r="A29" t="str">
            <v>5553</v>
          </cell>
        </row>
        <row r="30">
          <cell r="A30" t="str">
            <v>5557</v>
          </cell>
        </row>
        <row r="31">
          <cell r="A31" t="str">
            <v>6307</v>
          </cell>
        </row>
        <row r="32">
          <cell r="A32" t="str">
            <v>6310</v>
          </cell>
        </row>
        <row r="33">
          <cell r="A33" t="str">
            <v>6316</v>
          </cell>
        </row>
        <row r="34">
          <cell r="A34" t="str">
            <v>6563</v>
          </cell>
        </row>
        <row r="35">
          <cell r="A35" t="str">
            <v>6622</v>
          </cell>
        </row>
        <row r="36">
          <cell r="A36" t="str">
            <v>6623</v>
          </cell>
        </row>
        <row r="37">
          <cell r="A37" t="str">
            <v>6783</v>
          </cell>
        </row>
        <row r="38">
          <cell r="A38" t="str">
            <v>6784</v>
          </cell>
        </row>
        <row r="39">
          <cell r="A39" t="str">
            <v>6807</v>
          </cell>
        </row>
        <row r="40">
          <cell r="A40" t="str">
            <v>6808</v>
          </cell>
        </row>
        <row r="41">
          <cell r="A41" t="str">
            <v>6812</v>
          </cell>
        </row>
        <row r="42">
          <cell r="A42" t="str">
            <v>6813</v>
          </cell>
        </row>
        <row r="43">
          <cell r="A43" t="str">
            <v>7201</v>
          </cell>
        </row>
        <row r="44">
          <cell r="A44" t="str">
            <v>7221</v>
          </cell>
        </row>
        <row r="45">
          <cell r="A45" t="str">
            <v>7261</v>
          </cell>
        </row>
        <row r="46">
          <cell r="A46" t="str">
            <v>7341</v>
          </cell>
        </row>
        <row r="47">
          <cell r="A47" t="str">
            <v>7342</v>
          </cell>
        </row>
        <row r="48">
          <cell r="A48" t="str">
            <v>7361</v>
          </cell>
        </row>
        <row r="49">
          <cell r="A49" t="str">
            <v>7381</v>
          </cell>
        </row>
        <row r="50">
          <cell r="A50" t="str">
            <v>7401</v>
          </cell>
        </row>
        <row r="51">
          <cell r="A51" t="str">
            <v>7422</v>
          </cell>
        </row>
        <row r="52">
          <cell r="A52" t="str">
            <v>7423</v>
          </cell>
        </row>
        <row r="53">
          <cell r="A53" t="str">
            <v>7424</v>
          </cell>
        </row>
        <row r="54">
          <cell r="A54" t="str">
            <v>7425</v>
          </cell>
        </row>
        <row r="55">
          <cell r="A55" t="str">
            <v>7441</v>
          </cell>
        </row>
        <row r="56">
          <cell r="A56" t="str">
            <v>7741</v>
          </cell>
        </row>
        <row r="57">
          <cell r="A57" t="str">
            <v>7763</v>
          </cell>
        </row>
        <row r="58">
          <cell r="A58" t="str">
            <v>7881</v>
          </cell>
        </row>
        <row r="59">
          <cell r="A59" t="str">
            <v>7882</v>
          </cell>
        </row>
        <row r="60">
          <cell r="A60" t="str">
            <v>7883</v>
          </cell>
        </row>
        <row r="61">
          <cell r="A61" t="str">
            <v>7884</v>
          </cell>
        </row>
        <row r="62">
          <cell r="A62" t="str">
            <v>7885</v>
          </cell>
        </row>
        <row r="63">
          <cell r="A63" t="str">
            <v>7886</v>
          </cell>
        </row>
        <row r="64">
          <cell r="A64" t="str">
            <v>7888</v>
          </cell>
        </row>
        <row r="65">
          <cell r="A65" t="str">
            <v>7893</v>
          </cell>
        </row>
        <row r="66">
          <cell r="A66" t="str">
            <v>7894</v>
          </cell>
        </row>
        <row r="67">
          <cell r="A67" t="str">
            <v>7895</v>
          </cell>
        </row>
        <row r="68">
          <cell r="A68" t="str">
            <v>7896</v>
          </cell>
        </row>
        <row r="69">
          <cell r="A69" t="str">
            <v>7897</v>
          </cell>
        </row>
        <row r="70">
          <cell r="A70" t="str">
            <v>7941</v>
          </cell>
        </row>
        <row r="71">
          <cell r="A71" t="str">
            <v>8101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1-PRES"/>
      <sheetName val="CORPORATE SECRETARIAT"/>
      <sheetName val="15-MGT ACCOUNTABILITY FRAMEWORK"/>
      <sheetName val="20-VICE-PRESIDENT STP"/>
      <sheetName val="21-PROGRAMS"/>
      <sheetName val="22- TECHNO"/>
      <sheetName val="23-SCIENCE"/>
      <sheetName val="24-CAO"/>
      <sheetName val="25-OPS"/>
      <sheetName val="31-ADMIN"/>
      <sheetName val="32-HUMAN"/>
      <sheetName val="33-LEGAL"/>
      <sheetName val="41-LIAISON"/>
      <sheetName val="42-CORP.MAN"/>
      <sheetName val="43-AUDIT"/>
      <sheetName val="44-COMM"/>
      <sheetName val="45-STRATEGIC"/>
      <sheetName val="46-EXTREL"/>
      <sheetName val="CORPFUNDS"/>
      <sheetName val="PRE'S RESERVE"/>
      <sheetName val="INTERNAL RESERVE"/>
      <sheetName val="CONTING RES"/>
      <sheetName val="COLL AGREE SALARY"/>
      <sheetName val="FROZEN-RISK"/>
      <sheetName val="UNALLOCATED"/>
      <sheetName val="TB FROZEN"/>
      <sheetName val="CONVERSION"/>
      <sheetName val="CONC-GLOBAL (spare)"/>
      <sheetName val="SUMVOTE_ANC_mars"/>
      <sheetName val="SUMVOTE_ANC."/>
      <sheetName val="SUMVOTE_NOUV._old"/>
      <sheetName val="SUMVOTE (CASHONLY)_ANC._mars"/>
      <sheetName val="SUMVOTE (CASHONLY)_NOUV_mars"/>
      <sheetName val="SUMVOTE_NOUV."/>
      <sheetName val="SUMVOTE (CASHONLY)_ANC."/>
      <sheetName val="SUMVOTE (CASHONLY)_NOUV."/>
      <sheetName val="CONC-GLOBAL"/>
      <sheetName val="Commitment Budget VS Payment"/>
      <sheetName val="ga-100_Mars_2005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definedNames>
      <definedName name="MonthToDisplay" refersTo="='Calendar'!$C$1" sheetId="0"/>
    </definedNames>
    <sheetDataSet>
      <sheetData sheetId="0">
        <row r="1">
          <cell r="C1" t="str">
            <v>JANUARY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Changes"/>
      <sheetName val="RATE"/>
      <sheetName val="Employees"/>
      <sheetName val="INPUT"/>
      <sheetName val="Skill List for Lookup"/>
      <sheetName val="Pivot-Cst"/>
      <sheetName val="labw"/>
      <sheetName val="labt"/>
      <sheetName val="Cost-Sign"/>
      <sheetName val="EOC by WBS1"/>
      <sheetName val="EOC by WBS"/>
      <sheetName val="labh by Employees"/>
      <sheetName val="pivot-prc"/>
      <sheetName val="Checkbox"/>
      <sheetName val="EOC Sum MS"/>
      <sheetName val="Sign"/>
      <sheetName val="WBS 1.1.1.1.1.1"/>
      <sheetName val="WBS 1.1.1.1.1.3"/>
      <sheetName val="WBS 1.1.1.1.1.4"/>
      <sheetName val="WBS 1.1.1.1.1.1.5"/>
      <sheetName val="WBS 1.1.1.1.1.6"/>
      <sheetName val="updated 1.1.1.1.1.6"/>
      <sheetName val="WBS 1.1.1.1.1.7"/>
      <sheetName val="WBS 1.1.1.1.1.8"/>
      <sheetName val="WBS 1.1.1.1.1.80"/>
      <sheetName val="WBS 1.1.1.1.2.1"/>
      <sheetName val="WBS 1.1.1.1.2.2"/>
      <sheetName val="WBS 1.1.1.1.3"/>
      <sheetName val="WBS 1.1.1.1.4.1"/>
      <sheetName val="WBS 1.1.1.1.4.2"/>
      <sheetName val="WBS 1.1.1.1.4.3"/>
      <sheetName val="WBS 1.1.1.1.4.4"/>
      <sheetName val="WBS 1.1.1.1.4.5"/>
      <sheetName val="WBS 1.1.1.2.1.1"/>
      <sheetName val="WBS 1.1.1.2.1.2"/>
      <sheetName val="updated 1.1.1.2.1.2"/>
      <sheetName val="WBS 1.1.1.2.1.3"/>
      <sheetName val="WBS 1.1.1.2.1.4"/>
      <sheetName val="WBS 1.1.1.2.1.5"/>
      <sheetName val="WBS 1.1.1.2.1.6"/>
      <sheetName val="WBS 1.1.2.2.1"/>
      <sheetName val="WBS 1.1.2.2.2"/>
      <sheetName val="updated 1.1.2.2.2"/>
      <sheetName val="updated 1.2.1"/>
      <sheetName val="input worksheet"/>
      <sheetName val="WBS 1.2.2.1"/>
      <sheetName val="WBS 1.2.2.2"/>
      <sheetName val="WBS 1.2.2.3"/>
      <sheetName val="New WBS"/>
    </sheetNames>
    <sheetDataSet>
      <sheetData sheetId="0" refreshError="1"/>
      <sheetData sheetId="1">
        <row r="1">
          <cell r="B1" t="str">
            <v>NASA - SRMS -</v>
          </cell>
        </row>
      </sheetData>
      <sheetData sheetId="2">
        <row r="1">
          <cell r="A1" t="str">
            <v>LastName, FirstName</v>
          </cell>
          <cell r="B1" t="str">
            <v>Last Name</v>
          </cell>
          <cell r="C1" t="str">
            <v>First Name</v>
          </cell>
        </row>
        <row r="2">
          <cell r="A2" t="str">
            <v>Travel and Living</v>
          </cell>
          <cell r="D2" t="str">
            <v>VJVJ</v>
          </cell>
        </row>
        <row r="3">
          <cell r="A3" t="str">
            <v>BOP</v>
          </cell>
          <cell r="D3" t="str">
            <v>TSTS</v>
          </cell>
        </row>
        <row r="4">
          <cell r="A4" t="str">
            <v>Purchased Services</v>
          </cell>
          <cell r="D4" t="str">
            <v>VQVQ</v>
          </cell>
        </row>
        <row r="5">
          <cell r="A5" t="str">
            <v>Freight</v>
          </cell>
          <cell r="D5" t="str">
            <v>TVTV</v>
          </cell>
        </row>
        <row r="6">
          <cell r="A6" t="str">
            <v xml:space="preserve">S/C </v>
          </cell>
          <cell r="D6" t="str">
            <v>VZVZ</v>
          </cell>
        </row>
        <row r="7">
          <cell r="A7" t="str">
            <v>Syed Abbas</v>
          </cell>
          <cell r="B7" t="str">
            <v>Abbas</v>
          </cell>
          <cell r="C7" t="str">
            <v>Syed</v>
          </cell>
          <cell r="D7" t="str">
            <v>4KJ5</v>
          </cell>
        </row>
        <row r="8">
          <cell r="A8" t="str">
            <v>Kourosh Abdi</v>
          </cell>
          <cell r="B8" t="str">
            <v>Abdi</v>
          </cell>
          <cell r="C8" t="str">
            <v>Kourosh</v>
          </cell>
          <cell r="D8" t="str">
            <v>4KJ3</v>
          </cell>
        </row>
        <row r="9">
          <cell r="A9" t="str">
            <v>Kiyoumars Abdoly</v>
          </cell>
          <cell r="B9" t="str">
            <v>Abdoly</v>
          </cell>
          <cell r="C9" t="str">
            <v>Kiyoumars</v>
          </cell>
          <cell r="D9" t="str">
            <v>4KJ1</v>
          </cell>
        </row>
        <row r="10">
          <cell r="A10" t="str">
            <v>Daniel Aberg</v>
          </cell>
          <cell r="B10" t="str">
            <v>Aberg</v>
          </cell>
          <cell r="C10" t="str">
            <v>Daniel</v>
          </cell>
          <cell r="D10" t="str">
            <v>4OJ1</v>
          </cell>
        </row>
        <row r="11">
          <cell r="A11" t="str">
            <v>Natalie Adam</v>
          </cell>
          <cell r="B11" t="str">
            <v>Adam</v>
          </cell>
          <cell r="C11" t="str">
            <v>Natalie</v>
          </cell>
          <cell r="D11" t="str">
            <v>4DJ3</v>
          </cell>
        </row>
        <row r="12">
          <cell r="A12" t="str">
            <v>Steve Adams</v>
          </cell>
          <cell r="B12" t="str">
            <v>Adams</v>
          </cell>
          <cell r="C12" t="str">
            <v>Steve</v>
          </cell>
          <cell r="D12" t="str">
            <v>3RJ1</v>
          </cell>
        </row>
        <row r="13">
          <cell r="A13" t="str">
            <v>Manzar Akber</v>
          </cell>
          <cell r="B13" t="str">
            <v>Akber</v>
          </cell>
          <cell r="C13" t="str">
            <v>Manzar</v>
          </cell>
          <cell r="D13" t="str">
            <v>4KJ2</v>
          </cell>
        </row>
        <row r="14">
          <cell r="A14" t="str">
            <v>Phil Albanese</v>
          </cell>
          <cell r="B14" t="str">
            <v>Albanese</v>
          </cell>
          <cell r="C14" t="str">
            <v>Phil</v>
          </cell>
          <cell r="D14" t="str">
            <v>4DJ3</v>
          </cell>
        </row>
        <row r="15">
          <cell r="A15" t="str">
            <v>Julia Alfonzo</v>
          </cell>
          <cell r="B15" t="str">
            <v>Alfonzo</v>
          </cell>
          <cell r="C15" t="str">
            <v>Julia</v>
          </cell>
          <cell r="D15" t="str">
            <v>2PJ3</v>
          </cell>
        </row>
        <row r="16">
          <cell r="A16" t="str">
            <v>Sarah Ali</v>
          </cell>
          <cell r="B16" t="str">
            <v>Ali</v>
          </cell>
          <cell r="C16" t="str">
            <v>Sarah</v>
          </cell>
          <cell r="D16" t="str">
            <v>4DJ4</v>
          </cell>
        </row>
        <row r="17">
          <cell r="A17" t="str">
            <v>Andrew Allen</v>
          </cell>
          <cell r="B17" t="str">
            <v>Allen</v>
          </cell>
          <cell r="C17" t="str">
            <v>Andrew</v>
          </cell>
          <cell r="D17" t="str">
            <v>4FJ2</v>
          </cell>
        </row>
        <row r="18">
          <cell r="A18" t="str">
            <v>Justin Allport</v>
          </cell>
          <cell r="B18" t="str">
            <v>Allport</v>
          </cell>
          <cell r="C18" t="str">
            <v>Justin</v>
          </cell>
          <cell r="D18" t="str">
            <v>4FJ3</v>
          </cell>
        </row>
        <row r="19">
          <cell r="A19" t="str">
            <v>Said Al-Sammak</v>
          </cell>
          <cell r="B19" t="str">
            <v>Al-Sammak</v>
          </cell>
          <cell r="C19" t="str">
            <v>Said</v>
          </cell>
          <cell r="D19" t="str">
            <v>4UJ2</v>
          </cell>
        </row>
        <row r="20">
          <cell r="A20" t="str">
            <v>Wahini Ambihapathy</v>
          </cell>
          <cell r="B20" t="str">
            <v>Ambihapathy</v>
          </cell>
          <cell r="C20" t="str">
            <v>Wahini</v>
          </cell>
          <cell r="D20" t="str">
            <v>4DJ3</v>
          </cell>
        </row>
        <row r="21">
          <cell r="A21" t="str">
            <v>Carl Anders</v>
          </cell>
          <cell r="B21" t="str">
            <v>Anders</v>
          </cell>
          <cell r="C21" t="str">
            <v>Carl</v>
          </cell>
          <cell r="D21" t="str">
            <v>4KJ1</v>
          </cell>
        </row>
        <row r="22">
          <cell r="A22" t="str">
            <v>Doug Anderson</v>
          </cell>
          <cell r="B22" t="str">
            <v>Anderson</v>
          </cell>
          <cell r="C22" t="str">
            <v>Doug</v>
          </cell>
          <cell r="D22" t="str">
            <v>1XJ2</v>
          </cell>
        </row>
        <row r="23">
          <cell r="A23" t="str">
            <v>Yuri Anton</v>
          </cell>
          <cell r="B23" t="str">
            <v>Anton</v>
          </cell>
          <cell r="C23" t="str">
            <v>Yuri</v>
          </cell>
          <cell r="D23" t="str">
            <v>4UJ2</v>
          </cell>
        </row>
        <row r="24">
          <cell r="A24" t="str">
            <v>Joe Antoniazzi</v>
          </cell>
          <cell r="B24" t="str">
            <v>Antoniazzi</v>
          </cell>
          <cell r="C24" t="str">
            <v>Joe</v>
          </cell>
          <cell r="D24" t="str">
            <v>6KG1</v>
          </cell>
        </row>
        <row r="25">
          <cell r="A25" t="str">
            <v>John Appenzeller</v>
          </cell>
          <cell r="B25" t="str">
            <v>Appenzeller</v>
          </cell>
          <cell r="C25" t="str">
            <v>John</v>
          </cell>
          <cell r="D25" t="str">
            <v>8DL2</v>
          </cell>
        </row>
        <row r="26">
          <cell r="A26" t="str">
            <v>John Appenzeller</v>
          </cell>
          <cell r="B26" t="str">
            <v>Appenzeller</v>
          </cell>
          <cell r="C26" t="str">
            <v>John</v>
          </cell>
          <cell r="D26" t="str">
            <v>8DL2</v>
          </cell>
        </row>
        <row r="27">
          <cell r="A27" t="str">
            <v>Phil Apperly</v>
          </cell>
          <cell r="B27" t="str">
            <v>Apperly</v>
          </cell>
          <cell r="C27" t="str">
            <v>Phil</v>
          </cell>
          <cell r="D27" t="str">
            <v>4KJ1</v>
          </cell>
        </row>
        <row r="28">
          <cell r="A28" t="str">
            <v>Ian F. Armitage</v>
          </cell>
          <cell r="B28" t="str">
            <v>Armitage</v>
          </cell>
          <cell r="C28" t="str">
            <v>Ian F.</v>
          </cell>
          <cell r="D28" t="str">
            <v>4KJ1</v>
          </cell>
        </row>
        <row r="29">
          <cell r="A29" t="str">
            <v>Doug Armstrong</v>
          </cell>
          <cell r="B29" t="str">
            <v>Armstrong</v>
          </cell>
          <cell r="C29" t="str">
            <v>Doug</v>
          </cell>
          <cell r="D29" t="str">
            <v>4UJ1</v>
          </cell>
        </row>
        <row r="30">
          <cell r="A30" t="str">
            <v>Charles Arnoldi</v>
          </cell>
          <cell r="B30" t="str">
            <v>Arnoldi</v>
          </cell>
          <cell r="C30" t="str">
            <v>Charles</v>
          </cell>
          <cell r="D30" t="str">
            <v>4YJ1</v>
          </cell>
        </row>
        <row r="31">
          <cell r="A31" t="str">
            <v>Imran Aslam</v>
          </cell>
          <cell r="B31" t="str">
            <v>Aslam</v>
          </cell>
          <cell r="C31" t="str">
            <v>Imran</v>
          </cell>
          <cell r="D31" t="str">
            <v>4UJ2</v>
          </cell>
        </row>
        <row r="32">
          <cell r="A32" t="str">
            <v>Cathy Atkins</v>
          </cell>
          <cell r="B32" t="str">
            <v>Atkins</v>
          </cell>
          <cell r="C32" t="str">
            <v>Cathy</v>
          </cell>
          <cell r="D32" t="str">
            <v>3RJ3</v>
          </cell>
        </row>
        <row r="33">
          <cell r="A33" t="str">
            <v>Marilee Avery</v>
          </cell>
          <cell r="B33" t="str">
            <v>Avery</v>
          </cell>
          <cell r="C33" t="str">
            <v>Marilee</v>
          </cell>
          <cell r="D33" t="str">
            <v>1NJ3</v>
          </cell>
        </row>
        <row r="34">
          <cell r="A34" t="str">
            <v>Kamran Bahrami</v>
          </cell>
          <cell r="B34" t="str">
            <v>Bahrami</v>
          </cell>
          <cell r="C34" t="str">
            <v>Kamran</v>
          </cell>
          <cell r="D34" t="str">
            <v>4DJ2</v>
          </cell>
        </row>
        <row r="35">
          <cell r="A35" t="str">
            <v>George Bailak</v>
          </cell>
          <cell r="B35" t="str">
            <v>Bailak</v>
          </cell>
          <cell r="C35" t="str">
            <v>George</v>
          </cell>
          <cell r="D35" t="str">
            <v>4UJ1</v>
          </cell>
        </row>
        <row r="36">
          <cell r="A36" t="str">
            <v>Jasbir Bains</v>
          </cell>
          <cell r="B36" t="str">
            <v>Bains</v>
          </cell>
          <cell r="C36" t="str">
            <v>Jasbir</v>
          </cell>
          <cell r="D36" t="str">
            <v>6HG2</v>
          </cell>
        </row>
        <row r="37">
          <cell r="A37" t="str">
            <v>Neil Baker</v>
          </cell>
          <cell r="B37" t="str">
            <v>Baker</v>
          </cell>
          <cell r="C37" t="str">
            <v>Neil</v>
          </cell>
          <cell r="D37" t="str">
            <v>4UJ3</v>
          </cell>
        </row>
        <row r="38">
          <cell r="A38" t="str">
            <v>Rathan Balasingam</v>
          </cell>
          <cell r="B38" t="str">
            <v>Balasingam</v>
          </cell>
          <cell r="C38" t="str">
            <v>Rathan</v>
          </cell>
          <cell r="D38" t="str">
            <v>5RF2</v>
          </cell>
        </row>
        <row r="39">
          <cell r="A39" t="str">
            <v>Zachary Balson</v>
          </cell>
          <cell r="B39" t="str">
            <v>Balson</v>
          </cell>
          <cell r="C39" t="str">
            <v>Zachary</v>
          </cell>
          <cell r="D39" t="str">
            <v>4UJ4</v>
          </cell>
        </row>
        <row r="40">
          <cell r="A40" t="str">
            <v>Mihail Barbu</v>
          </cell>
          <cell r="B40" t="str">
            <v>Barbu</v>
          </cell>
          <cell r="C40" t="str">
            <v>Mihail</v>
          </cell>
          <cell r="D40" t="str">
            <v>4UJ1</v>
          </cell>
        </row>
        <row r="41">
          <cell r="A41" t="str">
            <v>Paul Barker</v>
          </cell>
          <cell r="B41" t="str">
            <v>Barker</v>
          </cell>
          <cell r="C41" t="str">
            <v>Paul</v>
          </cell>
          <cell r="D41" t="str">
            <v>4KJ1</v>
          </cell>
        </row>
        <row r="42">
          <cell r="A42" t="str">
            <v>Mark Barnet</v>
          </cell>
          <cell r="B42" t="str">
            <v>Barnet</v>
          </cell>
          <cell r="C42" t="str">
            <v>Mark</v>
          </cell>
          <cell r="D42" t="str">
            <v>4DJ3</v>
          </cell>
        </row>
        <row r="43">
          <cell r="A43" t="str">
            <v>Kevin Barr</v>
          </cell>
          <cell r="B43" t="str">
            <v>Barr</v>
          </cell>
          <cell r="C43" t="str">
            <v>Kevin</v>
          </cell>
          <cell r="D43" t="str">
            <v>8DL3</v>
          </cell>
        </row>
        <row r="44">
          <cell r="A44" t="str">
            <v>Walter Basso</v>
          </cell>
          <cell r="B44" t="str">
            <v>Basso</v>
          </cell>
          <cell r="C44" t="str">
            <v>Walter</v>
          </cell>
          <cell r="D44" t="str">
            <v>6MG2</v>
          </cell>
        </row>
        <row r="45">
          <cell r="A45" t="str">
            <v>George Battiston</v>
          </cell>
          <cell r="B45" t="str">
            <v>Battiston</v>
          </cell>
          <cell r="C45" t="str">
            <v>George</v>
          </cell>
          <cell r="D45" t="str">
            <v>4UJ1</v>
          </cell>
        </row>
        <row r="46">
          <cell r="A46" t="str">
            <v>Alexander Beaton</v>
          </cell>
          <cell r="B46" t="str">
            <v>Beaton</v>
          </cell>
          <cell r="C46" t="str">
            <v>Alexander</v>
          </cell>
          <cell r="D46" t="str">
            <v>8DL3</v>
          </cell>
        </row>
        <row r="47">
          <cell r="A47" t="str">
            <v>John Beaulieu</v>
          </cell>
          <cell r="B47" t="str">
            <v>Beaulieu</v>
          </cell>
          <cell r="C47" t="str">
            <v>John</v>
          </cell>
          <cell r="D47" t="str">
            <v>4GJ1</v>
          </cell>
        </row>
        <row r="48">
          <cell r="A48" t="str">
            <v>Kathleen Bedford</v>
          </cell>
          <cell r="B48" t="str">
            <v>Bedford</v>
          </cell>
          <cell r="C48" t="str">
            <v>Kathleen</v>
          </cell>
          <cell r="D48" t="str">
            <v>4DJ3</v>
          </cell>
        </row>
        <row r="49">
          <cell r="A49" t="str">
            <v>Bronek Bednarz</v>
          </cell>
          <cell r="B49" t="str">
            <v>Bednarz</v>
          </cell>
          <cell r="C49" t="str">
            <v>Bronek</v>
          </cell>
          <cell r="D49" t="str">
            <v>4KJ1</v>
          </cell>
        </row>
        <row r="50">
          <cell r="A50" t="str">
            <v>Derek Bell</v>
          </cell>
          <cell r="B50" t="str">
            <v>Bell</v>
          </cell>
          <cell r="C50" t="str">
            <v>Derek</v>
          </cell>
          <cell r="D50" t="str">
            <v>5TF3</v>
          </cell>
        </row>
        <row r="51">
          <cell r="A51" t="str">
            <v>Tony Bell</v>
          </cell>
          <cell r="B51" t="str">
            <v>Bell</v>
          </cell>
          <cell r="C51" t="str">
            <v>Tony</v>
          </cell>
          <cell r="D51" t="str">
            <v>3RJ1</v>
          </cell>
        </row>
        <row r="52">
          <cell r="A52" t="str">
            <v>Jacque Bennett</v>
          </cell>
          <cell r="B52" t="str">
            <v>Bennett</v>
          </cell>
          <cell r="C52" t="str">
            <v>Jacque</v>
          </cell>
          <cell r="D52" t="str">
            <v>4UJ1</v>
          </cell>
        </row>
        <row r="53">
          <cell r="A53" t="str">
            <v>Mario Bestic</v>
          </cell>
          <cell r="B53" t="str">
            <v>Bestic</v>
          </cell>
          <cell r="C53" t="str">
            <v>Mario</v>
          </cell>
          <cell r="D53" t="str">
            <v>5SF2</v>
          </cell>
        </row>
        <row r="54">
          <cell r="A54" t="str">
            <v>Stan Biernacki</v>
          </cell>
          <cell r="B54" t="str">
            <v>Biernacki</v>
          </cell>
          <cell r="C54" t="str">
            <v>Stan</v>
          </cell>
          <cell r="D54" t="str">
            <v>4KJ5</v>
          </cell>
        </row>
        <row r="55">
          <cell r="A55" t="str">
            <v>Jeff Biggs</v>
          </cell>
          <cell r="B55" t="str">
            <v>Biggs</v>
          </cell>
          <cell r="C55" t="str">
            <v>Jeff</v>
          </cell>
          <cell r="D55" t="str">
            <v>8DL1</v>
          </cell>
        </row>
        <row r="56">
          <cell r="A56" t="str">
            <v>Bill Bird</v>
          </cell>
          <cell r="B56" t="str">
            <v>Bird</v>
          </cell>
          <cell r="C56" t="str">
            <v>Bill</v>
          </cell>
          <cell r="D56" t="str">
            <v>4GJ2</v>
          </cell>
        </row>
        <row r="57">
          <cell r="A57" t="str">
            <v>Mata Bishun</v>
          </cell>
          <cell r="B57" t="str">
            <v>Bishun</v>
          </cell>
          <cell r="C57" t="str">
            <v>Mata</v>
          </cell>
          <cell r="D57" t="str">
            <v>4GJ1</v>
          </cell>
        </row>
        <row r="58">
          <cell r="A58" t="str">
            <v>Peter Blight</v>
          </cell>
          <cell r="B58" t="str">
            <v>Blight</v>
          </cell>
          <cell r="C58" t="str">
            <v>Peter</v>
          </cell>
          <cell r="D58" t="str">
            <v>3RJ1</v>
          </cell>
        </row>
        <row r="59">
          <cell r="A59" t="str">
            <v>Jason Boeki</v>
          </cell>
          <cell r="B59" t="str">
            <v>Boeki</v>
          </cell>
          <cell r="C59" t="str">
            <v>Jason</v>
          </cell>
          <cell r="D59" t="str">
            <v>4PJ1</v>
          </cell>
        </row>
        <row r="60">
          <cell r="A60" t="str">
            <v>Michel Bondy</v>
          </cell>
          <cell r="B60" t="str">
            <v>Bondy</v>
          </cell>
          <cell r="C60" t="str">
            <v>Michel</v>
          </cell>
          <cell r="D60" t="str">
            <v>4FJ3</v>
          </cell>
        </row>
        <row r="61">
          <cell r="A61" t="str">
            <v>Dennis Borden</v>
          </cell>
          <cell r="B61" t="str">
            <v>Borden</v>
          </cell>
          <cell r="C61" t="str">
            <v>Dennis</v>
          </cell>
          <cell r="D61" t="str">
            <v>5RF2</v>
          </cell>
        </row>
        <row r="62">
          <cell r="A62" t="str">
            <v>Doug Borden</v>
          </cell>
          <cell r="B62" t="str">
            <v>Borden</v>
          </cell>
          <cell r="C62" t="str">
            <v>Doug</v>
          </cell>
          <cell r="D62" t="str">
            <v>5RF2</v>
          </cell>
        </row>
        <row r="63">
          <cell r="A63" t="str">
            <v>Albert Bottussi</v>
          </cell>
          <cell r="B63" t="str">
            <v>Bottussi</v>
          </cell>
          <cell r="C63" t="str">
            <v>Albert</v>
          </cell>
          <cell r="D63" t="str">
            <v>4KJ1</v>
          </cell>
        </row>
        <row r="64">
          <cell r="A64" t="str">
            <v>Brad Bouchard</v>
          </cell>
          <cell r="B64" t="str">
            <v>Bouchard</v>
          </cell>
          <cell r="C64" t="str">
            <v>Brad</v>
          </cell>
          <cell r="D64" t="str">
            <v>8DL4</v>
          </cell>
        </row>
        <row r="65">
          <cell r="A65" t="str">
            <v>Justin Boucher</v>
          </cell>
          <cell r="B65" t="str">
            <v>Boucher</v>
          </cell>
          <cell r="C65" t="str">
            <v>Justin</v>
          </cell>
          <cell r="D65" t="str">
            <v>4UJ4</v>
          </cell>
        </row>
        <row r="66">
          <cell r="A66" t="str">
            <v>Michael Boutilier</v>
          </cell>
          <cell r="B66" t="str">
            <v>Boutilier</v>
          </cell>
          <cell r="C66" t="str">
            <v>Michael</v>
          </cell>
          <cell r="D66" t="str">
            <v>1XJ4</v>
          </cell>
        </row>
        <row r="67">
          <cell r="A67" t="str">
            <v>Brandon Bouwhuis</v>
          </cell>
          <cell r="B67" t="str">
            <v>Bouwhuis</v>
          </cell>
          <cell r="C67" t="str">
            <v>Brandon</v>
          </cell>
          <cell r="D67" t="str">
            <v>4UJ4</v>
          </cell>
        </row>
        <row r="68">
          <cell r="A68" t="str">
            <v>Keith Boyle</v>
          </cell>
          <cell r="B68" t="str">
            <v>Boyle</v>
          </cell>
          <cell r="C68" t="str">
            <v>Keith</v>
          </cell>
          <cell r="D68" t="str">
            <v>4FJ1</v>
          </cell>
        </row>
        <row r="69">
          <cell r="A69" t="str">
            <v>Phil Bradbury</v>
          </cell>
          <cell r="B69" t="str">
            <v>Bradbury</v>
          </cell>
          <cell r="C69" t="str">
            <v>Phil</v>
          </cell>
          <cell r="D69" t="str">
            <v>5TF1</v>
          </cell>
        </row>
        <row r="70">
          <cell r="A70" t="str">
            <v>Stephen Bratsberg</v>
          </cell>
          <cell r="B70" t="str">
            <v>Bratsberg</v>
          </cell>
          <cell r="C70" t="str">
            <v>Stephen</v>
          </cell>
          <cell r="D70" t="str">
            <v>4PJ2</v>
          </cell>
        </row>
        <row r="71">
          <cell r="A71" t="str">
            <v>Richard Brisby</v>
          </cell>
          <cell r="B71" t="str">
            <v>Brisby</v>
          </cell>
          <cell r="C71" t="str">
            <v>Richard</v>
          </cell>
          <cell r="D71" t="str">
            <v>4DJ2</v>
          </cell>
        </row>
        <row r="72">
          <cell r="A72" t="str">
            <v>Mike Brousseau</v>
          </cell>
          <cell r="B72" t="str">
            <v>Brousseau</v>
          </cell>
          <cell r="C72" t="str">
            <v>Mike</v>
          </cell>
          <cell r="D72" t="str">
            <v>4FJ1</v>
          </cell>
        </row>
        <row r="73">
          <cell r="A73" t="str">
            <v>Richard Bryan</v>
          </cell>
          <cell r="B73" t="str">
            <v>Bryan</v>
          </cell>
          <cell r="C73" t="str">
            <v>Richard</v>
          </cell>
          <cell r="D73" t="str">
            <v>4KJ2</v>
          </cell>
        </row>
        <row r="74">
          <cell r="A74" t="str">
            <v>Dave Brydon</v>
          </cell>
          <cell r="B74" t="str">
            <v>Brydon</v>
          </cell>
          <cell r="C74" t="str">
            <v>Dave</v>
          </cell>
          <cell r="D74" t="str">
            <v>5QF2</v>
          </cell>
        </row>
        <row r="75">
          <cell r="A75" t="str">
            <v>Kerman Buhariwala</v>
          </cell>
          <cell r="B75" t="str">
            <v>Buhariwala</v>
          </cell>
          <cell r="C75" t="str">
            <v>Kerman</v>
          </cell>
          <cell r="D75" t="str">
            <v>4FJ1</v>
          </cell>
        </row>
        <row r="76">
          <cell r="A76" t="str">
            <v>Greg Bull</v>
          </cell>
          <cell r="B76" t="str">
            <v>Bull</v>
          </cell>
          <cell r="C76" t="str">
            <v>Greg</v>
          </cell>
          <cell r="D76" t="str">
            <v>4PJ1</v>
          </cell>
        </row>
        <row r="77">
          <cell r="A77" t="str">
            <v>Mike Buratynsky</v>
          </cell>
          <cell r="B77" t="str">
            <v>Buratynsky</v>
          </cell>
          <cell r="C77" t="str">
            <v>Mike</v>
          </cell>
          <cell r="D77" t="str">
            <v>5TF1</v>
          </cell>
        </row>
        <row r="78">
          <cell r="A78" t="str">
            <v>Craig Burkett</v>
          </cell>
          <cell r="B78" t="str">
            <v>Burkett</v>
          </cell>
          <cell r="C78" t="str">
            <v>Craig</v>
          </cell>
          <cell r="D78" t="str">
            <v>4DJ3</v>
          </cell>
        </row>
        <row r="79">
          <cell r="A79" t="str">
            <v>Doug Bush</v>
          </cell>
          <cell r="B79" t="str">
            <v>Bush</v>
          </cell>
          <cell r="C79" t="str">
            <v>Doug</v>
          </cell>
          <cell r="D79" t="str">
            <v>3RJ1</v>
          </cell>
        </row>
        <row r="80">
          <cell r="A80" t="str">
            <v>Theresa Byrne</v>
          </cell>
          <cell r="B80" t="str">
            <v>Byrne</v>
          </cell>
          <cell r="C80" t="str">
            <v>Theresa</v>
          </cell>
          <cell r="D80" t="str">
            <v>3RJ2</v>
          </cell>
        </row>
        <row r="81">
          <cell r="A81" t="str">
            <v>Aldo Campitelli</v>
          </cell>
          <cell r="B81" t="str">
            <v>Campitelli</v>
          </cell>
          <cell r="C81" t="str">
            <v>Aldo</v>
          </cell>
          <cell r="D81" t="str">
            <v>4KJ1</v>
          </cell>
        </row>
        <row r="82">
          <cell r="A82" t="str">
            <v>Christopher Cartile</v>
          </cell>
          <cell r="B82" t="str">
            <v>Cartile</v>
          </cell>
          <cell r="C82" t="str">
            <v>Christopher</v>
          </cell>
          <cell r="D82" t="str">
            <v>4DJ2</v>
          </cell>
        </row>
        <row r="83">
          <cell r="A83" t="str">
            <v>Eugene Cartini</v>
          </cell>
          <cell r="B83" t="str">
            <v>Cartini</v>
          </cell>
          <cell r="C83" t="str">
            <v>Eugene</v>
          </cell>
          <cell r="D83" t="str">
            <v>7UJ3</v>
          </cell>
        </row>
        <row r="84">
          <cell r="A84" t="str">
            <v>Ken Carver</v>
          </cell>
          <cell r="B84" t="str">
            <v>Carver</v>
          </cell>
          <cell r="C84" t="str">
            <v>Ken</v>
          </cell>
          <cell r="D84" t="str">
            <v>2PJ1</v>
          </cell>
        </row>
        <row r="85">
          <cell r="A85" t="str">
            <v>Charles Cass</v>
          </cell>
          <cell r="B85" t="str">
            <v>Cass</v>
          </cell>
          <cell r="C85" t="str">
            <v>Charles</v>
          </cell>
          <cell r="D85" t="str">
            <v>4KJ2</v>
          </cell>
        </row>
        <row r="86">
          <cell r="A86" t="str">
            <v>Melissa Cass</v>
          </cell>
          <cell r="B86" t="str">
            <v>Cass</v>
          </cell>
          <cell r="C86" t="str">
            <v>Melissa</v>
          </cell>
          <cell r="D86" t="str">
            <v>4KJ3</v>
          </cell>
        </row>
        <row r="87">
          <cell r="A87" t="str">
            <v>Neil Cavan</v>
          </cell>
          <cell r="B87" t="str">
            <v>Cavan</v>
          </cell>
          <cell r="C87" t="str">
            <v>Neil</v>
          </cell>
          <cell r="D87" t="str">
            <v>4KJ4</v>
          </cell>
        </row>
        <row r="88">
          <cell r="A88" t="str">
            <v>Cesidio Cellucci</v>
          </cell>
          <cell r="B88" t="str">
            <v>Cellucci</v>
          </cell>
          <cell r="C88" t="str">
            <v>Cesidio</v>
          </cell>
          <cell r="D88" t="str">
            <v>5SF2</v>
          </cell>
        </row>
        <row r="89">
          <cell r="A89" t="str">
            <v>Joe Cerisano</v>
          </cell>
          <cell r="B89" t="str">
            <v>Cerisano</v>
          </cell>
          <cell r="C89" t="str">
            <v>Joe</v>
          </cell>
          <cell r="D89" t="str">
            <v>2PJ2</v>
          </cell>
        </row>
        <row r="90">
          <cell r="A90" t="str">
            <v>Terence Chai</v>
          </cell>
          <cell r="B90" t="str">
            <v>Chai</v>
          </cell>
          <cell r="C90" t="str">
            <v>Terence</v>
          </cell>
          <cell r="D90" t="str">
            <v>4GJ3</v>
          </cell>
        </row>
        <row r="91">
          <cell r="A91" t="str">
            <v>Piyali Chakraborti</v>
          </cell>
          <cell r="B91" t="str">
            <v>Chakraborti</v>
          </cell>
          <cell r="C91" t="str">
            <v>Piyali</v>
          </cell>
          <cell r="D91" t="str">
            <v>6GG2</v>
          </cell>
        </row>
        <row r="92">
          <cell r="A92" t="str">
            <v>Emily Chan</v>
          </cell>
          <cell r="B92" t="str">
            <v>Chan</v>
          </cell>
          <cell r="C92" t="str">
            <v>Emily</v>
          </cell>
          <cell r="D92" t="str">
            <v>4DJ4</v>
          </cell>
        </row>
        <row r="93">
          <cell r="A93" t="str">
            <v>Ming Chan</v>
          </cell>
          <cell r="B93" t="str">
            <v>Chan</v>
          </cell>
          <cell r="C93" t="str">
            <v>Ming</v>
          </cell>
          <cell r="D93" t="str">
            <v>4PJ2</v>
          </cell>
        </row>
        <row r="94">
          <cell r="A94" t="str">
            <v>Dinesh Chander</v>
          </cell>
          <cell r="B94" t="str">
            <v>Chander</v>
          </cell>
          <cell r="C94" t="str">
            <v>Dinesh</v>
          </cell>
          <cell r="D94" t="str">
            <v>4UJ2</v>
          </cell>
        </row>
        <row r="95">
          <cell r="A95" t="str">
            <v>Peter Chandler</v>
          </cell>
          <cell r="B95" t="str">
            <v>Chandler</v>
          </cell>
          <cell r="C95" t="str">
            <v>Peter</v>
          </cell>
          <cell r="D95" t="str">
            <v>4UJ1</v>
          </cell>
        </row>
        <row r="96">
          <cell r="A96" t="str">
            <v>Peter Chandler</v>
          </cell>
          <cell r="B96" t="str">
            <v>Chandler</v>
          </cell>
          <cell r="C96" t="str">
            <v>Peter</v>
          </cell>
          <cell r="D96" t="str">
            <v>4DJ1</v>
          </cell>
        </row>
        <row r="97">
          <cell r="A97" t="str">
            <v>Fred Chang</v>
          </cell>
          <cell r="B97" t="str">
            <v>Chang</v>
          </cell>
          <cell r="C97" t="str">
            <v>Fred</v>
          </cell>
          <cell r="D97" t="str">
            <v>4UJ2</v>
          </cell>
        </row>
        <row r="98">
          <cell r="A98" t="str">
            <v>Laurie Chappell</v>
          </cell>
          <cell r="B98" t="str">
            <v>Chappell</v>
          </cell>
          <cell r="C98" t="str">
            <v>Laurie</v>
          </cell>
          <cell r="D98" t="str">
            <v>4DJ2</v>
          </cell>
        </row>
        <row r="99">
          <cell r="A99" t="str">
            <v>Vikas Chawla</v>
          </cell>
          <cell r="B99" t="str">
            <v>Chawla</v>
          </cell>
          <cell r="C99" t="str">
            <v>Vikas</v>
          </cell>
          <cell r="D99" t="str">
            <v>4UJ2</v>
          </cell>
        </row>
        <row r="100">
          <cell r="A100" t="str">
            <v>Fayez Chayab</v>
          </cell>
          <cell r="B100" t="str">
            <v>Chayab</v>
          </cell>
          <cell r="C100" t="str">
            <v>Fayez</v>
          </cell>
          <cell r="D100" t="str">
            <v>4UJ3</v>
          </cell>
        </row>
        <row r="101">
          <cell r="A101" t="str">
            <v>Diane Chen</v>
          </cell>
          <cell r="B101" t="str">
            <v>Chen</v>
          </cell>
          <cell r="C101" t="str">
            <v>Diane</v>
          </cell>
          <cell r="D101" t="str">
            <v>6LG2</v>
          </cell>
        </row>
        <row r="102">
          <cell r="A102" t="str">
            <v>Gordon Chen</v>
          </cell>
          <cell r="B102" t="str">
            <v>Chen</v>
          </cell>
          <cell r="C102" t="str">
            <v>Gordon</v>
          </cell>
          <cell r="D102" t="str">
            <v>4GJ2</v>
          </cell>
        </row>
        <row r="103">
          <cell r="A103" t="str">
            <v>Ryan Chen</v>
          </cell>
          <cell r="B103" t="str">
            <v>Chen</v>
          </cell>
          <cell r="C103" t="str">
            <v>Ryan</v>
          </cell>
          <cell r="D103" t="str">
            <v>4UJ1</v>
          </cell>
        </row>
        <row r="104">
          <cell r="A104" t="str">
            <v>Clarence Cheng</v>
          </cell>
          <cell r="B104" t="str">
            <v>Cheng</v>
          </cell>
          <cell r="C104" t="str">
            <v>Clarence</v>
          </cell>
          <cell r="D104" t="str">
            <v>4UJ3</v>
          </cell>
        </row>
        <row r="105">
          <cell r="A105" t="str">
            <v>Denise Cheng</v>
          </cell>
          <cell r="B105" t="str">
            <v>Cheng</v>
          </cell>
          <cell r="C105" t="str">
            <v>Denise</v>
          </cell>
          <cell r="D105" t="str">
            <v>4UJ3</v>
          </cell>
        </row>
        <row r="106">
          <cell r="A106" t="str">
            <v>Jason Cheng</v>
          </cell>
          <cell r="B106" t="str">
            <v>Cheng</v>
          </cell>
          <cell r="C106" t="str">
            <v>Jason</v>
          </cell>
          <cell r="D106" t="str">
            <v>4DJ3</v>
          </cell>
        </row>
        <row r="107">
          <cell r="A107" t="str">
            <v>Wilson Cheong</v>
          </cell>
          <cell r="B107" t="str">
            <v>Cheong</v>
          </cell>
          <cell r="C107" t="str">
            <v>Wilson</v>
          </cell>
          <cell r="D107" t="str">
            <v>4UJ4</v>
          </cell>
        </row>
        <row r="108">
          <cell r="A108" t="str">
            <v>Cristian Cherler</v>
          </cell>
          <cell r="B108" t="str">
            <v>Cherler</v>
          </cell>
          <cell r="C108" t="str">
            <v>Cristian</v>
          </cell>
          <cell r="D108" t="str">
            <v>6IG1</v>
          </cell>
        </row>
        <row r="109">
          <cell r="A109" t="str">
            <v>Cris Chirtu</v>
          </cell>
          <cell r="B109" t="str">
            <v>Chirtu</v>
          </cell>
          <cell r="C109" t="str">
            <v>Cris</v>
          </cell>
          <cell r="D109" t="str">
            <v>4UJ2</v>
          </cell>
        </row>
        <row r="110">
          <cell r="A110" t="str">
            <v>Dan Chirtu</v>
          </cell>
          <cell r="B110" t="str">
            <v>Chirtu</v>
          </cell>
          <cell r="C110" t="str">
            <v>Dan</v>
          </cell>
          <cell r="D110" t="str">
            <v>5TF2</v>
          </cell>
        </row>
        <row r="111">
          <cell r="A111" t="str">
            <v>Eric Choi</v>
          </cell>
          <cell r="B111" t="str">
            <v>Choi</v>
          </cell>
          <cell r="C111" t="str">
            <v>Eric</v>
          </cell>
          <cell r="D111" t="str">
            <v>4YJ2</v>
          </cell>
        </row>
        <row r="112">
          <cell r="A112" t="str">
            <v>Brent Christensen</v>
          </cell>
          <cell r="B112" t="str">
            <v>Christensen</v>
          </cell>
          <cell r="C112" t="str">
            <v>Brent</v>
          </cell>
          <cell r="D112" t="str">
            <v>7VJ5</v>
          </cell>
        </row>
        <row r="113">
          <cell r="A113" t="str">
            <v>Peter Christensen</v>
          </cell>
          <cell r="B113" t="str">
            <v>Christensen</v>
          </cell>
          <cell r="C113" t="str">
            <v>Peter</v>
          </cell>
          <cell r="D113" t="str">
            <v>1XJ4</v>
          </cell>
        </row>
        <row r="114">
          <cell r="A114" t="str">
            <v>Scott Christie</v>
          </cell>
          <cell r="B114" t="str">
            <v>Christie</v>
          </cell>
          <cell r="C114" t="str">
            <v>Scott</v>
          </cell>
          <cell r="D114" t="str">
            <v>4KJ3</v>
          </cell>
        </row>
        <row r="115">
          <cell r="A115" t="str">
            <v>Darlene Christoffersen</v>
          </cell>
          <cell r="B115" t="str">
            <v>Christoffersen</v>
          </cell>
          <cell r="C115" t="str">
            <v>Darlene</v>
          </cell>
          <cell r="D115" t="str">
            <v>1NG3</v>
          </cell>
        </row>
        <row r="116">
          <cell r="A116" t="str">
            <v>Michael Chrostowski</v>
          </cell>
          <cell r="B116" t="str">
            <v>Chrostowski</v>
          </cell>
          <cell r="C116" t="str">
            <v>Michael</v>
          </cell>
          <cell r="D116" t="str">
            <v>4UJ4</v>
          </cell>
        </row>
        <row r="117">
          <cell r="A117" t="str">
            <v>Cheryl Chui</v>
          </cell>
          <cell r="B117" t="str">
            <v>Chui</v>
          </cell>
          <cell r="C117" t="str">
            <v>Cheryl</v>
          </cell>
          <cell r="D117" t="str">
            <v>4DJ4</v>
          </cell>
        </row>
        <row r="118">
          <cell r="A118" t="str">
            <v>So-Ra Chung</v>
          </cell>
          <cell r="B118" t="str">
            <v>Chung</v>
          </cell>
          <cell r="C118" t="str">
            <v>So-Ra</v>
          </cell>
          <cell r="D118" t="str">
            <v>4DJ2</v>
          </cell>
        </row>
        <row r="119">
          <cell r="A119" t="str">
            <v>Geoff Clark</v>
          </cell>
          <cell r="B119" t="str">
            <v>Clark</v>
          </cell>
          <cell r="C119" t="str">
            <v>Geoff</v>
          </cell>
          <cell r="D119" t="str">
            <v>4GJ2</v>
          </cell>
        </row>
        <row r="120">
          <cell r="A120" t="str">
            <v>Ian Clark</v>
          </cell>
          <cell r="B120" t="str">
            <v>Clark</v>
          </cell>
          <cell r="C120" t="str">
            <v>Ian</v>
          </cell>
          <cell r="D120" t="str">
            <v>8DL3</v>
          </cell>
        </row>
        <row r="121">
          <cell r="A121" t="str">
            <v>Ian Clark</v>
          </cell>
          <cell r="B121" t="str">
            <v>Clark</v>
          </cell>
          <cell r="C121" t="str">
            <v>Ian</v>
          </cell>
          <cell r="D121" t="str">
            <v>8DL1</v>
          </cell>
        </row>
        <row r="122">
          <cell r="A122" t="str">
            <v>Elliott Coleshill</v>
          </cell>
          <cell r="B122" t="str">
            <v>Coleshill</v>
          </cell>
          <cell r="C122" t="str">
            <v>Elliott</v>
          </cell>
          <cell r="D122" t="str">
            <v>4DJ2</v>
          </cell>
        </row>
        <row r="123">
          <cell r="A123" t="str">
            <v>Finbarr Collins</v>
          </cell>
          <cell r="B123" t="str">
            <v>Collins</v>
          </cell>
          <cell r="C123" t="str">
            <v>Finbarr</v>
          </cell>
          <cell r="D123" t="str">
            <v>4KJ1</v>
          </cell>
        </row>
        <row r="124">
          <cell r="A124" t="str">
            <v>Andrea Corazza</v>
          </cell>
          <cell r="B124" t="str">
            <v>Corazza</v>
          </cell>
          <cell r="C124" t="str">
            <v>Andrea</v>
          </cell>
          <cell r="D124" t="str">
            <v>4KJ4</v>
          </cell>
        </row>
        <row r="125">
          <cell r="A125" t="str">
            <v>Paul Corbett</v>
          </cell>
          <cell r="B125" t="str">
            <v>Corbett</v>
          </cell>
          <cell r="C125" t="str">
            <v>Paul</v>
          </cell>
          <cell r="D125" t="str">
            <v>5SF1</v>
          </cell>
        </row>
        <row r="126">
          <cell r="A126" t="str">
            <v>Robert Corcoran</v>
          </cell>
          <cell r="B126" t="str">
            <v>Corcoran</v>
          </cell>
          <cell r="C126" t="str">
            <v>Robert</v>
          </cell>
          <cell r="D126" t="str">
            <v>4GJ1</v>
          </cell>
        </row>
        <row r="127">
          <cell r="A127" t="str">
            <v>Michael Cowan</v>
          </cell>
          <cell r="B127" t="str">
            <v>Cowan</v>
          </cell>
          <cell r="C127" t="str">
            <v>Michael</v>
          </cell>
          <cell r="D127" t="str">
            <v>7UJ4</v>
          </cell>
        </row>
        <row r="128">
          <cell r="A128" t="str">
            <v>James Creagh</v>
          </cell>
          <cell r="B128" t="str">
            <v>Creagh</v>
          </cell>
          <cell r="C128" t="str">
            <v>James</v>
          </cell>
          <cell r="D128" t="str">
            <v>5TF1</v>
          </cell>
        </row>
        <row r="129">
          <cell r="A129" t="str">
            <v>Bill Cumming</v>
          </cell>
          <cell r="B129" t="str">
            <v>Cumming</v>
          </cell>
          <cell r="C129" t="str">
            <v>Bill</v>
          </cell>
          <cell r="D129" t="str">
            <v>5TF1</v>
          </cell>
        </row>
        <row r="130">
          <cell r="A130" t="str">
            <v>Jennifer Daley</v>
          </cell>
          <cell r="B130" t="str">
            <v>Daley</v>
          </cell>
          <cell r="C130" t="str">
            <v>Jennifer</v>
          </cell>
          <cell r="D130" t="str">
            <v>1XJ4</v>
          </cell>
        </row>
        <row r="131">
          <cell r="A131" t="str">
            <v>Andy Dalrymple</v>
          </cell>
          <cell r="B131" t="str">
            <v>Dalrymple</v>
          </cell>
          <cell r="C131" t="str">
            <v>Andy</v>
          </cell>
          <cell r="D131" t="str">
            <v>4KJ2</v>
          </cell>
        </row>
        <row r="132">
          <cell r="A132" t="str">
            <v>Mike Daly</v>
          </cell>
          <cell r="B132" t="str">
            <v>Daly</v>
          </cell>
          <cell r="C132" t="str">
            <v>Mike</v>
          </cell>
          <cell r="D132" t="str">
            <v>4YJ1</v>
          </cell>
        </row>
        <row r="133">
          <cell r="A133" t="str">
            <v>Michael D'Ascanio</v>
          </cell>
          <cell r="B133" t="str">
            <v>D'Ascanio</v>
          </cell>
          <cell r="C133" t="str">
            <v>Michael</v>
          </cell>
          <cell r="D133" t="str">
            <v>4UJ4</v>
          </cell>
        </row>
        <row r="134">
          <cell r="A134" t="str">
            <v>Tim Davies</v>
          </cell>
          <cell r="B134" t="str">
            <v>Davies</v>
          </cell>
          <cell r="C134" t="str">
            <v>Tim</v>
          </cell>
          <cell r="D134" t="str">
            <v>6MG2</v>
          </cell>
        </row>
        <row r="135">
          <cell r="A135" t="str">
            <v>Robin Deakos</v>
          </cell>
          <cell r="B135" t="str">
            <v>Deakos</v>
          </cell>
          <cell r="C135" t="str">
            <v>Robin</v>
          </cell>
          <cell r="D135" t="str">
            <v>4UJ2</v>
          </cell>
        </row>
        <row r="136">
          <cell r="A136" t="str">
            <v>Penny Del Rio</v>
          </cell>
          <cell r="B136" t="str">
            <v>Del Rio</v>
          </cell>
          <cell r="C136" t="str">
            <v>Penny</v>
          </cell>
          <cell r="D136" t="str">
            <v>3RJ2</v>
          </cell>
        </row>
        <row r="137">
          <cell r="A137" t="str">
            <v>Ranuff Delario</v>
          </cell>
          <cell r="B137" t="str">
            <v>Delario</v>
          </cell>
          <cell r="C137" t="str">
            <v>Ranuff</v>
          </cell>
          <cell r="D137" t="str">
            <v>4UJ2</v>
          </cell>
        </row>
        <row r="138">
          <cell r="A138" t="str">
            <v>Greg Delbridge</v>
          </cell>
          <cell r="B138" t="str">
            <v>Delbridge</v>
          </cell>
          <cell r="C138" t="str">
            <v>Greg</v>
          </cell>
          <cell r="D138" t="str">
            <v>4KJ2</v>
          </cell>
        </row>
        <row r="139">
          <cell r="A139" t="str">
            <v>David Deschenes</v>
          </cell>
          <cell r="B139" t="str">
            <v>Deschenes</v>
          </cell>
          <cell r="C139" t="str">
            <v>David</v>
          </cell>
          <cell r="D139" t="str">
            <v>4GJ2</v>
          </cell>
        </row>
        <row r="140">
          <cell r="A140" t="str">
            <v>Brigitte Desrochers</v>
          </cell>
          <cell r="B140" t="str">
            <v>Desrochers</v>
          </cell>
          <cell r="C140" t="str">
            <v>Brigitte</v>
          </cell>
          <cell r="D140" t="str">
            <v>4KJ3</v>
          </cell>
        </row>
        <row r="141">
          <cell r="A141" t="str">
            <v>Bruce DeVisser</v>
          </cell>
          <cell r="B141" t="str">
            <v>DeVisser</v>
          </cell>
          <cell r="C141" t="str">
            <v>Bruce</v>
          </cell>
          <cell r="D141" t="str">
            <v>4GJ1</v>
          </cell>
        </row>
        <row r="142">
          <cell r="A142" t="str">
            <v>Student DFL</v>
          </cell>
          <cell r="B142" t="str">
            <v>DFL</v>
          </cell>
          <cell r="C142" t="str">
            <v>Student</v>
          </cell>
          <cell r="D142" t="str">
            <v>8DL4</v>
          </cell>
        </row>
        <row r="143">
          <cell r="A143" t="str">
            <v>Nicole Di Carlo</v>
          </cell>
          <cell r="B143" t="str">
            <v>Di Carlo</v>
          </cell>
          <cell r="C143" t="str">
            <v>Nicole</v>
          </cell>
          <cell r="D143" t="str">
            <v>4UJ4</v>
          </cell>
        </row>
        <row r="144">
          <cell r="A144" t="str">
            <v>Florindo Di Giulio</v>
          </cell>
          <cell r="B144" t="str">
            <v>Di Giulio</v>
          </cell>
          <cell r="C144" t="str">
            <v>Florindo</v>
          </cell>
          <cell r="D144" t="str">
            <v>4UJ3</v>
          </cell>
        </row>
        <row r="145">
          <cell r="A145" t="str">
            <v>Peter Dietrich</v>
          </cell>
          <cell r="B145" t="str">
            <v>Dietrich</v>
          </cell>
          <cell r="C145" t="str">
            <v>Peter</v>
          </cell>
          <cell r="D145" t="str">
            <v>4UJ1</v>
          </cell>
        </row>
        <row r="146">
          <cell r="A146" t="str">
            <v>Tim Dilts</v>
          </cell>
          <cell r="B146" t="str">
            <v>Dilts</v>
          </cell>
          <cell r="C146" t="str">
            <v>Tim</v>
          </cell>
          <cell r="D146" t="str">
            <v>4KJ1</v>
          </cell>
        </row>
        <row r="147">
          <cell r="A147" t="str">
            <v>Chris Dimas</v>
          </cell>
          <cell r="B147" t="str">
            <v>Dimas</v>
          </cell>
          <cell r="C147" t="str">
            <v>Chris</v>
          </cell>
          <cell r="D147" t="str">
            <v>8RM2</v>
          </cell>
        </row>
        <row r="148">
          <cell r="A148" t="str">
            <v>Rod Dixon</v>
          </cell>
          <cell r="B148" t="str">
            <v>Dixon</v>
          </cell>
          <cell r="C148" t="str">
            <v>Rod</v>
          </cell>
          <cell r="D148" t="str">
            <v>6MG2</v>
          </cell>
        </row>
        <row r="149">
          <cell r="A149" t="str">
            <v>Peter Dorcas</v>
          </cell>
          <cell r="B149" t="str">
            <v>Dorcas</v>
          </cell>
          <cell r="C149" t="str">
            <v>Peter</v>
          </cell>
          <cell r="D149" t="str">
            <v>4KJ2</v>
          </cell>
        </row>
        <row r="150">
          <cell r="A150" t="str">
            <v>Nik Doshewnek</v>
          </cell>
          <cell r="B150" t="str">
            <v>Doshewnek</v>
          </cell>
          <cell r="C150" t="str">
            <v>Nik</v>
          </cell>
          <cell r="D150" t="str">
            <v>4FJ3</v>
          </cell>
        </row>
        <row r="151">
          <cell r="A151" t="str">
            <v>Sean Dowling</v>
          </cell>
          <cell r="B151" t="str">
            <v>Dowling</v>
          </cell>
          <cell r="C151" t="str">
            <v>Sean</v>
          </cell>
          <cell r="D151" t="str">
            <v>4DJ3</v>
          </cell>
        </row>
        <row r="152">
          <cell r="A152" t="str">
            <v>Tudor Dragos</v>
          </cell>
          <cell r="B152" t="str">
            <v>Dragos</v>
          </cell>
          <cell r="C152" t="str">
            <v>Tudor</v>
          </cell>
          <cell r="D152" t="str">
            <v>4GJ2</v>
          </cell>
        </row>
        <row r="153">
          <cell r="A153" t="str">
            <v>Oneil D'silva</v>
          </cell>
          <cell r="B153" t="str">
            <v>D'silva</v>
          </cell>
          <cell r="C153" t="str">
            <v>Oneil</v>
          </cell>
          <cell r="D153" t="str">
            <v>6HG2</v>
          </cell>
        </row>
        <row r="154">
          <cell r="A154" t="str">
            <v>Jack Dueckman</v>
          </cell>
          <cell r="B154" t="str">
            <v>Dueckman</v>
          </cell>
          <cell r="C154" t="str">
            <v>Jack</v>
          </cell>
          <cell r="D154" t="str">
            <v>4YJ1</v>
          </cell>
        </row>
        <row r="155">
          <cell r="A155" t="str">
            <v>Clarence Duguay</v>
          </cell>
          <cell r="B155" t="str">
            <v>Duguay</v>
          </cell>
          <cell r="C155" t="str">
            <v>Clarence</v>
          </cell>
          <cell r="D155" t="str">
            <v>5SF2</v>
          </cell>
        </row>
        <row r="156">
          <cell r="A156" t="str">
            <v>Normand Dumoulin</v>
          </cell>
          <cell r="B156" t="str">
            <v>Dumoulin</v>
          </cell>
          <cell r="C156" t="str">
            <v>Normand</v>
          </cell>
          <cell r="D156" t="str">
            <v>8DL2</v>
          </cell>
        </row>
        <row r="157">
          <cell r="A157" t="str">
            <v>John Dunlop</v>
          </cell>
          <cell r="B157" t="str">
            <v>Dunlop</v>
          </cell>
          <cell r="C157" t="str">
            <v>John</v>
          </cell>
          <cell r="D157" t="str">
            <v>3RJ1</v>
          </cell>
        </row>
        <row r="158">
          <cell r="A158" t="str">
            <v>Rachel Dunn</v>
          </cell>
          <cell r="B158" t="str">
            <v>Dunn</v>
          </cell>
          <cell r="C158" t="str">
            <v>Rachel</v>
          </cell>
          <cell r="D158" t="str">
            <v>1XJ4</v>
          </cell>
        </row>
        <row r="159">
          <cell r="A159" t="str">
            <v>Mike Dyman</v>
          </cell>
          <cell r="B159" t="str">
            <v>Dyman</v>
          </cell>
          <cell r="C159" t="str">
            <v>Mike</v>
          </cell>
          <cell r="D159" t="str">
            <v>4KJ1</v>
          </cell>
        </row>
        <row r="160">
          <cell r="A160" t="str">
            <v>Mario Dyson</v>
          </cell>
          <cell r="B160" t="str">
            <v>Dyson</v>
          </cell>
          <cell r="C160" t="str">
            <v>Mario</v>
          </cell>
          <cell r="D160" t="str">
            <v>4UJ2</v>
          </cell>
        </row>
        <row r="161">
          <cell r="A161" t="str">
            <v>Michael Ebels</v>
          </cell>
          <cell r="B161" t="str">
            <v>Ebels</v>
          </cell>
          <cell r="C161" t="str">
            <v>Michael</v>
          </cell>
          <cell r="D161" t="str">
            <v>4UJ2</v>
          </cell>
        </row>
        <row r="162">
          <cell r="A162" t="str">
            <v>Mike El-Helou</v>
          </cell>
          <cell r="B162" t="str">
            <v>El-Helou</v>
          </cell>
          <cell r="C162" t="str">
            <v>Mike</v>
          </cell>
          <cell r="D162" t="str">
            <v>6MG2</v>
          </cell>
        </row>
        <row r="163">
          <cell r="A163" t="str">
            <v>Dalia El-Shimy</v>
          </cell>
          <cell r="B163" t="str">
            <v>El-Shimy</v>
          </cell>
          <cell r="C163" t="str">
            <v>Dalia</v>
          </cell>
          <cell r="D163" t="str">
            <v>4DJ4</v>
          </cell>
        </row>
        <row r="164">
          <cell r="A164" t="str">
            <v>Chris English</v>
          </cell>
          <cell r="B164" t="str">
            <v>English</v>
          </cell>
          <cell r="C164" t="str">
            <v>Chris</v>
          </cell>
          <cell r="D164" t="str">
            <v>6GG5</v>
          </cell>
        </row>
        <row r="165">
          <cell r="A165" t="str">
            <v>Christopher D. English</v>
          </cell>
          <cell r="B165" t="str">
            <v>English</v>
          </cell>
          <cell r="C165" t="str">
            <v>Christopher D.</v>
          </cell>
          <cell r="D165" t="str">
            <v>6GG1</v>
          </cell>
        </row>
        <row r="166">
          <cell r="A166" t="str">
            <v>Mike Enns</v>
          </cell>
          <cell r="B166" t="str">
            <v>Enns</v>
          </cell>
          <cell r="C166" t="str">
            <v>Mike</v>
          </cell>
          <cell r="D166" t="str">
            <v>4UJ2</v>
          </cell>
        </row>
        <row r="167">
          <cell r="A167" t="str">
            <v>Martin Esaki</v>
          </cell>
          <cell r="B167" t="str">
            <v>Esaki</v>
          </cell>
          <cell r="C167" t="str">
            <v>Martin</v>
          </cell>
          <cell r="D167" t="str">
            <v>4KJ5</v>
          </cell>
        </row>
        <row r="168">
          <cell r="A168" t="str">
            <v>Keith Fancy</v>
          </cell>
          <cell r="B168" t="str">
            <v>Fancy</v>
          </cell>
          <cell r="C168" t="str">
            <v>Keith</v>
          </cell>
          <cell r="D168" t="str">
            <v>8DL2</v>
          </cell>
        </row>
        <row r="169">
          <cell r="A169" t="str">
            <v>Laura Farlow</v>
          </cell>
          <cell r="B169" t="str">
            <v>Farlow</v>
          </cell>
          <cell r="C169" t="str">
            <v>Laura</v>
          </cell>
          <cell r="D169" t="str">
            <v>7UJ4</v>
          </cell>
        </row>
        <row r="170">
          <cell r="A170" t="str">
            <v>Dan Faur</v>
          </cell>
          <cell r="B170" t="str">
            <v>Faur</v>
          </cell>
          <cell r="C170" t="str">
            <v>Dan</v>
          </cell>
          <cell r="D170" t="str">
            <v>6LG1</v>
          </cell>
        </row>
        <row r="171">
          <cell r="A171" t="str">
            <v>Liping Feng</v>
          </cell>
          <cell r="B171" t="str">
            <v>Feng</v>
          </cell>
          <cell r="C171" t="str">
            <v>Liping</v>
          </cell>
          <cell r="D171" t="str">
            <v>4KJ2</v>
          </cell>
        </row>
        <row r="172">
          <cell r="A172" t="str">
            <v>Adrian Fernandes</v>
          </cell>
          <cell r="B172" t="str">
            <v>Fernandes</v>
          </cell>
          <cell r="C172" t="str">
            <v>Adrian</v>
          </cell>
          <cell r="D172" t="str">
            <v>4KJ3</v>
          </cell>
        </row>
        <row r="173">
          <cell r="A173" t="str">
            <v>Adrian Fernandes</v>
          </cell>
          <cell r="B173" t="str">
            <v>Fernandes</v>
          </cell>
          <cell r="C173" t="str">
            <v>Adrian</v>
          </cell>
          <cell r="D173" t="str">
            <v>4KJ2</v>
          </cell>
        </row>
        <row r="174">
          <cell r="A174" t="str">
            <v>Mariano Ficocelli</v>
          </cell>
          <cell r="B174" t="str">
            <v>Ficocelli</v>
          </cell>
          <cell r="C174" t="str">
            <v>Mariano</v>
          </cell>
          <cell r="D174" t="str">
            <v>4FJ2</v>
          </cell>
        </row>
        <row r="175">
          <cell r="A175" t="str">
            <v>Tim Fielding</v>
          </cell>
          <cell r="B175" t="str">
            <v>Fielding</v>
          </cell>
          <cell r="C175" t="str">
            <v>Tim</v>
          </cell>
          <cell r="D175" t="str">
            <v>4YJ2</v>
          </cell>
        </row>
        <row r="176">
          <cell r="A176" t="str">
            <v>Carmen Filimon</v>
          </cell>
          <cell r="B176" t="str">
            <v>Filimon</v>
          </cell>
          <cell r="C176" t="str">
            <v>Carmen</v>
          </cell>
          <cell r="D176" t="str">
            <v>6GG1</v>
          </cell>
        </row>
        <row r="177">
          <cell r="A177" t="str">
            <v>Michael Firek</v>
          </cell>
          <cell r="B177" t="str">
            <v>Firek</v>
          </cell>
          <cell r="C177" t="str">
            <v>Michael</v>
          </cell>
          <cell r="D177" t="str">
            <v>1XJ4</v>
          </cell>
        </row>
        <row r="178">
          <cell r="A178" t="str">
            <v>Steve Fisher</v>
          </cell>
          <cell r="B178" t="str">
            <v>Fisher</v>
          </cell>
          <cell r="C178" t="str">
            <v>Steve</v>
          </cell>
          <cell r="D178" t="str">
            <v>4PJ1</v>
          </cell>
        </row>
        <row r="179">
          <cell r="A179" t="str">
            <v>Gerry Flynn</v>
          </cell>
          <cell r="B179" t="str">
            <v>Flynn</v>
          </cell>
          <cell r="C179" t="str">
            <v>Gerry</v>
          </cell>
          <cell r="D179" t="str">
            <v>2PJ1</v>
          </cell>
        </row>
        <row r="180">
          <cell r="A180" t="str">
            <v>Gaetan Forget</v>
          </cell>
          <cell r="B180" t="str">
            <v>Forget</v>
          </cell>
          <cell r="C180" t="str">
            <v>Gaetan</v>
          </cell>
          <cell r="D180" t="str">
            <v>8DL2</v>
          </cell>
        </row>
        <row r="181">
          <cell r="A181" t="str">
            <v>Branko Francetic</v>
          </cell>
          <cell r="B181" t="str">
            <v>Francetic</v>
          </cell>
          <cell r="C181" t="str">
            <v>Branko</v>
          </cell>
          <cell r="D181" t="str">
            <v>4PJ1</v>
          </cell>
        </row>
        <row r="182">
          <cell r="A182" t="str">
            <v>Beata Frankiewicz</v>
          </cell>
          <cell r="B182" t="str">
            <v>Frankiewicz</v>
          </cell>
          <cell r="C182" t="str">
            <v>Beata</v>
          </cell>
          <cell r="D182" t="str">
            <v>6MG2</v>
          </cell>
        </row>
        <row r="183">
          <cell r="A183" t="str">
            <v>Robert Frede</v>
          </cell>
          <cell r="B183" t="str">
            <v>Frede</v>
          </cell>
          <cell r="C183" t="str">
            <v>Robert</v>
          </cell>
          <cell r="D183" t="str">
            <v>4KJ3</v>
          </cell>
        </row>
        <row r="184">
          <cell r="A184" t="str">
            <v>Daniel Fudge</v>
          </cell>
          <cell r="B184" t="str">
            <v>Fudge</v>
          </cell>
          <cell r="C184" t="str">
            <v>Daniel</v>
          </cell>
          <cell r="D184" t="str">
            <v>4KJ3</v>
          </cell>
        </row>
        <row r="185">
          <cell r="A185" t="str">
            <v>Paul Fulford</v>
          </cell>
          <cell r="B185" t="str">
            <v>Fulford</v>
          </cell>
          <cell r="C185" t="str">
            <v>Paul</v>
          </cell>
          <cell r="D185" t="str">
            <v>3RJ1</v>
          </cell>
        </row>
        <row r="186">
          <cell r="A186" t="str">
            <v>Jean Fuller</v>
          </cell>
          <cell r="B186" t="str">
            <v>Fuller</v>
          </cell>
          <cell r="C186" t="str">
            <v>Jean</v>
          </cell>
          <cell r="D186" t="str">
            <v>1XJ3</v>
          </cell>
        </row>
        <row r="187">
          <cell r="A187" t="str">
            <v>David K.h. Fung</v>
          </cell>
          <cell r="B187" t="str">
            <v>Fung</v>
          </cell>
          <cell r="C187" t="str">
            <v>David K.h.</v>
          </cell>
          <cell r="D187" t="str">
            <v>5SF2</v>
          </cell>
        </row>
        <row r="188">
          <cell r="A188" t="str">
            <v>Jack Fung</v>
          </cell>
          <cell r="B188" t="str">
            <v>Fung</v>
          </cell>
          <cell r="C188" t="str">
            <v>Jack</v>
          </cell>
          <cell r="D188" t="str">
            <v>4DJ2</v>
          </cell>
        </row>
        <row r="189">
          <cell r="A189" t="str">
            <v>Tanny Fung</v>
          </cell>
          <cell r="B189" t="str">
            <v>Fung</v>
          </cell>
          <cell r="C189" t="str">
            <v>Tanny</v>
          </cell>
          <cell r="D189" t="str">
            <v>4DJ3</v>
          </cell>
        </row>
        <row r="190">
          <cell r="A190" t="str">
            <v>Moshe Gadish</v>
          </cell>
          <cell r="B190" t="str">
            <v>Gadish</v>
          </cell>
          <cell r="C190" t="str">
            <v>Moshe</v>
          </cell>
          <cell r="D190" t="str">
            <v>4GJ2</v>
          </cell>
        </row>
        <row r="191">
          <cell r="A191" t="str">
            <v>Florin Gagiu</v>
          </cell>
          <cell r="B191" t="str">
            <v>Gagiu</v>
          </cell>
          <cell r="C191" t="str">
            <v>Florin</v>
          </cell>
          <cell r="D191" t="str">
            <v>4UJ1</v>
          </cell>
        </row>
        <row r="192">
          <cell r="A192" t="str">
            <v>Jim Gallagher</v>
          </cell>
          <cell r="B192" t="str">
            <v>Gallagher</v>
          </cell>
          <cell r="C192" t="str">
            <v>Jim</v>
          </cell>
          <cell r="D192" t="str">
            <v>8DL2</v>
          </cell>
        </row>
        <row r="193">
          <cell r="A193" t="str">
            <v>Aekta Gandhi</v>
          </cell>
          <cell r="B193" t="str">
            <v>Gandhi</v>
          </cell>
          <cell r="C193" t="str">
            <v>Aekta</v>
          </cell>
          <cell r="D193" t="str">
            <v>4DJ3</v>
          </cell>
        </row>
        <row r="194">
          <cell r="A194" t="str">
            <v>Robin Garland</v>
          </cell>
          <cell r="B194" t="str">
            <v>Garland</v>
          </cell>
          <cell r="C194" t="str">
            <v>Robin</v>
          </cell>
          <cell r="D194" t="str">
            <v>4KJ1</v>
          </cell>
        </row>
        <row r="195">
          <cell r="A195" t="str">
            <v>Matt Garrett</v>
          </cell>
          <cell r="B195" t="str">
            <v>Garrett</v>
          </cell>
          <cell r="C195" t="str">
            <v>Matt</v>
          </cell>
          <cell r="D195" t="str">
            <v>4KJ2</v>
          </cell>
        </row>
        <row r="196">
          <cell r="A196" t="str">
            <v>Jeff Gastman</v>
          </cell>
          <cell r="B196" t="str">
            <v>Gastman</v>
          </cell>
          <cell r="C196" t="str">
            <v>Jeff</v>
          </cell>
          <cell r="D196" t="str">
            <v>7UJ2</v>
          </cell>
        </row>
        <row r="197">
          <cell r="A197" t="str">
            <v>Prab Gill</v>
          </cell>
          <cell r="B197" t="str">
            <v>Gill</v>
          </cell>
          <cell r="C197" t="str">
            <v>Prab</v>
          </cell>
          <cell r="D197" t="str">
            <v>4UJ3</v>
          </cell>
        </row>
        <row r="198">
          <cell r="A198" t="str">
            <v>Ross Gillett</v>
          </cell>
          <cell r="B198" t="str">
            <v>Gillett</v>
          </cell>
          <cell r="C198" t="str">
            <v>Ross</v>
          </cell>
          <cell r="D198" t="str">
            <v>4YJ1</v>
          </cell>
        </row>
        <row r="199">
          <cell r="A199" t="str">
            <v>David Gionet</v>
          </cell>
          <cell r="B199" t="str">
            <v>Gionet</v>
          </cell>
          <cell r="C199" t="str">
            <v>David</v>
          </cell>
          <cell r="D199" t="str">
            <v>4DJ2</v>
          </cell>
        </row>
        <row r="200">
          <cell r="A200" t="str">
            <v>Sheldon Gluckstein</v>
          </cell>
          <cell r="B200" t="str">
            <v>Gluckstein</v>
          </cell>
          <cell r="C200" t="str">
            <v>Sheldon</v>
          </cell>
          <cell r="D200" t="str">
            <v>4DJ2</v>
          </cell>
        </row>
        <row r="201">
          <cell r="A201" t="str">
            <v>Herb Goettmann</v>
          </cell>
          <cell r="B201" t="str">
            <v>Goettmann</v>
          </cell>
          <cell r="C201" t="str">
            <v>Herb</v>
          </cell>
          <cell r="D201" t="str">
            <v>4DJ1</v>
          </cell>
        </row>
        <row r="202">
          <cell r="A202" t="str">
            <v>Alex Golob</v>
          </cell>
          <cell r="B202" t="str">
            <v>Golob</v>
          </cell>
          <cell r="C202" t="str">
            <v>Alex</v>
          </cell>
          <cell r="D202" t="str">
            <v>8DL1</v>
          </cell>
        </row>
        <row r="203">
          <cell r="A203" t="str">
            <v>Alex Golob</v>
          </cell>
          <cell r="B203" t="str">
            <v>Golob</v>
          </cell>
          <cell r="C203" t="str">
            <v>Alex</v>
          </cell>
          <cell r="D203" t="str">
            <v>8DL1</v>
          </cell>
        </row>
        <row r="204">
          <cell r="A204" t="str">
            <v>Herman Gosselin</v>
          </cell>
          <cell r="B204" t="str">
            <v>Gosselin</v>
          </cell>
          <cell r="C204" t="str">
            <v>Herman</v>
          </cell>
          <cell r="D204" t="str">
            <v>4DJ1</v>
          </cell>
        </row>
        <row r="205">
          <cell r="A205" t="str">
            <v>Doug Gowans</v>
          </cell>
          <cell r="B205" t="str">
            <v>Gowans</v>
          </cell>
          <cell r="C205" t="str">
            <v>Doug</v>
          </cell>
          <cell r="D205" t="str">
            <v>2PJ1</v>
          </cell>
        </row>
        <row r="206">
          <cell r="A206" t="str">
            <v>Krzysztof Grala</v>
          </cell>
          <cell r="B206" t="str">
            <v>Grala</v>
          </cell>
          <cell r="C206" t="str">
            <v>Krzysztof</v>
          </cell>
          <cell r="D206" t="str">
            <v>4GJ2</v>
          </cell>
        </row>
        <row r="207">
          <cell r="A207" t="str">
            <v>Morton Grant</v>
          </cell>
          <cell r="B207" t="str">
            <v>Grant</v>
          </cell>
          <cell r="C207" t="str">
            <v>Morton</v>
          </cell>
          <cell r="D207" t="str">
            <v>7UJ2</v>
          </cell>
        </row>
        <row r="208">
          <cell r="A208" t="str">
            <v>Michael Gray</v>
          </cell>
          <cell r="B208" t="str">
            <v>Gray</v>
          </cell>
          <cell r="C208" t="str">
            <v>Michael</v>
          </cell>
          <cell r="D208" t="str">
            <v>4YJ2</v>
          </cell>
        </row>
        <row r="209">
          <cell r="A209" t="str">
            <v>Tom Greco</v>
          </cell>
          <cell r="B209" t="str">
            <v>Greco</v>
          </cell>
          <cell r="C209" t="str">
            <v>Tom</v>
          </cell>
          <cell r="D209" t="str">
            <v>6IG1</v>
          </cell>
        </row>
        <row r="210">
          <cell r="A210" t="str">
            <v>Pat Greene</v>
          </cell>
          <cell r="B210" t="str">
            <v>Greene</v>
          </cell>
          <cell r="C210" t="str">
            <v>Pat</v>
          </cell>
          <cell r="D210" t="str">
            <v>4DJ1</v>
          </cell>
        </row>
        <row r="211">
          <cell r="A211" t="str">
            <v>Rose Greene</v>
          </cell>
          <cell r="B211" t="str">
            <v>Greene</v>
          </cell>
          <cell r="C211" t="str">
            <v>Rose</v>
          </cell>
          <cell r="D211" t="str">
            <v>8DL3</v>
          </cell>
        </row>
        <row r="212">
          <cell r="A212" t="str">
            <v>Dennis Gregoris</v>
          </cell>
          <cell r="B212" t="str">
            <v>Gregoris</v>
          </cell>
          <cell r="C212" t="str">
            <v>Dennis</v>
          </cell>
          <cell r="D212" t="str">
            <v>4YJ1</v>
          </cell>
        </row>
        <row r="213">
          <cell r="A213" t="str">
            <v>Anna Grinberg</v>
          </cell>
          <cell r="B213" t="str">
            <v>Grinberg</v>
          </cell>
          <cell r="C213" t="str">
            <v>Anna</v>
          </cell>
          <cell r="D213" t="str">
            <v>1XJ4</v>
          </cell>
        </row>
        <row r="214">
          <cell r="A214" t="str">
            <v>Vanessa Guha</v>
          </cell>
          <cell r="B214" t="str">
            <v>Guha</v>
          </cell>
          <cell r="C214" t="str">
            <v>Vanessa</v>
          </cell>
          <cell r="D214" t="str">
            <v>6KG3</v>
          </cell>
        </row>
        <row r="215">
          <cell r="A215" t="str">
            <v>Miltiade Gulas</v>
          </cell>
          <cell r="B215" t="str">
            <v>Gulas</v>
          </cell>
          <cell r="C215" t="str">
            <v>Miltiade</v>
          </cell>
          <cell r="D215" t="str">
            <v>4KJ2</v>
          </cell>
        </row>
        <row r="216">
          <cell r="A216" t="str">
            <v>Stephen Hall</v>
          </cell>
          <cell r="B216" t="str">
            <v>Hall</v>
          </cell>
          <cell r="C216" t="str">
            <v>Stephen</v>
          </cell>
          <cell r="D216" t="str">
            <v>1XJ4</v>
          </cell>
        </row>
        <row r="217">
          <cell r="A217" t="str">
            <v>Michael Hannah</v>
          </cell>
          <cell r="B217" t="str">
            <v>Hannah</v>
          </cell>
          <cell r="C217" t="str">
            <v>Michael</v>
          </cell>
          <cell r="D217" t="str">
            <v>4KJ1</v>
          </cell>
        </row>
        <row r="218">
          <cell r="A218" t="str">
            <v>Sarah Hannah</v>
          </cell>
          <cell r="B218" t="str">
            <v>Hannah</v>
          </cell>
          <cell r="C218" t="str">
            <v>Sarah</v>
          </cell>
          <cell r="D218" t="str">
            <v>4FJ2</v>
          </cell>
        </row>
        <row r="219">
          <cell r="A219" t="str">
            <v>John Hansen</v>
          </cell>
          <cell r="B219" t="str">
            <v>Hansen</v>
          </cell>
          <cell r="C219" t="str">
            <v>John</v>
          </cell>
          <cell r="D219" t="str">
            <v>4UJ2</v>
          </cell>
        </row>
        <row r="220">
          <cell r="A220" t="str">
            <v>Stephen Harding</v>
          </cell>
          <cell r="B220" t="str">
            <v>Harding</v>
          </cell>
          <cell r="C220" t="str">
            <v>Stephen</v>
          </cell>
          <cell r="D220" t="str">
            <v>4KJ1</v>
          </cell>
        </row>
        <row r="221">
          <cell r="A221" t="str">
            <v>Cam Harris</v>
          </cell>
          <cell r="B221" t="str">
            <v>Harris</v>
          </cell>
          <cell r="C221" t="str">
            <v>Cam</v>
          </cell>
          <cell r="D221" t="str">
            <v>4KJ1</v>
          </cell>
        </row>
        <row r="222">
          <cell r="A222" t="str">
            <v>Jim Hastie</v>
          </cell>
          <cell r="B222" t="str">
            <v>Hastie</v>
          </cell>
          <cell r="C222" t="str">
            <v>Jim</v>
          </cell>
          <cell r="D222" t="str">
            <v>4KJ1</v>
          </cell>
        </row>
        <row r="223">
          <cell r="A223" t="str">
            <v>Victoria Hauer</v>
          </cell>
          <cell r="B223" t="str">
            <v>Hauer</v>
          </cell>
          <cell r="C223" t="str">
            <v>Victoria</v>
          </cell>
          <cell r="D223" t="str">
            <v>6LG2</v>
          </cell>
        </row>
        <row r="224">
          <cell r="A224" t="str">
            <v>Rodney Hautot</v>
          </cell>
          <cell r="B224" t="str">
            <v>Hautot</v>
          </cell>
          <cell r="C224" t="str">
            <v>Rodney</v>
          </cell>
          <cell r="D224" t="str">
            <v>6FG1</v>
          </cell>
        </row>
        <row r="225">
          <cell r="A225" t="str">
            <v>Chris Haworth</v>
          </cell>
          <cell r="B225" t="str">
            <v>Haworth</v>
          </cell>
          <cell r="C225" t="str">
            <v>Chris</v>
          </cell>
          <cell r="D225" t="str">
            <v>4OJ2</v>
          </cell>
        </row>
        <row r="226">
          <cell r="A226" t="str">
            <v>Gavin Hay</v>
          </cell>
          <cell r="B226" t="str">
            <v>Hay</v>
          </cell>
          <cell r="C226" t="str">
            <v>Gavin</v>
          </cell>
          <cell r="D226" t="str">
            <v>4KJ2</v>
          </cell>
        </row>
        <row r="227">
          <cell r="A227" t="str">
            <v>Dane Haystead</v>
          </cell>
          <cell r="B227" t="str">
            <v>Haystead</v>
          </cell>
          <cell r="C227" t="str">
            <v>Dane</v>
          </cell>
          <cell r="D227" t="str">
            <v>1XJ4</v>
          </cell>
        </row>
        <row r="228">
          <cell r="A228" t="str">
            <v>Tony Hayward</v>
          </cell>
          <cell r="B228" t="str">
            <v>Hayward</v>
          </cell>
          <cell r="C228" t="str">
            <v>Tony</v>
          </cell>
          <cell r="D228" t="str">
            <v>4PJ1</v>
          </cell>
        </row>
        <row r="229">
          <cell r="A229" t="str">
            <v>Wendy Hayward</v>
          </cell>
          <cell r="B229" t="str">
            <v>Hayward</v>
          </cell>
          <cell r="C229" t="str">
            <v>Wendy</v>
          </cell>
          <cell r="D229" t="str">
            <v>1NG3</v>
          </cell>
        </row>
        <row r="230">
          <cell r="A230" t="str">
            <v>Daniela Heimlich</v>
          </cell>
          <cell r="B230" t="str">
            <v>Heimlich</v>
          </cell>
          <cell r="C230" t="str">
            <v>Daniela</v>
          </cell>
          <cell r="D230" t="str">
            <v>4KJ3</v>
          </cell>
        </row>
        <row r="231">
          <cell r="A231" t="str">
            <v>Doug Hemingway</v>
          </cell>
          <cell r="B231" t="str">
            <v>Hemingway</v>
          </cell>
          <cell r="C231" t="str">
            <v>Doug</v>
          </cell>
          <cell r="D231" t="str">
            <v>4FJ2</v>
          </cell>
        </row>
        <row r="232">
          <cell r="A232" t="str">
            <v>Jeff Hemingway</v>
          </cell>
          <cell r="B232" t="str">
            <v>Hemingway</v>
          </cell>
          <cell r="C232" t="str">
            <v>Jeff</v>
          </cell>
          <cell r="D232" t="str">
            <v>4DJ4</v>
          </cell>
        </row>
        <row r="233">
          <cell r="A233" t="str">
            <v>Don Henderson</v>
          </cell>
          <cell r="B233" t="str">
            <v>Henderson</v>
          </cell>
          <cell r="C233" t="str">
            <v>Don</v>
          </cell>
          <cell r="D233" t="str">
            <v>2PJ2</v>
          </cell>
        </row>
        <row r="234">
          <cell r="A234" t="str">
            <v>Dave Hiemstra</v>
          </cell>
          <cell r="B234" t="str">
            <v>Hiemstra</v>
          </cell>
          <cell r="C234" t="str">
            <v>Dave</v>
          </cell>
          <cell r="D234" t="str">
            <v>4YJ1</v>
          </cell>
        </row>
        <row r="235">
          <cell r="A235" t="str">
            <v>Sam Higson</v>
          </cell>
          <cell r="B235" t="str">
            <v>Higson</v>
          </cell>
          <cell r="C235" t="str">
            <v>Sam</v>
          </cell>
          <cell r="D235" t="str">
            <v>3RJ1</v>
          </cell>
        </row>
        <row r="236">
          <cell r="A236" t="str">
            <v>Darren Hill</v>
          </cell>
          <cell r="B236" t="str">
            <v>Hill</v>
          </cell>
          <cell r="C236" t="str">
            <v>Darren</v>
          </cell>
          <cell r="D236" t="str">
            <v>4GJ2</v>
          </cell>
        </row>
        <row r="237">
          <cell r="A237" t="str">
            <v>Mike Hiltz</v>
          </cell>
          <cell r="B237" t="str">
            <v>Hiltz</v>
          </cell>
          <cell r="C237" t="str">
            <v>Mike</v>
          </cell>
          <cell r="D237" t="str">
            <v>4DJ1</v>
          </cell>
        </row>
        <row r="238">
          <cell r="A238" t="str">
            <v>Michael Ho Hing</v>
          </cell>
          <cell r="B238" t="str">
            <v>Ho Hing</v>
          </cell>
          <cell r="C238" t="str">
            <v>Michael</v>
          </cell>
          <cell r="D238" t="str">
            <v>4OJ2</v>
          </cell>
        </row>
        <row r="239">
          <cell r="A239" t="str">
            <v>William Hong</v>
          </cell>
          <cell r="B239" t="str">
            <v>Hong</v>
          </cell>
          <cell r="C239" t="str">
            <v>William</v>
          </cell>
          <cell r="D239" t="str">
            <v>6GG2</v>
          </cell>
        </row>
        <row r="240">
          <cell r="A240" t="str">
            <v>David Hook</v>
          </cell>
          <cell r="B240" t="str">
            <v>Hook</v>
          </cell>
          <cell r="C240" t="str">
            <v>David</v>
          </cell>
          <cell r="D240" t="str">
            <v>1NG2</v>
          </cell>
        </row>
        <row r="241">
          <cell r="A241" t="str">
            <v>Steve Horvath</v>
          </cell>
          <cell r="B241" t="str">
            <v>Horvath</v>
          </cell>
          <cell r="C241" t="str">
            <v>Steve</v>
          </cell>
          <cell r="D241" t="str">
            <v>4DJ1</v>
          </cell>
        </row>
        <row r="242">
          <cell r="A242" t="str">
            <v>Lucien Hoshing</v>
          </cell>
          <cell r="B242" t="str">
            <v>Hoshing</v>
          </cell>
          <cell r="C242" t="str">
            <v>Lucien</v>
          </cell>
          <cell r="D242" t="str">
            <v>5RF2</v>
          </cell>
        </row>
        <row r="243">
          <cell r="A243" t="str">
            <v>Dick Hosking</v>
          </cell>
          <cell r="B243" t="str">
            <v>Hosking</v>
          </cell>
          <cell r="C243" t="str">
            <v>Dick</v>
          </cell>
          <cell r="D243" t="str">
            <v>8DL1</v>
          </cell>
        </row>
        <row r="244">
          <cell r="A244" t="str">
            <v>Bryan House</v>
          </cell>
          <cell r="B244" t="str">
            <v>House</v>
          </cell>
          <cell r="C244" t="str">
            <v>Bryan</v>
          </cell>
          <cell r="D244" t="str">
            <v>4DJ4</v>
          </cell>
        </row>
        <row r="245">
          <cell r="A245" t="str">
            <v>Mike Huang</v>
          </cell>
          <cell r="B245" t="str">
            <v>Huang</v>
          </cell>
          <cell r="C245" t="str">
            <v>Mike</v>
          </cell>
          <cell r="D245" t="str">
            <v>4UJ1</v>
          </cell>
        </row>
        <row r="246">
          <cell r="A246" t="str">
            <v>Sheila Huang</v>
          </cell>
          <cell r="B246" t="str">
            <v>Huang</v>
          </cell>
          <cell r="C246" t="str">
            <v>Sheila</v>
          </cell>
          <cell r="D246" t="str">
            <v>4DJ2</v>
          </cell>
        </row>
        <row r="247">
          <cell r="A247" t="str">
            <v>Donald R. Innes</v>
          </cell>
          <cell r="B247" t="str">
            <v>Innes</v>
          </cell>
          <cell r="C247" t="str">
            <v>Donald R.</v>
          </cell>
          <cell r="D247" t="str">
            <v>3RJ1</v>
          </cell>
        </row>
        <row r="248">
          <cell r="A248" t="str">
            <v>Andreea Ionescu</v>
          </cell>
          <cell r="B248" t="str">
            <v>Ionescu</v>
          </cell>
          <cell r="C248" t="str">
            <v>Andreea</v>
          </cell>
          <cell r="D248" t="str">
            <v>7UJ3</v>
          </cell>
        </row>
        <row r="249">
          <cell r="A249" t="str">
            <v>Geanina Iorga</v>
          </cell>
          <cell r="B249" t="str">
            <v>Iorga</v>
          </cell>
          <cell r="C249" t="str">
            <v>Geanina</v>
          </cell>
          <cell r="D249" t="str">
            <v>6LG2</v>
          </cell>
        </row>
        <row r="250">
          <cell r="A250" t="str">
            <v>Dana Irimia</v>
          </cell>
          <cell r="B250" t="str">
            <v>Irimia</v>
          </cell>
          <cell r="C250" t="str">
            <v>Dana</v>
          </cell>
          <cell r="D250" t="str">
            <v>6MG2</v>
          </cell>
        </row>
        <row r="251">
          <cell r="A251" t="str">
            <v>Cindy Isaac</v>
          </cell>
          <cell r="B251" t="str">
            <v>Isaac</v>
          </cell>
          <cell r="C251" t="str">
            <v>Cindy</v>
          </cell>
          <cell r="D251" t="str">
            <v>1NJ3</v>
          </cell>
        </row>
        <row r="252">
          <cell r="A252" t="str">
            <v>Al Ismaili</v>
          </cell>
          <cell r="B252" t="str">
            <v>Ismaili</v>
          </cell>
          <cell r="C252" t="str">
            <v>Al</v>
          </cell>
          <cell r="D252" t="str">
            <v>4UJ4</v>
          </cell>
        </row>
        <row r="253">
          <cell r="A253" t="str">
            <v>Julian Istrate</v>
          </cell>
          <cell r="B253" t="str">
            <v>Istrate</v>
          </cell>
          <cell r="C253" t="str">
            <v>Julian</v>
          </cell>
          <cell r="D253" t="str">
            <v>4DJ2</v>
          </cell>
        </row>
        <row r="254">
          <cell r="A254" t="str">
            <v>Elizabeth Izzard</v>
          </cell>
          <cell r="B254" t="str">
            <v>Izzard</v>
          </cell>
          <cell r="C254" t="str">
            <v>Elizabeth</v>
          </cell>
          <cell r="D254" t="str">
            <v>3RJ2</v>
          </cell>
        </row>
        <row r="255">
          <cell r="A255" t="str">
            <v>Shawn Janes</v>
          </cell>
          <cell r="B255" t="str">
            <v>Janes</v>
          </cell>
          <cell r="C255" t="str">
            <v>Shawn</v>
          </cell>
          <cell r="D255" t="str">
            <v>4YJ3</v>
          </cell>
        </row>
        <row r="256">
          <cell r="A256" t="str">
            <v>Piotr Jasiobedzki</v>
          </cell>
          <cell r="B256" t="str">
            <v>Jasiobedzki</v>
          </cell>
          <cell r="C256" t="str">
            <v>Piotr</v>
          </cell>
          <cell r="D256" t="str">
            <v>4FJ1</v>
          </cell>
        </row>
        <row r="257">
          <cell r="A257" t="str">
            <v>Rajinder Jawanda</v>
          </cell>
          <cell r="B257" t="str">
            <v>Jawanda</v>
          </cell>
          <cell r="C257" t="str">
            <v>Rajinder</v>
          </cell>
          <cell r="D257" t="str">
            <v>4UJ1</v>
          </cell>
        </row>
        <row r="258">
          <cell r="A258" t="str">
            <v>Davorka Jelovac</v>
          </cell>
          <cell r="B258" t="str">
            <v>Jelovac</v>
          </cell>
          <cell r="C258" t="str">
            <v>Davorka</v>
          </cell>
          <cell r="D258" t="str">
            <v>6MG2</v>
          </cell>
        </row>
        <row r="259">
          <cell r="A259" t="str">
            <v>Ryan Jolivet</v>
          </cell>
          <cell r="B259" t="str">
            <v>Jolivet</v>
          </cell>
          <cell r="C259" t="str">
            <v>Ryan</v>
          </cell>
          <cell r="D259" t="str">
            <v>4DJ4</v>
          </cell>
        </row>
        <row r="260">
          <cell r="A260" t="str">
            <v>Howard Jones</v>
          </cell>
          <cell r="B260" t="str">
            <v>Jones</v>
          </cell>
          <cell r="C260" t="str">
            <v>Howard</v>
          </cell>
          <cell r="D260" t="str">
            <v>4YJ1</v>
          </cell>
        </row>
        <row r="261">
          <cell r="A261" t="str">
            <v>Nesh Jovanovic</v>
          </cell>
          <cell r="B261" t="str">
            <v>Jovanovic</v>
          </cell>
          <cell r="C261" t="str">
            <v>Nesh</v>
          </cell>
          <cell r="D261" t="str">
            <v>4KJ1</v>
          </cell>
        </row>
        <row r="262">
          <cell r="A262" t="str">
            <v>Bruce Karn</v>
          </cell>
          <cell r="B262" t="str">
            <v>Karn</v>
          </cell>
          <cell r="C262" t="str">
            <v>Bruce</v>
          </cell>
          <cell r="D262" t="str">
            <v>4DJ3</v>
          </cell>
        </row>
        <row r="263">
          <cell r="A263" t="str">
            <v>Iqbal Kassam</v>
          </cell>
          <cell r="B263" t="str">
            <v>Kassam</v>
          </cell>
          <cell r="C263" t="str">
            <v>Iqbal</v>
          </cell>
          <cell r="D263" t="str">
            <v>4DJ1</v>
          </cell>
        </row>
        <row r="264">
          <cell r="A264" t="str">
            <v>Peter Kastelic</v>
          </cell>
          <cell r="B264" t="str">
            <v>Kastelic</v>
          </cell>
          <cell r="C264" t="str">
            <v>Peter</v>
          </cell>
          <cell r="D264" t="str">
            <v>1XJ4</v>
          </cell>
        </row>
        <row r="265">
          <cell r="A265" t="str">
            <v>Danny Katindig</v>
          </cell>
          <cell r="B265" t="str">
            <v>Katindig</v>
          </cell>
          <cell r="C265" t="str">
            <v>Danny</v>
          </cell>
          <cell r="D265" t="str">
            <v>2PJ2</v>
          </cell>
        </row>
        <row r="266">
          <cell r="A266" t="str">
            <v>Kathleen Kelly</v>
          </cell>
          <cell r="B266" t="str">
            <v>Kelly</v>
          </cell>
          <cell r="C266" t="str">
            <v>Kathleen</v>
          </cell>
          <cell r="D266" t="str">
            <v>1XJ4</v>
          </cell>
        </row>
        <row r="267">
          <cell r="A267" t="str">
            <v>Lynne Kennedy</v>
          </cell>
          <cell r="B267" t="str">
            <v>Kennedy</v>
          </cell>
          <cell r="C267" t="str">
            <v>Lynne</v>
          </cell>
          <cell r="D267" t="str">
            <v>1NJ3</v>
          </cell>
        </row>
        <row r="268">
          <cell r="A268" t="str">
            <v>Cathy Kent</v>
          </cell>
          <cell r="B268" t="str">
            <v>Kent</v>
          </cell>
          <cell r="C268" t="str">
            <v>Cathy</v>
          </cell>
          <cell r="D268" t="str">
            <v>4UJ4</v>
          </cell>
        </row>
        <row r="269">
          <cell r="A269" t="str">
            <v>David Kernaghan</v>
          </cell>
          <cell r="B269" t="str">
            <v>Kernaghan</v>
          </cell>
          <cell r="C269" t="str">
            <v>David</v>
          </cell>
          <cell r="D269" t="str">
            <v>6MG2</v>
          </cell>
        </row>
        <row r="270">
          <cell r="A270" t="str">
            <v>Andy Kerr</v>
          </cell>
          <cell r="B270" t="str">
            <v>Kerr</v>
          </cell>
          <cell r="C270" t="str">
            <v>Andy</v>
          </cell>
          <cell r="D270" t="str">
            <v>3RJ1</v>
          </cell>
        </row>
        <row r="271">
          <cell r="A271" t="str">
            <v>Roger Kerrison</v>
          </cell>
          <cell r="B271" t="str">
            <v>Kerrison</v>
          </cell>
          <cell r="C271" t="str">
            <v>Roger</v>
          </cell>
          <cell r="D271" t="str">
            <v>6GG1</v>
          </cell>
        </row>
        <row r="272">
          <cell r="A272" t="str">
            <v>Frank Kessler</v>
          </cell>
          <cell r="B272" t="str">
            <v>Kessler</v>
          </cell>
          <cell r="C272" t="str">
            <v>Frank</v>
          </cell>
          <cell r="D272" t="str">
            <v>2PJ2</v>
          </cell>
        </row>
        <row r="273">
          <cell r="A273" t="str">
            <v>Ab Khulbe</v>
          </cell>
          <cell r="B273" t="str">
            <v>Khulbe</v>
          </cell>
          <cell r="C273" t="str">
            <v>Ab</v>
          </cell>
          <cell r="D273" t="str">
            <v>6KG2</v>
          </cell>
        </row>
        <row r="274">
          <cell r="A274" t="str">
            <v>Avi Khullar</v>
          </cell>
          <cell r="B274" t="str">
            <v>Khullar</v>
          </cell>
          <cell r="C274" t="str">
            <v>Avi</v>
          </cell>
          <cell r="D274" t="str">
            <v>3RJ4</v>
          </cell>
        </row>
        <row r="275">
          <cell r="A275" t="str">
            <v>Ian Kilgour</v>
          </cell>
          <cell r="B275" t="str">
            <v>Kilgour</v>
          </cell>
          <cell r="C275" t="str">
            <v>Ian</v>
          </cell>
          <cell r="D275" t="str">
            <v>4UJ4</v>
          </cell>
        </row>
        <row r="276">
          <cell r="A276" t="str">
            <v>Mike Kim</v>
          </cell>
          <cell r="B276" t="str">
            <v>Kim</v>
          </cell>
          <cell r="C276" t="str">
            <v>Mike</v>
          </cell>
          <cell r="D276" t="str">
            <v>4FJ2</v>
          </cell>
        </row>
        <row r="277">
          <cell r="A277" t="str">
            <v>Paul Kim</v>
          </cell>
          <cell r="B277" t="str">
            <v>Kim</v>
          </cell>
          <cell r="C277" t="str">
            <v>Paul</v>
          </cell>
          <cell r="D277" t="str">
            <v>4DJ4</v>
          </cell>
        </row>
        <row r="278">
          <cell r="A278" t="str">
            <v>Denise King</v>
          </cell>
          <cell r="B278" t="str">
            <v>King</v>
          </cell>
          <cell r="C278" t="str">
            <v>Denise</v>
          </cell>
          <cell r="D278" t="str">
            <v>4UJ2</v>
          </cell>
        </row>
        <row r="279">
          <cell r="A279" t="str">
            <v>Michael Kirkwood</v>
          </cell>
          <cell r="B279" t="str">
            <v>Kirkwood</v>
          </cell>
          <cell r="C279" t="str">
            <v>Michael</v>
          </cell>
          <cell r="D279" t="str">
            <v>8DL2</v>
          </cell>
        </row>
        <row r="280">
          <cell r="A280" t="str">
            <v>Michael Kirkwood</v>
          </cell>
          <cell r="B280" t="str">
            <v>Kirkwood</v>
          </cell>
          <cell r="C280" t="str">
            <v>Michael</v>
          </cell>
          <cell r="D280" t="str">
            <v>8DL2</v>
          </cell>
        </row>
        <row r="281">
          <cell r="A281" t="str">
            <v>Rebecca Klacko</v>
          </cell>
          <cell r="B281" t="str">
            <v>Klacko</v>
          </cell>
          <cell r="C281" t="str">
            <v>Rebecca</v>
          </cell>
          <cell r="D281" t="str">
            <v>6MG2</v>
          </cell>
        </row>
        <row r="282">
          <cell r="A282" t="str">
            <v>Johanna Kleingeld</v>
          </cell>
          <cell r="B282" t="str">
            <v>Kleingeld</v>
          </cell>
          <cell r="C282" t="str">
            <v>Johanna</v>
          </cell>
          <cell r="D282" t="str">
            <v>4DJ4</v>
          </cell>
        </row>
        <row r="283">
          <cell r="A283" t="str">
            <v>Tom Klincsek</v>
          </cell>
          <cell r="B283" t="str">
            <v>Klincsek</v>
          </cell>
          <cell r="C283" t="str">
            <v>Tom</v>
          </cell>
          <cell r="D283" t="str">
            <v>4GJ1</v>
          </cell>
        </row>
        <row r="284">
          <cell r="A284" t="str">
            <v>Rick Kohut</v>
          </cell>
          <cell r="B284" t="str">
            <v>Kohut</v>
          </cell>
          <cell r="C284" t="str">
            <v>Rick</v>
          </cell>
          <cell r="D284" t="str">
            <v>2PJ2</v>
          </cell>
        </row>
        <row r="285">
          <cell r="A285" t="str">
            <v>Pavao Kokanovic</v>
          </cell>
          <cell r="B285" t="str">
            <v>Kokanovic</v>
          </cell>
          <cell r="C285" t="str">
            <v>Pavao</v>
          </cell>
          <cell r="D285" t="str">
            <v>7UJ3</v>
          </cell>
        </row>
        <row r="286">
          <cell r="A286" t="str">
            <v>Ryan Kraliz</v>
          </cell>
          <cell r="B286" t="str">
            <v>Kraliz</v>
          </cell>
          <cell r="C286" t="str">
            <v>Ryan</v>
          </cell>
          <cell r="D286" t="str">
            <v>4KJ3</v>
          </cell>
        </row>
        <row r="287">
          <cell r="A287" t="str">
            <v>Aaron Kratt</v>
          </cell>
          <cell r="B287" t="str">
            <v>Kratt</v>
          </cell>
          <cell r="C287" t="str">
            <v>Aaron</v>
          </cell>
          <cell r="D287" t="str">
            <v>4DJ3</v>
          </cell>
        </row>
        <row r="288">
          <cell r="A288" t="str">
            <v>Rubakumar Krishnasamy</v>
          </cell>
          <cell r="B288" t="str">
            <v>Krishnasamy</v>
          </cell>
          <cell r="C288" t="str">
            <v>Rubakumar</v>
          </cell>
          <cell r="D288" t="str">
            <v>4GJ3</v>
          </cell>
        </row>
        <row r="289">
          <cell r="A289" t="str">
            <v>Witold Krzywiecki</v>
          </cell>
          <cell r="B289" t="str">
            <v>Krzywiecki</v>
          </cell>
          <cell r="C289" t="str">
            <v>Witold</v>
          </cell>
          <cell r="D289" t="str">
            <v>4KJ1</v>
          </cell>
        </row>
        <row r="290">
          <cell r="A290" t="str">
            <v>Auritro Kundu</v>
          </cell>
          <cell r="B290" t="str">
            <v>Kundu</v>
          </cell>
          <cell r="C290" t="str">
            <v>Auritro</v>
          </cell>
          <cell r="D290" t="str">
            <v>4UJ4</v>
          </cell>
        </row>
        <row r="291">
          <cell r="A291" t="str">
            <v>Johnny Lai</v>
          </cell>
          <cell r="B291" t="str">
            <v>Lai</v>
          </cell>
          <cell r="C291" t="str">
            <v>Johnny</v>
          </cell>
          <cell r="D291" t="str">
            <v>4DJ3</v>
          </cell>
        </row>
        <row r="292">
          <cell r="A292" t="str">
            <v>Kenneth Lam</v>
          </cell>
          <cell r="B292" t="str">
            <v>Lam</v>
          </cell>
          <cell r="C292" t="str">
            <v>Kenneth</v>
          </cell>
          <cell r="D292" t="str">
            <v>4GJ2</v>
          </cell>
        </row>
        <row r="293">
          <cell r="A293" t="str">
            <v>Paul Tsz Yeung Lam</v>
          </cell>
          <cell r="B293" t="str">
            <v>Lam</v>
          </cell>
          <cell r="C293" t="str">
            <v>Paul Tsz Yeung</v>
          </cell>
          <cell r="D293" t="str">
            <v>4UJ4</v>
          </cell>
        </row>
        <row r="294">
          <cell r="A294" t="str">
            <v>Samuel Lam</v>
          </cell>
          <cell r="B294" t="str">
            <v>Lam</v>
          </cell>
          <cell r="C294" t="str">
            <v>Samuel</v>
          </cell>
          <cell r="D294" t="str">
            <v>4UJ3</v>
          </cell>
        </row>
        <row r="295">
          <cell r="A295" t="str">
            <v>Luc Lamarche</v>
          </cell>
          <cell r="B295" t="str">
            <v>Lamarche</v>
          </cell>
          <cell r="C295" t="str">
            <v>Luc</v>
          </cell>
          <cell r="D295" t="str">
            <v>4GJ2</v>
          </cell>
        </row>
        <row r="296">
          <cell r="A296" t="str">
            <v>Emilie Langevin</v>
          </cell>
          <cell r="B296" t="str">
            <v>Langevin</v>
          </cell>
          <cell r="C296" t="str">
            <v>Emilie</v>
          </cell>
          <cell r="D296" t="str">
            <v>4DJ4</v>
          </cell>
        </row>
        <row r="297">
          <cell r="A297" t="str">
            <v>Chris Langley</v>
          </cell>
          <cell r="B297" t="str">
            <v>Langley</v>
          </cell>
          <cell r="C297" t="str">
            <v>Chris</v>
          </cell>
          <cell r="D297" t="str">
            <v>4FJ2</v>
          </cell>
        </row>
        <row r="298">
          <cell r="A298" t="str">
            <v>Robert Lapple</v>
          </cell>
          <cell r="B298" t="str">
            <v>Lapple</v>
          </cell>
          <cell r="C298" t="str">
            <v>Robert</v>
          </cell>
          <cell r="D298" t="str">
            <v>6MG2</v>
          </cell>
        </row>
        <row r="299">
          <cell r="A299" t="str">
            <v>Kevin Law</v>
          </cell>
          <cell r="B299" t="str">
            <v>Law</v>
          </cell>
          <cell r="C299" t="str">
            <v>Kevin</v>
          </cell>
          <cell r="D299" t="str">
            <v>1XJ4</v>
          </cell>
        </row>
        <row r="300">
          <cell r="A300" t="str">
            <v>Laurence Lawson</v>
          </cell>
          <cell r="B300" t="str">
            <v>Lawson</v>
          </cell>
          <cell r="C300" t="str">
            <v>Laurence</v>
          </cell>
          <cell r="D300" t="str">
            <v>6HG2</v>
          </cell>
        </row>
        <row r="301">
          <cell r="A301" t="str">
            <v>Greg LeClaire</v>
          </cell>
          <cell r="B301" t="str">
            <v>LeClaire</v>
          </cell>
          <cell r="C301" t="str">
            <v>Greg</v>
          </cell>
          <cell r="D301" t="str">
            <v>8DL2</v>
          </cell>
        </row>
        <row r="302">
          <cell r="A302" t="str">
            <v>Gregory LeClaire</v>
          </cell>
          <cell r="B302" t="str">
            <v>LeClaire</v>
          </cell>
          <cell r="C302" t="str">
            <v>Gregory</v>
          </cell>
          <cell r="D302" t="str">
            <v>8DL2</v>
          </cell>
        </row>
        <row r="303">
          <cell r="A303" t="str">
            <v>Robert Lee</v>
          </cell>
          <cell r="B303" t="str">
            <v>Lee</v>
          </cell>
          <cell r="C303" t="str">
            <v>Robert</v>
          </cell>
          <cell r="D303" t="str">
            <v>5SF2</v>
          </cell>
        </row>
        <row r="304">
          <cell r="A304" t="str">
            <v>Gerald Lee Kim-Koon</v>
          </cell>
          <cell r="B304" t="str">
            <v>Lee Kim-Koon</v>
          </cell>
          <cell r="C304" t="str">
            <v>Gerald</v>
          </cell>
          <cell r="D304" t="str">
            <v>1XJ2</v>
          </cell>
        </row>
        <row r="305">
          <cell r="A305" t="str">
            <v>Joanne Leung</v>
          </cell>
          <cell r="B305" t="str">
            <v>Leung</v>
          </cell>
          <cell r="C305" t="str">
            <v>Joanne</v>
          </cell>
          <cell r="D305" t="str">
            <v>4FJ3</v>
          </cell>
        </row>
        <row r="306">
          <cell r="A306" t="str">
            <v>Simon Leung</v>
          </cell>
          <cell r="B306" t="str">
            <v>Leung</v>
          </cell>
          <cell r="C306" t="str">
            <v>Simon</v>
          </cell>
          <cell r="D306" t="str">
            <v>4GJ2</v>
          </cell>
        </row>
        <row r="307">
          <cell r="A307" t="str">
            <v>Leah Lewis</v>
          </cell>
          <cell r="B307" t="str">
            <v>Lewis</v>
          </cell>
          <cell r="C307" t="str">
            <v>Leah</v>
          </cell>
          <cell r="D307" t="str">
            <v>3RJ4</v>
          </cell>
        </row>
        <row r="308">
          <cell r="A308" t="str">
            <v>Stanley Lewis</v>
          </cell>
          <cell r="B308" t="str">
            <v>Lewis</v>
          </cell>
          <cell r="C308" t="str">
            <v>Stanley</v>
          </cell>
          <cell r="D308" t="str">
            <v>4KJ1</v>
          </cell>
        </row>
        <row r="309">
          <cell r="A309" t="str">
            <v>Rebecca Li</v>
          </cell>
          <cell r="B309" t="str">
            <v>Li</v>
          </cell>
          <cell r="C309" t="str">
            <v>Rebecca</v>
          </cell>
          <cell r="D309" t="str">
            <v>2PJ3</v>
          </cell>
        </row>
        <row r="310">
          <cell r="A310" t="str">
            <v>David Lim</v>
          </cell>
          <cell r="B310" t="str">
            <v>Lim</v>
          </cell>
          <cell r="C310" t="str">
            <v>David</v>
          </cell>
          <cell r="D310" t="str">
            <v>7UJ4</v>
          </cell>
        </row>
        <row r="311">
          <cell r="A311" t="str">
            <v>Michael Liu</v>
          </cell>
          <cell r="B311" t="str">
            <v>Liu</v>
          </cell>
          <cell r="C311" t="str">
            <v>Michael</v>
          </cell>
          <cell r="D311" t="str">
            <v>4FJ1</v>
          </cell>
        </row>
        <row r="312">
          <cell r="A312" t="str">
            <v>Jim Logan</v>
          </cell>
          <cell r="B312" t="str">
            <v>Logan</v>
          </cell>
          <cell r="C312" t="str">
            <v>Jim</v>
          </cell>
          <cell r="D312" t="str">
            <v>6IG2</v>
          </cell>
        </row>
        <row r="313">
          <cell r="A313" t="str">
            <v>Thomas Looi</v>
          </cell>
          <cell r="B313" t="str">
            <v>Looi</v>
          </cell>
          <cell r="C313" t="str">
            <v>Thomas</v>
          </cell>
          <cell r="D313" t="str">
            <v>4FJ3</v>
          </cell>
        </row>
        <row r="314">
          <cell r="A314" t="str">
            <v>Josie Loprevite-Ruscetta</v>
          </cell>
          <cell r="B314" t="str">
            <v>Loprevite-Ruscetta</v>
          </cell>
          <cell r="C314" t="str">
            <v>Josie</v>
          </cell>
          <cell r="D314" t="str">
            <v>3RJ3</v>
          </cell>
        </row>
        <row r="315">
          <cell r="A315" t="str">
            <v>Edwin Louie</v>
          </cell>
          <cell r="B315" t="str">
            <v>Louie</v>
          </cell>
          <cell r="C315" t="str">
            <v>Edwin</v>
          </cell>
          <cell r="D315" t="str">
            <v>4DJ3</v>
          </cell>
        </row>
        <row r="316">
          <cell r="A316" t="str">
            <v>Leo Luk</v>
          </cell>
          <cell r="B316" t="str">
            <v>Luk</v>
          </cell>
          <cell r="C316" t="str">
            <v>Leo</v>
          </cell>
          <cell r="D316" t="str">
            <v>4UJ1</v>
          </cell>
        </row>
        <row r="317">
          <cell r="A317" t="str">
            <v>Petru Lupas</v>
          </cell>
          <cell r="B317" t="str">
            <v>Lupas</v>
          </cell>
          <cell r="C317" t="str">
            <v>Petru</v>
          </cell>
          <cell r="D317" t="str">
            <v>4UJ2</v>
          </cell>
        </row>
        <row r="318">
          <cell r="A318" t="str">
            <v>John Lymer</v>
          </cell>
          <cell r="B318" t="str">
            <v>Lymer</v>
          </cell>
          <cell r="C318" t="str">
            <v>John</v>
          </cell>
          <cell r="D318" t="str">
            <v>4YJ1</v>
          </cell>
        </row>
        <row r="319">
          <cell r="A319" t="str">
            <v>Craig Lyn</v>
          </cell>
          <cell r="B319" t="str">
            <v>Lyn</v>
          </cell>
          <cell r="C319" t="str">
            <v>Craig</v>
          </cell>
          <cell r="D319" t="str">
            <v>4DJ2</v>
          </cell>
        </row>
        <row r="320">
          <cell r="A320" t="str">
            <v>Don Lyons</v>
          </cell>
          <cell r="B320" t="str">
            <v>Lyons</v>
          </cell>
          <cell r="C320" t="str">
            <v>Don</v>
          </cell>
          <cell r="D320" t="str">
            <v>6MG2</v>
          </cell>
        </row>
        <row r="321">
          <cell r="A321" t="str">
            <v>Julie MacDonald</v>
          </cell>
          <cell r="B321" t="str">
            <v>MacDonald</v>
          </cell>
          <cell r="C321" t="str">
            <v>Julie</v>
          </cell>
          <cell r="D321" t="str">
            <v>4KJ3</v>
          </cell>
        </row>
        <row r="322">
          <cell r="A322" t="str">
            <v>Natesa MacRae</v>
          </cell>
          <cell r="B322" t="str">
            <v>MacRae</v>
          </cell>
          <cell r="C322" t="str">
            <v>Natesa</v>
          </cell>
          <cell r="D322" t="str">
            <v>4DJ2</v>
          </cell>
        </row>
        <row r="323">
          <cell r="A323" t="str">
            <v>Kashfi Mahmud</v>
          </cell>
          <cell r="B323" t="str">
            <v>Mahmud</v>
          </cell>
          <cell r="C323" t="str">
            <v>Kashfi</v>
          </cell>
          <cell r="D323" t="str">
            <v>4DJ3</v>
          </cell>
        </row>
        <row r="324">
          <cell r="A324" t="str">
            <v>Nikolai Mak</v>
          </cell>
          <cell r="B324" t="str">
            <v>Mak</v>
          </cell>
          <cell r="C324" t="str">
            <v>Nikolai</v>
          </cell>
          <cell r="D324" t="str">
            <v>4YJ1</v>
          </cell>
        </row>
        <row r="325">
          <cell r="A325" t="str">
            <v>Pat Malaviarachchi</v>
          </cell>
          <cell r="B325" t="str">
            <v>Malaviarachchi</v>
          </cell>
          <cell r="C325" t="str">
            <v>Pat</v>
          </cell>
          <cell r="D325" t="str">
            <v>4KJ1</v>
          </cell>
        </row>
        <row r="326">
          <cell r="A326" t="str">
            <v>Denny Maljevac</v>
          </cell>
          <cell r="B326" t="str">
            <v>Maljevac</v>
          </cell>
          <cell r="C326" t="str">
            <v>Denny</v>
          </cell>
          <cell r="D326" t="str">
            <v>4UJ2</v>
          </cell>
        </row>
        <row r="327">
          <cell r="A327" t="str">
            <v>Esther Manzo</v>
          </cell>
          <cell r="B327" t="str">
            <v>Manzo</v>
          </cell>
          <cell r="C327" t="str">
            <v>Esther</v>
          </cell>
          <cell r="D327" t="str">
            <v>1XJ3</v>
          </cell>
        </row>
        <row r="328">
          <cell r="A328" t="str">
            <v>Rene Marchand</v>
          </cell>
          <cell r="B328" t="str">
            <v>Marchand</v>
          </cell>
          <cell r="C328" t="str">
            <v>Rene</v>
          </cell>
          <cell r="D328" t="str">
            <v>1XJ4</v>
          </cell>
        </row>
        <row r="329">
          <cell r="A329" t="str">
            <v>Ryan Martens</v>
          </cell>
          <cell r="B329" t="str">
            <v>Martens</v>
          </cell>
          <cell r="C329" t="str">
            <v>Ryan</v>
          </cell>
          <cell r="D329" t="str">
            <v>4FJ3</v>
          </cell>
        </row>
        <row r="330">
          <cell r="A330" t="str">
            <v>Ken Martin</v>
          </cell>
          <cell r="B330" t="str">
            <v>Martin</v>
          </cell>
          <cell r="C330" t="str">
            <v>Ken</v>
          </cell>
          <cell r="D330" t="str">
            <v>4KJ1</v>
          </cell>
        </row>
        <row r="331">
          <cell r="A331" t="str">
            <v>Stephen Martin</v>
          </cell>
          <cell r="B331" t="str">
            <v>Martin</v>
          </cell>
          <cell r="C331" t="str">
            <v>Stephen</v>
          </cell>
          <cell r="D331" t="str">
            <v>4UJ3</v>
          </cell>
        </row>
        <row r="332">
          <cell r="A332" t="str">
            <v>Andrew Masur</v>
          </cell>
          <cell r="B332" t="str">
            <v>Masur</v>
          </cell>
          <cell r="C332" t="str">
            <v>Andrew</v>
          </cell>
          <cell r="D332" t="str">
            <v>4YJ3</v>
          </cell>
        </row>
        <row r="333">
          <cell r="A333" t="str">
            <v>Joe Mattoscio</v>
          </cell>
          <cell r="B333" t="str">
            <v>Mattoscio</v>
          </cell>
          <cell r="C333" t="str">
            <v>Joe</v>
          </cell>
          <cell r="D333" t="str">
            <v>4KJ3</v>
          </cell>
        </row>
        <row r="334">
          <cell r="A334" t="str">
            <v>Dan McCartney</v>
          </cell>
          <cell r="B334" t="str">
            <v>McCartney</v>
          </cell>
          <cell r="C334" t="str">
            <v>Dan</v>
          </cell>
          <cell r="D334" t="str">
            <v>8DL1</v>
          </cell>
        </row>
        <row r="335">
          <cell r="A335" t="str">
            <v>Richard McDonald</v>
          </cell>
          <cell r="B335" t="str">
            <v>McDonald</v>
          </cell>
          <cell r="C335" t="str">
            <v>Richard</v>
          </cell>
          <cell r="D335" t="str">
            <v>4OJ2</v>
          </cell>
        </row>
        <row r="336">
          <cell r="A336" t="str">
            <v>Robert McDonald</v>
          </cell>
          <cell r="B336" t="str">
            <v>McDonald</v>
          </cell>
          <cell r="C336" t="str">
            <v>Robert</v>
          </cell>
          <cell r="D336" t="str">
            <v>4DJ1</v>
          </cell>
        </row>
        <row r="337">
          <cell r="A337" t="str">
            <v>Maurice McDouall</v>
          </cell>
          <cell r="B337" t="str">
            <v>McDouall</v>
          </cell>
          <cell r="C337" t="str">
            <v>Maurice</v>
          </cell>
          <cell r="D337" t="str">
            <v>5TF1</v>
          </cell>
        </row>
        <row r="338">
          <cell r="A338" t="str">
            <v>Karin McFadden</v>
          </cell>
          <cell r="B338" t="str">
            <v>McFadden</v>
          </cell>
          <cell r="C338" t="str">
            <v>Karin</v>
          </cell>
          <cell r="D338" t="str">
            <v>1NG3</v>
          </cell>
        </row>
        <row r="339">
          <cell r="A339" t="str">
            <v>Glenn Mcfarlane</v>
          </cell>
          <cell r="B339" t="str">
            <v>Mcfarlane</v>
          </cell>
          <cell r="C339" t="str">
            <v>Glenn</v>
          </cell>
          <cell r="D339" t="str">
            <v>6LG2</v>
          </cell>
        </row>
        <row r="340">
          <cell r="A340" t="str">
            <v>Linda McGinnis</v>
          </cell>
          <cell r="B340" t="str">
            <v>McGinnis</v>
          </cell>
          <cell r="C340" t="str">
            <v>Linda</v>
          </cell>
          <cell r="D340" t="str">
            <v>1XJ2</v>
          </cell>
        </row>
        <row r="341">
          <cell r="A341" t="str">
            <v>Jason McKay</v>
          </cell>
          <cell r="B341" t="str">
            <v>McKay</v>
          </cell>
          <cell r="C341" t="str">
            <v>Jason</v>
          </cell>
          <cell r="D341" t="str">
            <v>4UJ3</v>
          </cell>
        </row>
        <row r="342">
          <cell r="A342" t="str">
            <v>Doug McLaren</v>
          </cell>
          <cell r="B342" t="str">
            <v>McLaren</v>
          </cell>
          <cell r="C342" t="str">
            <v>Doug</v>
          </cell>
          <cell r="D342" t="str">
            <v>6FG1</v>
          </cell>
        </row>
        <row r="343">
          <cell r="A343" t="str">
            <v>Will Meens</v>
          </cell>
          <cell r="B343" t="str">
            <v>Meens</v>
          </cell>
          <cell r="C343" t="str">
            <v>Will</v>
          </cell>
          <cell r="D343" t="str">
            <v>4UJ2</v>
          </cell>
        </row>
        <row r="344">
          <cell r="A344" t="str">
            <v>Shaylesh Mehta</v>
          </cell>
          <cell r="B344" t="str">
            <v>Mehta</v>
          </cell>
          <cell r="C344" t="str">
            <v>Shaylesh</v>
          </cell>
          <cell r="D344" t="str">
            <v>6LG3</v>
          </cell>
        </row>
        <row r="345">
          <cell r="A345" t="str">
            <v>Shirley Meikle</v>
          </cell>
          <cell r="B345" t="str">
            <v>Meikle</v>
          </cell>
          <cell r="C345" t="str">
            <v>Shirley</v>
          </cell>
          <cell r="D345" t="str">
            <v>3RJ3</v>
          </cell>
        </row>
        <row r="346">
          <cell r="A346" t="str">
            <v>Ted Mendiola</v>
          </cell>
          <cell r="B346" t="str">
            <v>Mendiola</v>
          </cell>
          <cell r="C346" t="str">
            <v>Ted</v>
          </cell>
          <cell r="D346" t="str">
            <v>7UJ2</v>
          </cell>
        </row>
        <row r="347">
          <cell r="A347" t="str">
            <v>Jennifer Michels</v>
          </cell>
          <cell r="B347" t="str">
            <v>Michels</v>
          </cell>
          <cell r="C347" t="str">
            <v>Jennifer</v>
          </cell>
          <cell r="D347" t="str">
            <v>4DJ3</v>
          </cell>
        </row>
        <row r="348">
          <cell r="A348" t="str">
            <v>Michele Mierzwa</v>
          </cell>
          <cell r="B348" t="str">
            <v>Mierzwa</v>
          </cell>
          <cell r="C348" t="str">
            <v>Michele</v>
          </cell>
          <cell r="D348" t="str">
            <v>2PJ2</v>
          </cell>
        </row>
        <row r="349">
          <cell r="A349" t="str">
            <v>Anthony Miglietta</v>
          </cell>
          <cell r="B349" t="str">
            <v>Miglietta</v>
          </cell>
          <cell r="C349" t="str">
            <v>Anthony</v>
          </cell>
          <cell r="D349" t="str">
            <v>7VJ5</v>
          </cell>
        </row>
        <row r="350">
          <cell r="A350" t="str">
            <v>Daniel Miller</v>
          </cell>
          <cell r="B350" t="str">
            <v>Miller</v>
          </cell>
          <cell r="C350" t="str">
            <v>Daniel</v>
          </cell>
          <cell r="D350" t="str">
            <v>4UJ4</v>
          </cell>
        </row>
        <row r="351">
          <cell r="A351" t="str">
            <v>Don Milligan</v>
          </cell>
          <cell r="B351" t="str">
            <v>Milligan</v>
          </cell>
          <cell r="C351" t="str">
            <v>Don</v>
          </cell>
          <cell r="D351" t="str">
            <v>6KG1</v>
          </cell>
        </row>
        <row r="352">
          <cell r="A352" t="str">
            <v>Mustafa Mirza</v>
          </cell>
          <cell r="B352" t="str">
            <v>Mirza</v>
          </cell>
          <cell r="C352" t="str">
            <v>Mustafa</v>
          </cell>
          <cell r="D352" t="str">
            <v>4FJ3</v>
          </cell>
        </row>
        <row r="353">
          <cell r="A353" t="str">
            <v>Ante Misetich</v>
          </cell>
          <cell r="B353" t="str">
            <v>Misetich</v>
          </cell>
          <cell r="C353" t="str">
            <v>Ante</v>
          </cell>
          <cell r="D353" t="str">
            <v>4UJ3</v>
          </cell>
        </row>
        <row r="354">
          <cell r="A354" t="str">
            <v>Ajay Mistry</v>
          </cell>
          <cell r="B354" t="str">
            <v>Mistry</v>
          </cell>
          <cell r="C354" t="str">
            <v>Ajay</v>
          </cell>
          <cell r="D354" t="str">
            <v>4KJ2</v>
          </cell>
        </row>
        <row r="355">
          <cell r="A355" t="str">
            <v>Zaeem Mohammed</v>
          </cell>
          <cell r="B355" t="str">
            <v>Mohammed</v>
          </cell>
          <cell r="C355" t="str">
            <v>Zaeem</v>
          </cell>
          <cell r="D355" t="str">
            <v>4UJ3</v>
          </cell>
        </row>
        <row r="356">
          <cell r="A356" t="str">
            <v>Boris Mok</v>
          </cell>
          <cell r="B356" t="str">
            <v>Mok</v>
          </cell>
          <cell r="C356" t="str">
            <v>Boris</v>
          </cell>
          <cell r="D356" t="str">
            <v>7UJ4</v>
          </cell>
        </row>
        <row r="357">
          <cell r="A357" t="str">
            <v>Lena Molgaard</v>
          </cell>
          <cell r="B357" t="str">
            <v>Molgaard</v>
          </cell>
          <cell r="C357" t="str">
            <v>Lena</v>
          </cell>
          <cell r="D357" t="str">
            <v>6GG1</v>
          </cell>
        </row>
        <row r="358">
          <cell r="A358" t="str">
            <v>Graham Mooney</v>
          </cell>
          <cell r="B358" t="str">
            <v>Mooney</v>
          </cell>
          <cell r="C358" t="str">
            <v>Graham</v>
          </cell>
          <cell r="D358" t="str">
            <v>4DJ2</v>
          </cell>
        </row>
        <row r="359">
          <cell r="A359" t="str">
            <v>Scott Moore</v>
          </cell>
          <cell r="B359" t="str">
            <v>Moore</v>
          </cell>
          <cell r="C359" t="str">
            <v>Scott</v>
          </cell>
          <cell r="D359" t="str">
            <v>7UJ2</v>
          </cell>
        </row>
        <row r="360">
          <cell r="A360" t="str">
            <v>Les Moreau</v>
          </cell>
          <cell r="B360" t="str">
            <v>Moreau</v>
          </cell>
          <cell r="C360" t="str">
            <v>Les</v>
          </cell>
          <cell r="D360" t="str">
            <v>8DL2</v>
          </cell>
        </row>
        <row r="361">
          <cell r="A361" t="str">
            <v>Sean Moritz</v>
          </cell>
          <cell r="B361" t="str">
            <v>Moritz</v>
          </cell>
          <cell r="C361" t="str">
            <v>Sean</v>
          </cell>
          <cell r="D361" t="str">
            <v>4KJ2</v>
          </cell>
        </row>
        <row r="362">
          <cell r="A362" t="str">
            <v>Debbie Moroney</v>
          </cell>
          <cell r="B362" t="str">
            <v>Moroney</v>
          </cell>
          <cell r="C362" t="str">
            <v>Debbie</v>
          </cell>
          <cell r="D362" t="str">
            <v>1NG3</v>
          </cell>
        </row>
        <row r="363">
          <cell r="A363" t="str">
            <v>Marnie Mosseau-Barr</v>
          </cell>
          <cell r="B363" t="str">
            <v>Mosseau-Barr</v>
          </cell>
          <cell r="C363" t="str">
            <v>Marnie</v>
          </cell>
          <cell r="D363" t="str">
            <v>8DL3</v>
          </cell>
        </row>
        <row r="364">
          <cell r="A364" t="str">
            <v>Rick Moynihan</v>
          </cell>
          <cell r="B364" t="str">
            <v>Moynihan</v>
          </cell>
          <cell r="C364" t="str">
            <v>Rick</v>
          </cell>
          <cell r="D364" t="str">
            <v>5RF2</v>
          </cell>
        </row>
        <row r="365">
          <cell r="A365" t="str">
            <v>TaiJing Moyung</v>
          </cell>
          <cell r="B365" t="str">
            <v>Moyung</v>
          </cell>
          <cell r="C365" t="str">
            <v>TaiJing</v>
          </cell>
          <cell r="D365" t="str">
            <v>4FJ2</v>
          </cell>
        </row>
        <row r="366">
          <cell r="A366" t="str">
            <v>Andrew Muhtar</v>
          </cell>
          <cell r="B366" t="str">
            <v>Muhtar</v>
          </cell>
          <cell r="C366" t="str">
            <v>Andrew</v>
          </cell>
          <cell r="D366" t="str">
            <v>4DJ3</v>
          </cell>
        </row>
        <row r="367">
          <cell r="A367" t="str">
            <v>Raja Mukherji</v>
          </cell>
          <cell r="B367" t="str">
            <v>Mukherji</v>
          </cell>
          <cell r="C367" t="str">
            <v>Raja</v>
          </cell>
          <cell r="D367" t="str">
            <v>4FJ1</v>
          </cell>
        </row>
        <row r="368">
          <cell r="A368" t="str">
            <v>Oscar Munoz</v>
          </cell>
          <cell r="B368" t="str">
            <v>Munoz</v>
          </cell>
          <cell r="C368" t="str">
            <v>Oscar</v>
          </cell>
          <cell r="D368" t="str">
            <v>4KJ1</v>
          </cell>
        </row>
        <row r="369">
          <cell r="A369" t="str">
            <v>Robert Murray</v>
          </cell>
          <cell r="B369" t="str">
            <v>Murray</v>
          </cell>
          <cell r="C369" t="str">
            <v>Robert</v>
          </cell>
          <cell r="D369" t="str">
            <v>6GG2</v>
          </cell>
        </row>
        <row r="370">
          <cell r="A370" t="str">
            <v>Kevin Nasimok</v>
          </cell>
          <cell r="B370" t="str">
            <v>Nasimok</v>
          </cell>
          <cell r="C370" t="str">
            <v>Kevin</v>
          </cell>
          <cell r="D370" t="str">
            <v>4DJ2</v>
          </cell>
        </row>
        <row r="371">
          <cell r="A371" t="str">
            <v>Dave Nelson</v>
          </cell>
          <cell r="B371" t="str">
            <v>Nelson</v>
          </cell>
          <cell r="C371" t="str">
            <v>Dave</v>
          </cell>
          <cell r="D371" t="str">
            <v>4KJ5</v>
          </cell>
        </row>
        <row r="372">
          <cell r="A372" t="str">
            <v>Keith Neumark</v>
          </cell>
          <cell r="B372" t="str">
            <v>Neumark</v>
          </cell>
          <cell r="C372" t="str">
            <v>Keith</v>
          </cell>
          <cell r="D372" t="str">
            <v>5SF2</v>
          </cell>
        </row>
        <row r="373">
          <cell r="A373" t="str">
            <v>Wendy Nevile</v>
          </cell>
          <cell r="B373" t="str">
            <v>Nevile</v>
          </cell>
          <cell r="C373" t="str">
            <v>Wendy</v>
          </cell>
          <cell r="D373" t="str">
            <v>7UJ2</v>
          </cell>
        </row>
        <row r="374">
          <cell r="A374" t="str">
            <v>Ho-Kong Ng</v>
          </cell>
          <cell r="B374" t="str">
            <v>Ng</v>
          </cell>
          <cell r="C374" t="str">
            <v>Ho-Kong</v>
          </cell>
          <cell r="D374" t="str">
            <v>4GJ2</v>
          </cell>
        </row>
        <row r="375">
          <cell r="A375" t="str">
            <v>Phong Nguyen</v>
          </cell>
          <cell r="B375" t="str">
            <v>Nguyen</v>
          </cell>
          <cell r="C375" t="str">
            <v>Phong</v>
          </cell>
          <cell r="D375" t="str">
            <v>4KJ3</v>
          </cell>
        </row>
        <row r="376">
          <cell r="A376" t="str">
            <v>Phung Nguyen</v>
          </cell>
          <cell r="B376" t="str">
            <v>Nguyen</v>
          </cell>
          <cell r="C376" t="str">
            <v>Phung</v>
          </cell>
          <cell r="D376" t="str">
            <v>4FJ1</v>
          </cell>
        </row>
        <row r="377">
          <cell r="A377" t="str">
            <v>Michael Nieminen</v>
          </cell>
          <cell r="B377" t="str">
            <v>Nieminen</v>
          </cell>
          <cell r="C377" t="str">
            <v>Michael</v>
          </cell>
          <cell r="D377" t="str">
            <v>4FJ3</v>
          </cell>
        </row>
        <row r="378">
          <cell r="A378" t="str">
            <v>Manny Nimelman</v>
          </cell>
          <cell r="B378" t="str">
            <v>Nimelman</v>
          </cell>
          <cell r="C378" t="str">
            <v>Manny</v>
          </cell>
          <cell r="D378" t="str">
            <v>4YJ1</v>
          </cell>
        </row>
        <row r="379">
          <cell r="A379" t="str">
            <v>Fred Nixon</v>
          </cell>
          <cell r="B379" t="str">
            <v>Nixon</v>
          </cell>
          <cell r="C379" t="str">
            <v>Fred</v>
          </cell>
          <cell r="D379" t="str">
            <v>6IG2</v>
          </cell>
        </row>
        <row r="380">
          <cell r="A380" t="str">
            <v>Bob Norman</v>
          </cell>
          <cell r="B380" t="str">
            <v>Norman</v>
          </cell>
          <cell r="C380" t="str">
            <v>Bob</v>
          </cell>
          <cell r="D380" t="str">
            <v>4KJ5</v>
          </cell>
        </row>
        <row r="381">
          <cell r="A381" t="str">
            <v>Paul Nunes</v>
          </cell>
          <cell r="B381" t="str">
            <v>Nunes</v>
          </cell>
          <cell r="C381" t="str">
            <v>Paul</v>
          </cell>
          <cell r="D381" t="str">
            <v>4KJ5</v>
          </cell>
        </row>
        <row r="382">
          <cell r="A382" t="str">
            <v>Craig Odorizzi</v>
          </cell>
          <cell r="B382" t="str">
            <v>Odorizzi</v>
          </cell>
          <cell r="C382" t="str">
            <v>Craig</v>
          </cell>
          <cell r="D382" t="str">
            <v>8DL3</v>
          </cell>
        </row>
        <row r="383">
          <cell r="A383" t="str">
            <v>Kelly Ogden</v>
          </cell>
          <cell r="B383" t="str">
            <v>Ogden</v>
          </cell>
          <cell r="C383" t="str">
            <v>Kelly</v>
          </cell>
          <cell r="D383" t="str">
            <v>4DJ4</v>
          </cell>
        </row>
        <row r="384">
          <cell r="A384" t="str">
            <v>Andrew Ogilvie</v>
          </cell>
          <cell r="B384" t="str">
            <v>Ogilvie</v>
          </cell>
          <cell r="C384" t="str">
            <v>Andrew</v>
          </cell>
          <cell r="D384" t="str">
            <v>4FJ2</v>
          </cell>
        </row>
        <row r="385">
          <cell r="A385" t="str">
            <v>Boris Okun</v>
          </cell>
          <cell r="B385" t="str">
            <v>Okun</v>
          </cell>
          <cell r="C385" t="str">
            <v>Boris</v>
          </cell>
          <cell r="D385" t="str">
            <v>6MG2</v>
          </cell>
        </row>
        <row r="386">
          <cell r="A386" t="str">
            <v>Jim Olmstead</v>
          </cell>
          <cell r="B386" t="str">
            <v>Olmstead</v>
          </cell>
          <cell r="C386" t="str">
            <v>Jim</v>
          </cell>
          <cell r="D386" t="str">
            <v>4KJ1</v>
          </cell>
        </row>
        <row r="387">
          <cell r="A387" t="str">
            <v>Cameron Ower</v>
          </cell>
          <cell r="B387" t="str">
            <v>Ower</v>
          </cell>
          <cell r="C387" t="str">
            <v>Cameron</v>
          </cell>
          <cell r="D387" t="str">
            <v>7TJ1</v>
          </cell>
        </row>
        <row r="388">
          <cell r="A388" t="str">
            <v>Tong Pan</v>
          </cell>
          <cell r="B388" t="str">
            <v>Pan</v>
          </cell>
          <cell r="C388" t="str">
            <v>Tong</v>
          </cell>
          <cell r="D388" t="str">
            <v>4GJ2</v>
          </cell>
        </row>
        <row r="389">
          <cell r="A389" t="str">
            <v>Mary Pantaleon</v>
          </cell>
          <cell r="B389" t="str">
            <v>Pantaleon</v>
          </cell>
          <cell r="C389" t="str">
            <v>Mary</v>
          </cell>
          <cell r="D389" t="str">
            <v>7UJ3</v>
          </cell>
        </row>
        <row r="390">
          <cell r="A390" t="str">
            <v>No-Jun Park</v>
          </cell>
          <cell r="B390" t="str">
            <v>Park</v>
          </cell>
          <cell r="C390" t="str">
            <v>No-Jun</v>
          </cell>
          <cell r="D390" t="str">
            <v>4GJ2</v>
          </cell>
        </row>
        <row r="391">
          <cell r="A391" t="str">
            <v>Ron Parker</v>
          </cell>
          <cell r="B391" t="str">
            <v>Parker</v>
          </cell>
          <cell r="C391" t="str">
            <v>Ron</v>
          </cell>
          <cell r="D391" t="str">
            <v>8DL2</v>
          </cell>
        </row>
        <row r="392">
          <cell r="A392" t="str">
            <v>Ron Parker</v>
          </cell>
          <cell r="B392" t="str">
            <v>Parker</v>
          </cell>
          <cell r="C392" t="str">
            <v>Ron</v>
          </cell>
          <cell r="D392" t="str">
            <v>8DL1</v>
          </cell>
        </row>
        <row r="393">
          <cell r="A393" t="str">
            <v>Kuldip Parmar</v>
          </cell>
          <cell r="B393" t="str">
            <v>Parmar</v>
          </cell>
          <cell r="C393" t="str">
            <v>Kuldip</v>
          </cell>
          <cell r="D393" t="str">
            <v>5QF2</v>
          </cell>
        </row>
        <row r="394">
          <cell r="A394" t="str">
            <v>Kevin Parry</v>
          </cell>
          <cell r="B394" t="str">
            <v>Parry</v>
          </cell>
          <cell r="C394" t="str">
            <v>Kevin</v>
          </cell>
          <cell r="D394" t="str">
            <v>4DJ4</v>
          </cell>
        </row>
        <row r="395">
          <cell r="A395" t="str">
            <v>Janine Parselis Riedl</v>
          </cell>
          <cell r="B395" t="str">
            <v>Parselis Riedl</v>
          </cell>
          <cell r="C395" t="str">
            <v>Janine</v>
          </cell>
          <cell r="D395" t="str">
            <v>7PJ2</v>
          </cell>
        </row>
        <row r="396">
          <cell r="A396" t="str">
            <v>Ajit Patel</v>
          </cell>
          <cell r="B396" t="str">
            <v>Patel</v>
          </cell>
          <cell r="C396" t="str">
            <v>Ajit</v>
          </cell>
          <cell r="D396" t="str">
            <v>4DJ1</v>
          </cell>
        </row>
        <row r="397">
          <cell r="A397" t="str">
            <v>Ketan Patel</v>
          </cell>
          <cell r="B397" t="str">
            <v>Patel</v>
          </cell>
          <cell r="C397" t="str">
            <v>Ketan</v>
          </cell>
          <cell r="D397" t="str">
            <v>4FJ3</v>
          </cell>
        </row>
        <row r="398">
          <cell r="A398" t="str">
            <v>Paul Peacock</v>
          </cell>
          <cell r="B398" t="str">
            <v>Peacock</v>
          </cell>
          <cell r="C398" t="str">
            <v>Paul</v>
          </cell>
          <cell r="D398" t="str">
            <v>4KJ2</v>
          </cell>
        </row>
        <row r="399">
          <cell r="A399" t="str">
            <v>Peter Peirson</v>
          </cell>
          <cell r="B399" t="str">
            <v>Peirson</v>
          </cell>
          <cell r="C399" t="str">
            <v>Peter</v>
          </cell>
          <cell r="D399" t="str">
            <v>2PJ2</v>
          </cell>
        </row>
        <row r="400">
          <cell r="A400" t="str">
            <v>Nikola Petrokov</v>
          </cell>
          <cell r="B400" t="str">
            <v>Petrokov</v>
          </cell>
          <cell r="C400" t="str">
            <v>Nikola</v>
          </cell>
          <cell r="D400" t="str">
            <v>5RF2</v>
          </cell>
        </row>
        <row r="401">
          <cell r="A401" t="str">
            <v>John Pollock</v>
          </cell>
          <cell r="B401" t="str">
            <v>Pollock</v>
          </cell>
          <cell r="C401" t="str">
            <v>John</v>
          </cell>
          <cell r="D401" t="str">
            <v>5QF3</v>
          </cell>
        </row>
        <row r="402">
          <cell r="A402" t="str">
            <v>Megan Pollock</v>
          </cell>
          <cell r="B402" t="str">
            <v>Pollock</v>
          </cell>
          <cell r="C402" t="str">
            <v>Megan</v>
          </cell>
          <cell r="D402" t="str">
            <v>1XJ4</v>
          </cell>
        </row>
        <row r="403">
          <cell r="A403" t="str">
            <v>Horatiu Pop</v>
          </cell>
          <cell r="B403" t="str">
            <v>Pop</v>
          </cell>
          <cell r="C403" t="str">
            <v>Horatiu</v>
          </cell>
          <cell r="D403" t="str">
            <v>4UJ2</v>
          </cell>
        </row>
        <row r="404">
          <cell r="A404" t="str">
            <v>Marius Pop</v>
          </cell>
          <cell r="B404" t="str">
            <v>Pop</v>
          </cell>
          <cell r="C404" t="str">
            <v>Marius</v>
          </cell>
          <cell r="D404" t="str">
            <v>4UJ2</v>
          </cell>
        </row>
        <row r="405">
          <cell r="A405" t="str">
            <v>Justin Pouzar</v>
          </cell>
          <cell r="B405" t="str">
            <v>Pouzar</v>
          </cell>
          <cell r="C405" t="str">
            <v>Justin</v>
          </cell>
          <cell r="D405" t="str">
            <v>4KJ3</v>
          </cell>
        </row>
        <row r="406">
          <cell r="A406" t="str">
            <v>Lyndsey Poynter</v>
          </cell>
          <cell r="B406" t="str">
            <v>Poynter</v>
          </cell>
          <cell r="C406" t="str">
            <v>Lyndsey</v>
          </cell>
          <cell r="D406" t="str">
            <v>4DJ2</v>
          </cell>
        </row>
        <row r="407">
          <cell r="A407" t="str">
            <v>Shivshankar Prasad</v>
          </cell>
          <cell r="B407" t="str">
            <v>Prasad</v>
          </cell>
          <cell r="C407" t="str">
            <v>Shivshankar</v>
          </cell>
          <cell r="D407" t="str">
            <v>4FJ1</v>
          </cell>
        </row>
        <row r="408">
          <cell r="A408" t="str">
            <v>Shirin Preston</v>
          </cell>
          <cell r="B408" t="str">
            <v>Preston</v>
          </cell>
          <cell r="C408" t="str">
            <v>Shirin</v>
          </cell>
          <cell r="D408" t="str">
            <v>6FG1</v>
          </cell>
        </row>
        <row r="409">
          <cell r="A409" t="str">
            <v>Robert Pronk</v>
          </cell>
          <cell r="B409" t="str">
            <v>Pronk</v>
          </cell>
          <cell r="C409" t="str">
            <v>Robert</v>
          </cell>
          <cell r="D409" t="str">
            <v>4GJ1</v>
          </cell>
        </row>
        <row r="410">
          <cell r="A410" t="str">
            <v>Jeffrey Puk</v>
          </cell>
          <cell r="B410" t="str">
            <v>Puk</v>
          </cell>
          <cell r="C410" t="str">
            <v>Jeffrey</v>
          </cell>
          <cell r="D410" t="str">
            <v>4GJ4</v>
          </cell>
        </row>
        <row r="411">
          <cell r="A411" t="str">
            <v>Roman Puklic</v>
          </cell>
          <cell r="B411" t="str">
            <v>Puklic</v>
          </cell>
          <cell r="C411" t="str">
            <v>Roman</v>
          </cell>
          <cell r="D411" t="str">
            <v>5RF2</v>
          </cell>
        </row>
        <row r="412">
          <cell r="A412" t="str">
            <v>Giri Pushpanathan</v>
          </cell>
          <cell r="B412" t="str">
            <v>Pushpanathan</v>
          </cell>
          <cell r="C412" t="str">
            <v>Giri</v>
          </cell>
          <cell r="D412" t="str">
            <v>4GJ4</v>
          </cell>
        </row>
        <row r="413">
          <cell r="A413" t="str">
            <v>Janet Qu</v>
          </cell>
          <cell r="B413" t="str">
            <v>Qu</v>
          </cell>
          <cell r="C413" t="str">
            <v>Janet</v>
          </cell>
          <cell r="D413" t="str">
            <v>6GG2</v>
          </cell>
        </row>
        <row r="414">
          <cell r="A414" t="str">
            <v>Hung Quan</v>
          </cell>
          <cell r="B414" t="str">
            <v>Quan</v>
          </cell>
          <cell r="C414" t="str">
            <v>Hung</v>
          </cell>
          <cell r="D414" t="str">
            <v>4GJ1</v>
          </cell>
        </row>
        <row r="415">
          <cell r="A415" t="str">
            <v>Sara Raichyk</v>
          </cell>
          <cell r="B415" t="str">
            <v>Raichyk</v>
          </cell>
          <cell r="C415" t="str">
            <v>Sara</v>
          </cell>
          <cell r="D415" t="str">
            <v>1XJ4</v>
          </cell>
        </row>
        <row r="416">
          <cell r="A416" t="str">
            <v>Valerie Ramdeen</v>
          </cell>
          <cell r="B416" t="str">
            <v>Ramdeen</v>
          </cell>
          <cell r="C416" t="str">
            <v>Valerie</v>
          </cell>
          <cell r="D416" t="str">
            <v>1NG3</v>
          </cell>
        </row>
        <row r="417">
          <cell r="A417" t="str">
            <v>Karen Rankin</v>
          </cell>
          <cell r="B417" t="str">
            <v>Rankin</v>
          </cell>
          <cell r="C417" t="str">
            <v>Karen</v>
          </cell>
          <cell r="D417" t="str">
            <v>6FG2</v>
          </cell>
        </row>
        <row r="418">
          <cell r="A418" t="str">
            <v>Evelyn Rasberry</v>
          </cell>
          <cell r="B418" t="str">
            <v>Rasberry</v>
          </cell>
          <cell r="C418" t="str">
            <v>Evelyn</v>
          </cell>
          <cell r="D418" t="str">
            <v>3RJ1</v>
          </cell>
        </row>
        <row r="419">
          <cell r="A419" t="str">
            <v>John Ratti</v>
          </cell>
          <cell r="B419" t="str">
            <v>Ratti</v>
          </cell>
          <cell r="C419" t="str">
            <v>John</v>
          </cell>
          <cell r="D419" t="str">
            <v>4KJ1</v>
          </cell>
        </row>
        <row r="420">
          <cell r="A420" t="str">
            <v>Adriana Raut</v>
          </cell>
          <cell r="B420" t="str">
            <v>Raut</v>
          </cell>
          <cell r="C420" t="str">
            <v>Adriana</v>
          </cell>
          <cell r="D420" t="str">
            <v>4PJ3</v>
          </cell>
        </row>
        <row r="421">
          <cell r="A421" t="str">
            <v>Adriana Raut</v>
          </cell>
          <cell r="B421" t="str">
            <v>Raut</v>
          </cell>
          <cell r="C421" t="str">
            <v>Adriana</v>
          </cell>
          <cell r="D421" t="str">
            <v>4PJ2</v>
          </cell>
        </row>
        <row r="422">
          <cell r="A422" t="str">
            <v>Roxana Raut</v>
          </cell>
          <cell r="B422" t="str">
            <v>Raut</v>
          </cell>
          <cell r="C422" t="str">
            <v>Roxana</v>
          </cell>
          <cell r="D422" t="str">
            <v>4DJ4</v>
          </cell>
        </row>
        <row r="423">
          <cell r="A423" t="str">
            <v>Gita Ravindran</v>
          </cell>
          <cell r="B423" t="str">
            <v>Ravindran</v>
          </cell>
          <cell r="C423" t="str">
            <v>Gita</v>
          </cell>
          <cell r="D423" t="str">
            <v>4FJ3</v>
          </cell>
        </row>
        <row r="424">
          <cell r="A424" t="str">
            <v>Ravi Ravindran</v>
          </cell>
          <cell r="B424" t="str">
            <v>Ravindran</v>
          </cell>
          <cell r="C424" t="str">
            <v>Ravi</v>
          </cell>
          <cell r="D424" t="str">
            <v>4YJ1</v>
          </cell>
        </row>
        <row r="425">
          <cell r="A425" t="str">
            <v>Curtis Raynor</v>
          </cell>
          <cell r="B425" t="str">
            <v>Raynor</v>
          </cell>
          <cell r="C425" t="str">
            <v>Curtis</v>
          </cell>
          <cell r="D425" t="str">
            <v>4UJ4</v>
          </cell>
        </row>
        <row r="426">
          <cell r="A426" t="str">
            <v>Richard Rembala</v>
          </cell>
          <cell r="B426" t="str">
            <v>Rembala</v>
          </cell>
          <cell r="C426" t="str">
            <v>Richard</v>
          </cell>
          <cell r="D426" t="str">
            <v>4DJ1</v>
          </cell>
        </row>
        <row r="427">
          <cell r="A427" t="str">
            <v>Boris Replete</v>
          </cell>
          <cell r="B427" t="str">
            <v>Replete</v>
          </cell>
          <cell r="C427" t="str">
            <v>Boris</v>
          </cell>
          <cell r="D427" t="str">
            <v>4PJ2</v>
          </cell>
        </row>
        <row r="428">
          <cell r="A428" t="str">
            <v>Marco Reyes</v>
          </cell>
          <cell r="B428" t="str">
            <v>Reyes</v>
          </cell>
          <cell r="C428" t="str">
            <v>Marco</v>
          </cell>
          <cell r="D428" t="str">
            <v>4GJ3</v>
          </cell>
        </row>
        <row r="429">
          <cell r="A429" t="str">
            <v>Craig Rice</v>
          </cell>
          <cell r="B429" t="str">
            <v>Rice</v>
          </cell>
          <cell r="C429" t="str">
            <v>Craig</v>
          </cell>
          <cell r="D429" t="str">
            <v>3RJ1</v>
          </cell>
        </row>
        <row r="430">
          <cell r="A430" t="str">
            <v>Jim Richards</v>
          </cell>
          <cell r="B430" t="str">
            <v>Richards</v>
          </cell>
          <cell r="C430" t="str">
            <v>Jim</v>
          </cell>
          <cell r="D430" t="str">
            <v>1XJ2</v>
          </cell>
        </row>
        <row r="431">
          <cell r="A431" t="str">
            <v>Bill Richardson</v>
          </cell>
          <cell r="B431" t="str">
            <v>Richardson</v>
          </cell>
          <cell r="C431" t="str">
            <v>Bill</v>
          </cell>
          <cell r="D431" t="str">
            <v>5SF3</v>
          </cell>
        </row>
        <row r="432">
          <cell r="A432" t="str">
            <v>Christina Ridolfo</v>
          </cell>
          <cell r="B432" t="str">
            <v>Ridolfo</v>
          </cell>
          <cell r="C432" t="str">
            <v>Christina</v>
          </cell>
          <cell r="D432" t="str">
            <v>1NG3</v>
          </cell>
        </row>
        <row r="433">
          <cell r="A433" t="str">
            <v>Mark Roberto</v>
          </cell>
          <cell r="B433" t="str">
            <v>Roberto</v>
          </cell>
          <cell r="C433" t="str">
            <v>Mark</v>
          </cell>
          <cell r="D433" t="str">
            <v>4UJ3</v>
          </cell>
        </row>
        <row r="434">
          <cell r="A434" t="str">
            <v>Paul Roberts</v>
          </cell>
          <cell r="B434" t="str">
            <v>Roberts</v>
          </cell>
          <cell r="C434" t="str">
            <v>Paul</v>
          </cell>
          <cell r="D434" t="str">
            <v>4KJ1</v>
          </cell>
        </row>
        <row r="435">
          <cell r="A435" t="str">
            <v>Gordon Robertson</v>
          </cell>
          <cell r="B435" t="str">
            <v>Robertson</v>
          </cell>
          <cell r="C435" t="str">
            <v>Gordon</v>
          </cell>
          <cell r="D435" t="str">
            <v>4UJ2</v>
          </cell>
        </row>
        <row r="436">
          <cell r="A436" t="str">
            <v>Giles Robinson</v>
          </cell>
          <cell r="B436" t="str">
            <v>Robinson</v>
          </cell>
          <cell r="C436" t="str">
            <v>Giles</v>
          </cell>
          <cell r="D436" t="str">
            <v>4KJ1</v>
          </cell>
        </row>
        <row r="437">
          <cell r="A437" t="str">
            <v>Maurice Robinson</v>
          </cell>
          <cell r="B437" t="str">
            <v>Robinson</v>
          </cell>
          <cell r="C437" t="str">
            <v>Maurice</v>
          </cell>
          <cell r="D437" t="str">
            <v>5RF2</v>
          </cell>
        </row>
        <row r="438">
          <cell r="A438" t="str">
            <v>Paul Robinson</v>
          </cell>
          <cell r="B438" t="str">
            <v>Robinson</v>
          </cell>
          <cell r="C438" t="str">
            <v>Paul</v>
          </cell>
          <cell r="D438" t="str">
            <v>4GJ1</v>
          </cell>
        </row>
        <row r="439">
          <cell r="A439" t="str">
            <v>Marise Rodger</v>
          </cell>
          <cell r="B439" t="str">
            <v>Rodger</v>
          </cell>
          <cell r="C439" t="str">
            <v>Marise</v>
          </cell>
          <cell r="D439" t="str">
            <v>8DL3</v>
          </cell>
        </row>
        <row r="440">
          <cell r="A440" t="str">
            <v>Alex Rodrigues</v>
          </cell>
          <cell r="B440" t="str">
            <v>Rodrigues</v>
          </cell>
          <cell r="C440" t="str">
            <v>Alex</v>
          </cell>
          <cell r="D440" t="str">
            <v>5SF2</v>
          </cell>
        </row>
        <row r="441">
          <cell r="A441" t="str">
            <v>Luis Rodriguez</v>
          </cell>
          <cell r="B441" t="str">
            <v>Rodriguez</v>
          </cell>
          <cell r="C441" t="str">
            <v>Luis</v>
          </cell>
          <cell r="D441" t="str">
            <v>4YJ1</v>
          </cell>
        </row>
        <row r="442">
          <cell r="A442" t="str">
            <v>Mauricio Rodriguez</v>
          </cell>
          <cell r="B442" t="str">
            <v>Rodriguez</v>
          </cell>
          <cell r="C442" t="str">
            <v>Mauricio</v>
          </cell>
          <cell r="D442" t="str">
            <v>5SF2</v>
          </cell>
        </row>
        <row r="443">
          <cell r="A443" t="str">
            <v>Neil Roger</v>
          </cell>
          <cell r="B443" t="str">
            <v>Roger</v>
          </cell>
          <cell r="C443" t="str">
            <v>Neil</v>
          </cell>
          <cell r="D443" t="str">
            <v>4FJ1</v>
          </cell>
        </row>
        <row r="444">
          <cell r="A444" t="str">
            <v>Roman Ronge</v>
          </cell>
          <cell r="B444" t="str">
            <v>Ronge</v>
          </cell>
          <cell r="C444" t="str">
            <v>Roman</v>
          </cell>
          <cell r="D444" t="str">
            <v>4GJ2</v>
          </cell>
        </row>
        <row r="445">
          <cell r="A445" t="str">
            <v>Kevin Ryan</v>
          </cell>
          <cell r="B445" t="str">
            <v>Ryan</v>
          </cell>
          <cell r="C445" t="str">
            <v>Kevin</v>
          </cell>
          <cell r="D445" t="str">
            <v>7UJ2</v>
          </cell>
        </row>
        <row r="446">
          <cell r="A446" t="str">
            <v>Brad Rylott</v>
          </cell>
          <cell r="B446" t="str">
            <v>Rylott</v>
          </cell>
          <cell r="C446" t="str">
            <v>Brad</v>
          </cell>
          <cell r="D446" t="str">
            <v>6IG2</v>
          </cell>
        </row>
        <row r="447">
          <cell r="A447" t="str">
            <v>Gaby Saad</v>
          </cell>
          <cell r="B447" t="str">
            <v>Saad</v>
          </cell>
          <cell r="C447" t="str">
            <v>Gaby</v>
          </cell>
          <cell r="D447" t="str">
            <v>4FJ2</v>
          </cell>
        </row>
        <row r="448">
          <cell r="A448" t="str">
            <v>Sam Saad</v>
          </cell>
          <cell r="B448" t="str">
            <v>Saad</v>
          </cell>
          <cell r="C448" t="str">
            <v>Sam</v>
          </cell>
          <cell r="D448" t="str">
            <v>4UJ2</v>
          </cell>
        </row>
        <row r="449">
          <cell r="A449" t="str">
            <v>Tej Sachdev</v>
          </cell>
          <cell r="B449" t="str">
            <v>Sachdev</v>
          </cell>
          <cell r="C449" t="str">
            <v>Tej</v>
          </cell>
          <cell r="D449" t="str">
            <v>4KJ1</v>
          </cell>
        </row>
        <row r="450">
          <cell r="A450" t="str">
            <v>Hulya Sahin</v>
          </cell>
          <cell r="B450" t="str">
            <v>Sahin</v>
          </cell>
          <cell r="C450" t="str">
            <v>Hulya</v>
          </cell>
          <cell r="D450" t="str">
            <v>6MG2</v>
          </cell>
        </row>
        <row r="451">
          <cell r="A451" t="str">
            <v>Douglas Salter</v>
          </cell>
          <cell r="B451" t="str">
            <v>Salter</v>
          </cell>
          <cell r="C451" t="str">
            <v>Douglas</v>
          </cell>
          <cell r="D451" t="str">
            <v>2PJ1</v>
          </cell>
        </row>
        <row r="452">
          <cell r="A452" t="str">
            <v>Benjamin Sanders</v>
          </cell>
          <cell r="B452" t="str">
            <v>Sanders</v>
          </cell>
          <cell r="C452" t="str">
            <v>Benjamin</v>
          </cell>
          <cell r="D452" t="str">
            <v>4UJ4</v>
          </cell>
        </row>
        <row r="453">
          <cell r="A453" t="str">
            <v>Avtar Sanghera</v>
          </cell>
          <cell r="B453" t="str">
            <v>Sanghera</v>
          </cell>
          <cell r="C453" t="str">
            <v>Avtar</v>
          </cell>
          <cell r="D453" t="str">
            <v>5RF2</v>
          </cell>
        </row>
        <row r="454">
          <cell r="A454" t="str">
            <v>Hazoora Sanghera</v>
          </cell>
          <cell r="B454" t="str">
            <v>Sanghera</v>
          </cell>
          <cell r="C454" t="str">
            <v>Hazoora</v>
          </cell>
          <cell r="D454" t="str">
            <v>5RF2</v>
          </cell>
        </row>
        <row r="455">
          <cell r="A455" t="str">
            <v>Alexander Sapon</v>
          </cell>
          <cell r="B455" t="str">
            <v>Sapon</v>
          </cell>
          <cell r="C455" t="str">
            <v>Alexander</v>
          </cell>
          <cell r="D455" t="str">
            <v>6LG2</v>
          </cell>
        </row>
        <row r="456">
          <cell r="A456" t="str">
            <v>Pritam Sarkar</v>
          </cell>
          <cell r="B456" t="str">
            <v>Sarkar</v>
          </cell>
          <cell r="C456" t="str">
            <v>Pritam</v>
          </cell>
          <cell r="D456" t="str">
            <v>4FJ1</v>
          </cell>
        </row>
        <row r="457">
          <cell r="A457" t="str">
            <v>Bruce P. Sayer</v>
          </cell>
          <cell r="B457" t="str">
            <v>Sayer</v>
          </cell>
          <cell r="C457" t="str">
            <v>Bruce P.</v>
          </cell>
          <cell r="D457" t="str">
            <v>4OJ2</v>
          </cell>
        </row>
        <row r="458">
          <cell r="A458" t="str">
            <v>John Scally</v>
          </cell>
          <cell r="B458" t="str">
            <v>Scally</v>
          </cell>
          <cell r="C458" t="str">
            <v>John</v>
          </cell>
          <cell r="D458" t="str">
            <v>4DJ1</v>
          </cell>
        </row>
        <row r="459">
          <cell r="A459" t="str">
            <v>John Schreuders</v>
          </cell>
          <cell r="B459" t="str">
            <v>Schreuders</v>
          </cell>
          <cell r="C459" t="str">
            <v>John</v>
          </cell>
          <cell r="D459" t="str">
            <v>4DJ2</v>
          </cell>
        </row>
        <row r="460">
          <cell r="A460" t="str">
            <v>Adam Schubert</v>
          </cell>
          <cell r="B460" t="str">
            <v>Schubert</v>
          </cell>
          <cell r="C460" t="str">
            <v>Adam</v>
          </cell>
          <cell r="D460" t="str">
            <v>4UJ4</v>
          </cell>
        </row>
        <row r="461">
          <cell r="A461" t="str">
            <v>Stephen Se</v>
          </cell>
          <cell r="B461" t="str">
            <v>Se</v>
          </cell>
          <cell r="C461" t="str">
            <v>Stephen</v>
          </cell>
          <cell r="D461" t="str">
            <v>8RM2</v>
          </cell>
        </row>
        <row r="462">
          <cell r="A462" t="str">
            <v>Jason Seagram</v>
          </cell>
          <cell r="B462" t="str">
            <v>Seagram</v>
          </cell>
          <cell r="C462" t="str">
            <v>Jason</v>
          </cell>
          <cell r="D462" t="str">
            <v>4FJ3</v>
          </cell>
        </row>
        <row r="463">
          <cell r="A463" t="str">
            <v>Gary Searle</v>
          </cell>
          <cell r="B463" t="str">
            <v>Searle</v>
          </cell>
          <cell r="C463" t="str">
            <v>Gary</v>
          </cell>
          <cell r="D463" t="str">
            <v>3RJ1</v>
          </cell>
        </row>
        <row r="464">
          <cell r="A464" t="str">
            <v>Robert Semcesen</v>
          </cell>
          <cell r="B464" t="str">
            <v>Semcesen</v>
          </cell>
          <cell r="C464" t="str">
            <v>Robert</v>
          </cell>
          <cell r="D464" t="str">
            <v>7UJ1</v>
          </cell>
        </row>
        <row r="465">
          <cell r="A465" t="str">
            <v>Jason Sha</v>
          </cell>
          <cell r="B465" t="str">
            <v>Sha</v>
          </cell>
          <cell r="C465" t="str">
            <v>Jason</v>
          </cell>
          <cell r="D465" t="str">
            <v>4DJ3</v>
          </cell>
        </row>
        <row r="466">
          <cell r="A466" t="str">
            <v>Zoe Shainfarber</v>
          </cell>
          <cell r="B466" t="str">
            <v>Shainfarber</v>
          </cell>
          <cell r="C466" t="str">
            <v>Zoe</v>
          </cell>
          <cell r="D466" t="str">
            <v>4DJ4</v>
          </cell>
        </row>
        <row r="467">
          <cell r="A467" t="str">
            <v>David Shalaby</v>
          </cell>
          <cell r="B467" t="str">
            <v>Shalaby</v>
          </cell>
          <cell r="C467" t="str">
            <v>David</v>
          </cell>
          <cell r="D467" t="str">
            <v>4UJ3</v>
          </cell>
        </row>
        <row r="468">
          <cell r="A468" t="str">
            <v>Xin Shang</v>
          </cell>
          <cell r="B468" t="str">
            <v>Shang</v>
          </cell>
          <cell r="C468" t="str">
            <v>Xin</v>
          </cell>
          <cell r="D468" t="str">
            <v>4GJ2</v>
          </cell>
        </row>
        <row r="469">
          <cell r="A469" t="str">
            <v>Jordan Shapiro</v>
          </cell>
          <cell r="B469" t="str">
            <v>Shapiro</v>
          </cell>
          <cell r="C469" t="str">
            <v>Jordan</v>
          </cell>
          <cell r="D469" t="str">
            <v>6GG2</v>
          </cell>
        </row>
        <row r="470">
          <cell r="A470" t="str">
            <v>Don Sharkey</v>
          </cell>
          <cell r="B470" t="str">
            <v>Sharkey</v>
          </cell>
          <cell r="C470" t="str">
            <v>Don</v>
          </cell>
          <cell r="D470" t="str">
            <v>2PJ1</v>
          </cell>
        </row>
        <row r="471">
          <cell r="A471" t="str">
            <v>Dhiraj Sharma</v>
          </cell>
          <cell r="B471" t="str">
            <v>Sharma</v>
          </cell>
          <cell r="C471" t="str">
            <v>Dhiraj</v>
          </cell>
          <cell r="D471" t="str">
            <v>4DJ3</v>
          </cell>
        </row>
        <row r="472">
          <cell r="A472" t="str">
            <v>Bill Shearmur</v>
          </cell>
          <cell r="B472" t="str">
            <v>Shearmur</v>
          </cell>
          <cell r="C472" t="str">
            <v>Bill</v>
          </cell>
          <cell r="D472" t="str">
            <v>6MG2</v>
          </cell>
        </row>
        <row r="473">
          <cell r="A473" t="str">
            <v>Brent Shelley</v>
          </cell>
          <cell r="B473" t="str">
            <v>Shelley</v>
          </cell>
          <cell r="C473" t="str">
            <v>Brent</v>
          </cell>
          <cell r="D473" t="str">
            <v>4UJ2</v>
          </cell>
        </row>
        <row r="474">
          <cell r="A474" t="str">
            <v>Joe Sheppard</v>
          </cell>
          <cell r="B474" t="str">
            <v>Sheppard</v>
          </cell>
          <cell r="C474" t="str">
            <v>Joe</v>
          </cell>
          <cell r="D474" t="str">
            <v>5VF1</v>
          </cell>
        </row>
        <row r="475">
          <cell r="A475" t="str">
            <v>Matthew Sheppard</v>
          </cell>
          <cell r="B475" t="str">
            <v>Sheppard</v>
          </cell>
          <cell r="C475" t="str">
            <v>Matthew</v>
          </cell>
          <cell r="D475" t="str">
            <v>4DJ2</v>
          </cell>
        </row>
        <row r="476">
          <cell r="A476" t="str">
            <v>Karen Sherman</v>
          </cell>
          <cell r="B476" t="str">
            <v>Sherman</v>
          </cell>
          <cell r="C476" t="str">
            <v>Karen</v>
          </cell>
          <cell r="D476" t="str">
            <v>6FG1</v>
          </cell>
        </row>
        <row r="477">
          <cell r="A477" t="str">
            <v>Jian-Feng Shi</v>
          </cell>
          <cell r="B477" t="str">
            <v>Shi</v>
          </cell>
          <cell r="C477" t="str">
            <v>Jian-Feng</v>
          </cell>
          <cell r="D477" t="str">
            <v>4FJ3</v>
          </cell>
        </row>
        <row r="478">
          <cell r="A478" t="str">
            <v>Jasmine Shihn</v>
          </cell>
          <cell r="B478" t="str">
            <v>Shihn</v>
          </cell>
          <cell r="C478" t="str">
            <v>Jasmine</v>
          </cell>
          <cell r="D478" t="str">
            <v>4DJ4</v>
          </cell>
        </row>
        <row r="479">
          <cell r="A479" t="str">
            <v>Anita Shrivastava</v>
          </cell>
          <cell r="B479" t="str">
            <v>Shrivastava</v>
          </cell>
          <cell r="C479" t="str">
            <v>Anita</v>
          </cell>
          <cell r="D479" t="str">
            <v>6GG1</v>
          </cell>
        </row>
        <row r="480">
          <cell r="A480" t="str">
            <v>Donald Simmons</v>
          </cell>
          <cell r="B480" t="str">
            <v>Simmons</v>
          </cell>
          <cell r="C480" t="str">
            <v>Donald</v>
          </cell>
          <cell r="D480" t="str">
            <v>4KJ5</v>
          </cell>
        </row>
        <row r="481">
          <cell r="A481" t="str">
            <v>Harjit Singh</v>
          </cell>
          <cell r="B481" t="str">
            <v>Singh</v>
          </cell>
          <cell r="C481" t="str">
            <v>Harjit</v>
          </cell>
          <cell r="D481" t="str">
            <v>4PJ2</v>
          </cell>
        </row>
        <row r="482">
          <cell r="A482" t="str">
            <v>Alan Sivakumar</v>
          </cell>
          <cell r="B482" t="str">
            <v>Sivakumar</v>
          </cell>
          <cell r="C482" t="str">
            <v>Alan</v>
          </cell>
          <cell r="D482" t="str">
            <v>4DJ2</v>
          </cell>
        </row>
        <row r="483">
          <cell r="A483" t="str">
            <v>Jens Skafte</v>
          </cell>
          <cell r="B483" t="str">
            <v>Skafte</v>
          </cell>
          <cell r="C483" t="str">
            <v>Jens</v>
          </cell>
          <cell r="D483" t="str">
            <v>4DJ1</v>
          </cell>
        </row>
        <row r="484">
          <cell r="A484" t="str">
            <v>Jens Skafte</v>
          </cell>
          <cell r="B484" t="str">
            <v>Skafte</v>
          </cell>
          <cell r="C484" t="str">
            <v>Jens</v>
          </cell>
          <cell r="D484" t="str">
            <v>8DL1</v>
          </cell>
        </row>
        <row r="485">
          <cell r="A485" t="str">
            <v>Caroline Skinner</v>
          </cell>
          <cell r="B485" t="str">
            <v>Skinner</v>
          </cell>
          <cell r="C485" t="str">
            <v>Caroline</v>
          </cell>
          <cell r="D485" t="str">
            <v>8DL3</v>
          </cell>
        </row>
        <row r="486">
          <cell r="A486" t="str">
            <v>Michelle Skorupa</v>
          </cell>
          <cell r="B486" t="str">
            <v>Skorupa</v>
          </cell>
          <cell r="C486" t="str">
            <v>Michelle</v>
          </cell>
          <cell r="D486" t="str">
            <v>1NG3</v>
          </cell>
        </row>
        <row r="487">
          <cell r="A487" t="str">
            <v>Simon Slater</v>
          </cell>
          <cell r="B487" t="str">
            <v>Slater</v>
          </cell>
          <cell r="C487" t="str">
            <v>Simon</v>
          </cell>
          <cell r="D487" t="str">
            <v>7UJ2</v>
          </cell>
        </row>
        <row r="488">
          <cell r="A488" t="str">
            <v>Dave Smith</v>
          </cell>
          <cell r="B488" t="str">
            <v>Smith</v>
          </cell>
          <cell r="C488" t="str">
            <v>Dave</v>
          </cell>
          <cell r="D488" t="str">
            <v>8DL2</v>
          </cell>
        </row>
        <row r="489">
          <cell r="A489" t="str">
            <v>Leissa Smith</v>
          </cell>
          <cell r="B489" t="str">
            <v>Smith</v>
          </cell>
          <cell r="C489" t="str">
            <v>Leissa</v>
          </cell>
          <cell r="D489" t="str">
            <v>4UJ2</v>
          </cell>
        </row>
        <row r="490">
          <cell r="A490" t="str">
            <v>Wilfred So</v>
          </cell>
          <cell r="B490" t="str">
            <v>So</v>
          </cell>
          <cell r="C490" t="str">
            <v>Wilfred</v>
          </cell>
          <cell r="D490" t="str">
            <v>4KJ4</v>
          </cell>
        </row>
        <row r="491">
          <cell r="A491" t="str">
            <v>Ludwik Sobiesiak</v>
          </cell>
          <cell r="B491" t="str">
            <v>Sobiesiak</v>
          </cell>
          <cell r="C491" t="str">
            <v>Ludwik</v>
          </cell>
          <cell r="D491" t="str">
            <v>4KJ4</v>
          </cell>
        </row>
        <row r="492">
          <cell r="A492" t="str">
            <v>Shawn Song</v>
          </cell>
          <cell r="B492" t="str">
            <v>Song</v>
          </cell>
          <cell r="C492" t="str">
            <v>Shawn</v>
          </cell>
          <cell r="D492" t="str">
            <v>4DJ3</v>
          </cell>
        </row>
        <row r="493">
          <cell r="A493" t="str">
            <v>Michael Sonnenberg</v>
          </cell>
          <cell r="B493" t="str">
            <v>Sonnenberg</v>
          </cell>
          <cell r="C493" t="str">
            <v>Michael</v>
          </cell>
          <cell r="D493" t="str">
            <v>4UJ4</v>
          </cell>
        </row>
        <row r="494">
          <cell r="A494" t="str">
            <v>Geoff Sprawson</v>
          </cell>
          <cell r="B494" t="str">
            <v>Sprawson</v>
          </cell>
          <cell r="C494" t="str">
            <v>Geoff</v>
          </cell>
          <cell r="D494" t="str">
            <v>4PJ2</v>
          </cell>
        </row>
        <row r="495">
          <cell r="A495" t="str">
            <v>Les Stevens</v>
          </cell>
          <cell r="B495" t="str">
            <v>Stevens</v>
          </cell>
          <cell r="C495" t="str">
            <v>Les</v>
          </cell>
          <cell r="D495" t="str">
            <v>6HG1</v>
          </cell>
        </row>
        <row r="496">
          <cell r="A496" t="str">
            <v>Alina Stoia</v>
          </cell>
          <cell r="B496" t="str">
            <v>Stoia</v>
          </cell>
          <cell r="C496" t="str">
            <v>Alina</v>
          </cell>
          <cell r="D496" t="str">
            <v>6MG2</v>
          </cell>
        </row>
        <row r="497">
          <cell r="A497" t="str">
            <v>Sandra Stone</v>
          </cell>
          <cell r="B497" t="str">
            <v>Stone</v>
          </cell>
          <cell r="C497" t="str">
            <v>Sandra</v>
          </cell>
          <cell r="D497" t="str">
            <v>7UJ1</v>
          </cell>
        </row>
        <row r="498">
          <cell r="A498" t="str">
            <v>Adrian Stonell</v>
          </cell>
          <cell r="B498" t="str">
            <v>Stonell</v>
          </cell>
          <cell r="C498" t="str">
            <v>Adrian</v>
          </cell>
          <cell r="D498" t="str">
            <v>4KJ2</v>
          </cell>
        </row>
        <row r="499">
          <cell r="A499" t="str">
            <v>Rodney Sullivan</v>
          </cell>
          <cell r="B499" t="str">
            <v>Sullivan</v>
          </cell>
          <cell r="C499" t="str">
            <v>Rodney</v>
          </cell>
          <cell r="D499" t="str">
            <v>4GJ4</v>
          </cell>
        </row>
        <row r="500">
          <cell r="A500" t="str">
            <v>Andrew Sun</v>
          </cell>
          <cell r="B500" t="str">
            <v>Sun</v>
          </cell>
          <cell r="C500" t="str">
            <v>Andrew</v>
          </cell>
          <cell r="D500" t="str">
            <v>4DJ4</v>
          </cell>
        </row>
        <row r="501">
          <cell r="A501" t="str">
            <v>Sunny Sung</v>
          </cell>
          <cell r="B501" t="str">
            <v>Sung</v>
          </cell>
          <cell r="C501" t="str">
            <v>Sunny</v>
          </cell>
          <cell r="D501" t="str">
            <v>4KJ1</v>
          </cell>
        </row>
        <row r="502">
          <cell r="A502" t="str">
            <v>Martin Sussengut</v>
          </cell>
          <cell r="B502" t="str">
            <v>Sussengut</v>
          </cell>
          <cell r="C502" t="str">
            <v>Martin</v>
          </cell>
          <cell r="D502" t="str">
            <v>4DJ1</v>
          </cell>
        </row>
        <row r="503">
          <cell r="A503" t="str">
            <v>Ram Syal</v>
          </cell>
          <cell r="B503" t="str">
            <v>Syal</v>
          </cell>
          <cell r="C503" t="str">
            <v>Ram</v>
          </cell>
          <cell r="D503" t="str">
            <v>4DJ2</v>
          </cell>
        </row>
        <row r="504">
          <cell r="A504" t="str">
            <v>Saquib Syed</v>
          </cell>
          <cell r="B504" t="str">
            <v>Syed</v>
          </cell>
          <cell r="C504" t="str">
            <v>Saquib</v>
          </cell>
          <cell r="D504" t="str">
            <v>4KJ4</v>
          </cell>
        </row>
        <row r="505">
          <cell r="A505" t="str">
            <v>Janine Symanzik</v>
          </cell>
          <cell r="B505" t="str">
            <v>Symanzik</v>
          </cell>
          <cell r="C505" t="str">
            <v>Janine</v>
          </cell>
          <cell r="D505" t="str">
            <v>4KJ2</v>
          </cell>
        </row>
        <row r="506">
          <cell r="A506" t="str">
            <v>Alex Symashkevych</v>
          </cell>
          <cell r="B506" t="str">
            <v>Symashkevych</v>
          </cell>
          <cell r="C506" t="str">
            <v>Alex</v>
          </cell>
          <cell r="D506" t="str">
            <v>4OJ3</v>
          </cell>
        </row>
        <row r="507">
          <cell r="A507" t="str">
            <v>Lucas Szajek</v>
          </cell>
          <cell r="B507" t="str">
            <v>Szajek</v>
          </cell>
          <cell r="C507" t="str">
            <v>Lucas</v>
          </cell>
          <cell r="D507" t="str">
            <v>4UJ3</v>
          </cell>
        </row>
        <row r="508">
          <cell r="A508" t="str">
            <v>Jason Tang</v>
          </cell>
          <cell r="B508" t="str">
            <v>Tang</v>
          </cell>
          <cell r="C508" t="str">
            <v>Jason</v>
          </cell>
          <cell r="D508" t="str">
            <v>4GJ2</v>
          </cell>
        </row>
        <row r="509">
          <cell r="A509" t="str">
            <v>John Tang</v>
          </cell>
          <cell r="B509" t="str">
            <v>Tang</v>
          </cell>
          <cell r="C509" t="str">
            <v>John</v>
          </cell>
          <cell r="D509" t="str">
            <v>4FJ2</v>
          </cell>
        </row>
        <row r="510">
          <cell r="A510" t="str">
            <v>Ron Taplin</v>
          </cell>
          <cell r="B510" t="str">
            <v>Taplin</v>
          </cell>
          <cell r="C510" t="str">
            <v>Ron</v>
          </cell>
          <cell r="D510" t="str">
            <v>7VJ5</v>
          </cell>
        </row>
        <row r="511">
          <cell r="A511" t="str">
            <v>Raymond Tavares</v>
          </cell>
          <cell r="B511" t="str">
            <v>Tavares</v>
          </cell>
          <cell r="C511" t="str">
            <v>Raymond</v>
          </cell>
          <cell r="D511" t="str">
            <v>1XJ3</v>
          </cell>
        </row>
        <row r="512">
          <cell r="A512" t="str">
            <v>Jeff Taylor</v>
          </cell>
          <cell r="B512" t="str">
            <v>Taylor</v>
          </cell>
          <cell r="C512" t="str">
            <v>Jeff</v>
          </cell>
          <cell r="D512" t="str">
            <v>4DJ2</v>
          </cell>
        </row>
        <row r="513">
          <cell r="A513" t="str">
            <v>Andrew Teeple</v>
          </cell>
          <cell r="B513" t="str">
            <v>Teeple</v>
          </cell>
          <cell r="C513" t="str">
            <v>Andrew</v>
          </cell>
          <cell r="D513" t="str">
            <v>1XJ4</v>
          </cell>
        </row>
        <row r="514">
          <cell r="A514" t="str">
            <v>David Teplinsky</v>
          </cell>
          <cell r="B514" t="str">
            <v>Teplinsky</v>
          </cell>
          <cell r="C514" t="str">
            <v>David</v>
          </cell>
          <cell r="D514" t="str">
            <v>4UJ4</v>
          </cell>
        </row>
        <row r="515">
          <cell r="A515" t="str">
            <v>Lino Terra</v>
          </cell>
          <cell r="B515" t="str">
            <v>Terra</v>
          </cell>
          <cell r="C515" t="str">
            <v>Lino</v>
          </cell>
          <cell r="D515" t="str">
            <v>4KJ2</v>
          </cell>
        </row>
        <row r="516">
          <cell r="A516" t="str">
            <v>Marcel Theriault</v>
          </cell>
          <cell r="B516" t="str">
            <v>Theriault</v>
          </cell>
          <cell r="C516" t="str">
            <v>Marcel</v>
          </cell>
          <cell r="D516" t="str">
            <v>4DJ2</v>
          </cell>
        </row>
        <row r="517">
          <cell r="A517" t="str">
            <v>Eugen Tkachenko</v>
          </cell>
          <cell r="B517" t="str">
            <v>Tkachenko</v>
          </cell>
          <cell r="C517" t="str">
            <v>Eugen</v>
          </cell>
          <cell r="D517" t="str">
            <v>6IG3</v>
          </cell>
        </row>
        <row r="518">
          <cell r="A518" t="str">
            <v>Yuri Tokarev</v>
          </cell>
          <cell r="B518" t="str">
            <v>Tokarev</v>
          </cell>
          <cell r="C518" t="str">
            <v>Yuri</v>
          </cell>
          <cell r="D518" t="str">
            <v>4KJ2</v>
          </cell>
        </row>
        <row r="519">
          <cell r="A519" t="str">
            <v>Doug Tolley</v>
          </cell>
          <cell r="B519" t="str">
            <v>Tolley</v>
          </cell>
          <cell r="C519" t="str">
            <v>Doug</v>
          </cell>
          <cell r="D519" t="str">
            <v>6GG1</v>
          </cell>
        </row>
        <row r="520">
          <cell r="A520" t="str">
            <v>Mark Torbar</v>
          </cell>
          <cell r="B520" t="str">
            <v>Torbar</v>
          </cell>
          <cell r="C520" t="str">
            <v>Mark</v>
          </cell>
          <cell r="D520" t="str">
            <v>7UJ2</v>
          </cell>
        </row>
        <row r="521">
          <cell r="A521" t="str">
            <v>Vi Tran</v>
          </cell>
          <cell r="B521" t="str">
            <v>Tran</v>
          </cell>
          <cell r="C521" t="str">
            <v>Vi</v>
          </cell>
          <cell r="D521" t="str">
            <v>4GJ1</v>
          </cell>
        </row>
        <row r="522">
          <cell r="A522" t="str">
            <v>Michael Trauttmansdorff</v>
          </cell>
          <cell r="B522" t="str">
            <v>Trauttmansdorff</v>
          </cell>
          <cell r="C522" t="str">
            <v>Michael</v>
          </cell>
          <cell r="D522" t="str">
            <v>1XJ4</v>
          </cell>
        </row>
        <row r="523">
          <cell r="A523" t="str">
            <v>Sandra Tso</v>
          </cell>
          <cell r="B523" t="str">
            <v>Tso</v>
          </cell>
          <cell r="C523" t="str">
            <v>Sandra</v>
          </cell>
          <cell r="D523" t="str">
            <v>4UJ4</v>
          </cell>
        </row>
        <row r="524">
          <cell r="A524" t="str">
            <v>Howard Tucker</v>
          </cell>
          <cell r="B524" t="str">
            <v>Tucker</v>
          </cell>
          <cell r="C524" t="str">
            <v>Howard</v>
          </cell>
          <cell r="D524" t="str">
            <v>4YJ1</v>
          </cell>
        </row>
        <row r="525">
          <cell r="A525" t="str">
            <v>Andy Turner</v>
          </cell>
          <cell r="B525" t="str">
            <v>Turner</v>
          </cell>
          <cell r="C525" t="str">
            <v>Andy</v>
          </cell>
          <cell r="D525" t="str">
            <v>4PJ1</v>
          </cell>
        </row>
        <row r="526">
          <cell r="A526" t="str">
            <v>Manickam Umasuthan</v>
          </cell>
          <cell r="B526" t="str">
            <v>Umasuthan</v>
          </cell>
          <cell r="C526" t="str">
            <v>Manickam</v>
          </cell>
          <cell r="D526" t="str">
            <v>4FJ2</v>
          </cell>
        </row>
        <row r="527">
          <cell r="A527" t="str">
            <v>Raja Uppuluri</v>
          </cell>
          <cell r="B527" t="str">
            <v>Uppuluri</v>
          </cell>
          <cell r="C527" t="str">
            <v>Raja</v>
          </cell>
          <cell r="D527" t="str">
            <v>4FJ3</v>
          </cell>
        </row>
        <row r="528">
          <cell r="A528" t="str">
            <v>Hanan Urson</v>
          </cell>
          <cell r="B528" t="str">
            <v>Urson</v>
          </cell>
          <cell r="C528" t="str">
            <v>Hanan</v>
          </cell>
          <cell r="D528" t="str">
            <v>4KJ2</v>
          </cell>
        </row>
        <row r="529">
          <cell r="A529" t="str">
            <v>Jacco Van Beek</v>
          </cell>
          <cell r="B529" t="str">
            <v>Van Beek</v>
          </cell>
          <cell r="C529" t="str">
            <v>Jacco</v>
          </cell>
          <cell r="D529" t="str">
            <v>8DL2</v>
          </cell>
        </row>
        <row r="530">
          <cell r="A530" t="str">
            <v>Jonathan Vandersluis</v>
          </cell>
          <cell r="B530" t="str">
            <v>Vandersluis</v>
          </cell>
          <cell r="C530" t="str">
            <v>Jonathan</v>
          </cell>
          <cell r="D530" t="str">
            <v>4KJ4</v>
          </cell>
        </row>
        <row r="531">
          <cell r="A531" t="str">
            <v>Takis Vasilakeris</v>
          </cell>
          <cell r="B531" t="str">
            <v>Vasilakeris</v>
          </cell>
          <cell r="C531" t="str">
            <v>Takis</v>
          </cell>
          <cell r="D531" t="str">
            <v>6LG1</v>
          </cell>
        </row>
        <row r="532">
          <cell r="A532" t="str">
            <v>Felix Velacruz</v>
          </cell>
          <cell r="B532" t="str">
            <v>Velacruz</v>
          </cell>
          <cell r="C532" t="str">
            <v>Felix</v>
          </cell>
          <cell r="D532" t="str">
            <v>5QF3</v>
          </cell>
        </row>
        <row r="533">
          <cell r="A533" t="str">
            <v>Peter Villalta</v>
          </cell>
          <cell r="B533" t="str">
            <v>Villalta</v>
          </cell>
          <cell r="C533" t="str">
            <v>Peter</v>
          </cell>
          <cell r="D533" t="str">
            <v>4DJ2</v>
          </cell>
        </row>
        <row r="534">
          <cell r="A534" t="str">
            <v>Wilfred Villegas</v>
          </cell>
          <cell r="B534" t="str">
            <v>Villegas</v>
          </cell>
          <cell r="C534" t="str">
            <v>Wilfred</v>
          </cell>
          <cell r="D534" t="str">
            <v>4YJ4</v>
          </cell>
        </row>
        <row r="535">
          <cell r="A535" t="str">
            <v>Dennis Vit</v>
          </cell>
          <cell r="B535" t="str">
            <v>Vit</v>
          </cell>
          <cell r="C535" t="str">
            <v>Dennis</v>
          </cell>
          <cell r="D535" t="str">
            <v>3RJ1</v>
          </cell>
        </row>
        <row r="536">
          <cell r="A536" t="str">
            <v>Bill Waite</v>
          </cell>
          <cell r="B536" t="str">
            <v>Waite</v>
          </cell>
          <cell r="C536" t="str">
            <v>Bill</v>
          </cell>
          <cell r="D536" t="str">
            <v>3RJ1</v>
          </cell>
        </row>
        <row r="537">
          <cell r="A537" t="str">
            <v>Mary Walsh</v>
          </cell>
          <cell r="B537" t="str">
            <v>Walsh</v>
          </cell>
          <cell r="C537" t="str">
            <v>Mary</v>
          </cell>
          <cell r="D537" t="str">
            <v>1NG3</v>
          </cell>
        </row>
        <row r="538">
          <cell r="A538" t="str">
            <v>Jiegao Wang</v>
          </cell>
          <cell r="B538" t="str">
            <v>Wang</v>
          </cell>
          <cell r="C538" t="str">
            <v>Jiegao</v>
          </cell>
          <cell r="D538" t="str">
            <v>4FJ2</v>
          </cell>
        </row>
        <row r="539">
          <cell r="A539" t="str">
            <v>Robert Ward</v>
          </cell>
          <cell r="B539" t="str">
            <v>Ward</v>
          </cell>
          <cell r="C539" t="str">
            <v>Robert</v>
          </cell>
          <cell r="D539" t="str">
            <v>6GG1</v>
          </cell>
        </row>
        <row r="540">
          <cell r="A540" t="str">
            <v>Gerald Warner</v>
          </cell>
          <cell r="B540" t="str">
            <v>Warner</v>
          </cell>
          <cell r="C540" t="str">
            <v>Gerald</v>
          </cell>
          <cell r="D540" t="str">
            <v>4DJ2</v>
          </cell>
        </row>
        <row r="541">
          <cell r="A541" t="str">
            <v>Martin Warzywoda</v>
          </cell>
          <cell r="B541" t="str">
            <v>Warzywoda</v>
          </cell>
          <cell r="C541" t="str">
            <v>Martin</v>
          </cell>
          <cell r="D541" t="str">
            <v>4GJ3</v>
          </cell>
        </row>
        <row r="542">
          <cell r="A542" t="str">
            <v>John Watkinson</v>
          </cell>
          <cell r="B542" t="str">
            <v>Watkinson</v>
          </cell>
          <cell r="C542" t="str">
            <v>John</v>
          </cell>
          <cell r="D542" t="str">
            <v>5TF1</v>
          </cell>
        </row>
        <row r="543">
          <cell r="A543" t="str">
            <v>Randall Watson</v>
          </cell>
          <cell r="B543" t="str">
            <v>Watson</v>
          </cell>
          <cell r="C543" t="str">
            <v>Randall</v>
          </cell>
          <cell r="D543" t="str">
            <v>4PJ1</v>
          </cell>
        </row>
        <row r="544">
          <cell r="A544" t="str">
            <v>Linda Weiss</v>
          </cell>
          <cell r="B544" t="str">
            <v>Weiss</v>
          </cell>
          <cell r="C544" t="str">
            <v>Linda</v>
          </cell>
          <cell r="D544" t="str">
            <v>1XJ3</v>
          </cell>
        </row>
        <row r="545">
          <cell r="A545" t="str">
            <v>Jason White</v>
          </cell>
          <cell r="B545" t="str">
            <v>White</v>
          </cell>
          <cell r="C545" t="str">
            <v>Jason</v>
          </cell>
          <cell r="D545" t="str">
            <v>4PJ3</v>
          </cell>
        </row>
        <row r="546">
          <cell r="A546" t="str">
            <v>Roger Witt</v>
          </cell>
          <cell r="B546" t="str">
            <v>Witt</v>
          </cell>
          <cell r="C546" t="str">
            <v>Roger</v>
          </cell>
          <cell r="D546" t="str">
            <v>3RJ1</v>
          </cell>
        </row>
        <row r="547">
          <cell r="A547" t="str">
            <v>Richard Wodabek</v>
          </cell>
          <cell r="B547" t="str">
            <v>Wodabek</v>
          </cell>
          <cell r="C547" t="str">
            <v>Richard</v>
          </cell>
          <cell r="D547" t="str">
            <v>7VJ5</v>
          </cell>
        </row>
        <row r="548">
          <cell r="A548" t="str">
            <v>David Wong</v>
          </cell>
          <cell r="B548" t="str">
            <v>Wong</v>
          </cell>
          <cell r="C548" t="str">
            <v>David</v>
          </cell>
          <cell r="D548" t="str">
            <v>4DJ3</v>
          </cell>
        </row>
        <row r="549">
          <cell r="A549" t="str">
            <v>Felix Wong</v>
          </cell>
          <cell r="B549" t="str">
            <v>Wong</v>
          </cell>
          <cell r="C549" t="str">
            <v>Felix</v>
          </cell>
          <cell r="D549" t="str">
            <v>4UJ2</v>
          </cell>
        </row>
        <row r="550">
          <cell r="A550" t="str">
            <v>Ken Wong</v>
          </cell>
          <cell r="B550" t="str">
            <v>Wong</v>
          </cell>
          <cell r="C550" t="str">
            <v>Ken</v>
          </cell>
          <cell r="D550" t="str">
            <v>4FJ1</v>
          </cell>
        </row>
        <row r="551">
          <cell r="A551" t="str">
            <v>David Wood</v>
          </cell>
          <cell r="B551" t="str">
            <v>Wood</v>
          </cell>
          <cell r="C551" t="str">
            <v>David</v>
          </cell>
          <cell r="D551" t="str">
            <v>8DL2</v>
          </cell>
        </row>
        <row r="552">
          <cell r="A552" t="str">
            <v>Chris Woodland</v>
          </cell>
          <cell r="B552" t="str">
            <v>Woodland</v>
          </cell>
          <cell r="C552" t="str">
            <v>Chris</v>
          </cell>
          <cell r="D552" t="str">
            <v>3RJ1</v>
          </cell>
        </row>
        <row r="553">
          <cell r="A553" t="str">
            <v>Dariusz Wozniak</v>
          </cell>
          <cell r="B553" t="str">
            <v>Wozniak</v>
          </cell>
          <cell r="C553" t="str">
            <v>Dariusz</v>
          </cell>
          <cell r="D553" t="str">
            <v>4GJ1</v>
          </cell>
        </row>
        <row r="554">
          <cell r="A554" t="str">
            <v>Ellie Wu</v>
          </cell>
          <cell r="B554" t="str">
            <v>Wu</v>
          </cell>
          <cell r="C554" t="str">
            <v>Ellie</v>
          </cell>
          <cell r="D554" t="str">
            <v>7PJ2</v>
          </cell>
        </row>
        <row r="555">
          <cell r="A555" t="str">
            <v>Frances Wu</v>
          </cell>
          <cell r="B555" t="str">
            <v>Wu</v>
          </cell>
          <cell r="C555" t="str">
            <v>Frances</v>
          </cell>
          <cell r="D555" t="str">
            <v>4UJ2</v>
          </cell>
        </row>
        <row r="556">
          <cell r="A556" t="str">
            <v>George Yang</v>
          </cell>
          <cell r="B556" t="str">
            <v>Yang</v>
          </cell>
          <cell r="C556" t="str">
            <v>George</v>
          </cell>
          <cell r="D556" t="str">
            <v>4FJ2</v>
          </cell>
        </row>
        <row r="557">
          <cell r="A557" t="str">
            <v>Johnny Yap</v>
          </cell>
          <cell r="B557" t="str">
            <v>Yap</v>
          </cell>
          <cell r="C557" t="str">
            <v>Johnny</v>
          </cell>
          <cell r="D557" t="str">
            <v>5QF2</v>
          </cell>
        </row>
        <row r="558">
          <cell r="A558" t="str">
            <v>Kristen Yee Loong</v>
          </cell>
          <cell r="B558" t="str">
            <v>Yee Loong</v>
          </cell>
          <cell r="C558" t="str">
            <v>Kristen</v>
          </cell>
          <cell r="D558" t="str">
            <v>1XJ4</v>
          </cell>
        </row>
        <row r="559">
          <cell r="A559" t="str">
            <v>Can Yilmaz</v>
          </cell>
          <cell r="B559" t="str">
            <v>Yilmaz</v>
          </cell>
          <cell r="C559" t="str">
            <v>Can</v>
          </cell>
          <cell r="D559" t="str">
            <v>6IG4</v>
          </cell>
        </row>
        <row r="560">
          <cell r="A560" t="str">
            <v>Ameer Youssef</v>
          </cell>
          <cell r="B560" t="str">
            <v>Youssef</v>
          </cell>
          <cell r="C560" t="str">
            <v>Ameer</v>
          </cell>
          <cell r="D560" t="str">
            <v>4FJ4</v>
          </cell>
        </row>
        <row r="561">
          <cell r="A561" t="str">
            <v>Simon Yu</v>
          </cell>
          <cell r="B561" t="str">
            <v>Yu</v>
          </cell>
          <cell r="C561" t="str">
            <v>Simon</v>
          </cell>
          <cell r="D561" t="str">
            <v>4UJ1</v>
          </cell>
        </row>
        <row r="562">
          <cell r="A562" t="str">
            <v>Song Yue</v>
          </cell>
          <cell r="B562" t="str">
            <v>Yue</v>
          </cell>
          <cell r="C562" t="str">
            <v>Song</v>
          </cell>
          <cell r="D562" t="str">
            <v>4GJ4</v>
          </cell>
        </row>
        <row r="563">
          <cell r="A563" t="str">
            <v>Peter Yuen</v>
          </cell>
          <cell r="B563" t="str">
            <v>Yuen</v>
          </cell>
          <cell r="C563" t="str">
            <v>Peter</v>
          </cell>
          <cell r="D563" t="str">
            <v>5SF2</v>
          </cell>
        </row>
        <row r="564">
          <cell r="A564" t="str">
            <v>Andrew Zajac</v>
          </cell>
          <cell r="B564" t="str">
            <v>Zajac</v>
          </cell>
          <cell r="C564" t="str">
            <v>Andrew</v>
          </cell>
          <cell r="D564" t="str">
            <v>4PJ1</v>
          </cell>
        </row>
        <row r="565">
          <cell r="A565" t="str">
            <v>Muroslav Zawadowski</v>
          </cell>
          <cell r="B565" t="str">
            <v>Zawadowski</v>
          </cell>
          <cell r="C565" t="str">
            <v>Muroslav</v>
          </cell>
          <cell r="D565" t="str">
            <v>4PJ1</v>
          </cell>
        </row>
        <row r="566">
          <cell r="A566" t="str">
            <v>Igor Zhabokritsky</v>
          </cell>
          <cell r="B566" t="str">
            <v>Zhabokritsky</v>
          </cell>
          <cell r="C566" t="str">
            <v>Igor</v>
          </cell>
          <cell r="D566" t="str">
            <v>4PJ1</v>
          </cell>
        </row>
        <row r="567">
          <cell r="A567" t="str">
            <v>Yiwen Zhang</v>
          </cell>
          <cell r="B567" t="str">
            <v>Zhang</v>
          </cell>
          <cell r="C567" t="str">
            <v>Yiwen</v>
          </cell>
          <cell r="D567" t="str">
            <v>7UJ2</v>
          </cell>
        </row>
        <row r="568">
          <cell r="A568" t="str">
            <v>Chen Ji Zheng</v>
          </cell>
          <cell r="B568" t="str">
            <v>Zheng</v>
          </cell>
          <cell r="C568" t="str">
            <v>Chen Ji</v>
          </cell>
          <cell r="D568" t="str">
            <v>7UJ4</v>
          </cell>
        </row>
        <row r="569">
          <cell r="A569" t="str">
            <v>Alice Zhu</v>
          </cell>
          <cell r="B569" t="str">
            <v>Zhu</v>
          </cell>
          <cell r="C569" t="str">
            <v>Alice</v>
          </cell>
          <cell r="D569" t="str">
            <v>4KJ2</v>
          </cell>
        </row>
        <row r="570">
          <cell r="A570" t="str">
            <v>Steve Zou</v>
          </cell>
          <cell r="B570" t="str">
            <v>Zou</v>
          </cell>
          <cell r="C570" t="str">
            <v>Steve</v>
          </cell>
          <cell r="D570" t="str">
            <v>4KJ1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Strategy"/>
      <sheetName val="RAM NGC V2"/>
      <sheetName val="G65 NGC"/>
      <sheetName val="G66 ESM"/>
      <sheetName val="G43 ExCo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report"/>
    </sheetNames>
    <sheetDataSet>
      <sheetData sheetId="0"/>
      <sheetData sheetId="1" refreshError="1">
        <row r="21">
          <cell r="A21" t="str">
            <v>Emp#</v>
          </cell>
          <cell r="B21" t="str">
            <v>SKRT</v>
          </cell>
          <cell r="C21" t="str">
            <v>L</v>
          </cell>
          <cell r="D21" t="str">
            <v>Name</v>
          </cell>
          <cell r="E21" t="str">
            <v>LNL</v>
          </cell>
          <cell r="F21" t="str">
            <v>HR</v>
          </cell>
          <cell r="G21" t="str">
            <v>HR1</v>
          </cell>
          <cell r="H21" t="str">
            <v>BL</v>
          </cell>
          <cell r="I21" t="str">
            <v>Rate</v>
          </cell>
          <cell r="J21" t="str">
            <v>BL1</v>
          </cell>
          <cell r="K21" t="str">
            <v>Sort</v>
          </cell>
        </row>
        <row r="22">
          <cell r="A22">
            <v>80010</v>
          </cell>
          <cell r="B22" t="str">
            <v>3FH2</v>
          </cell>
          <cell r="C22" t="str">
            <v>No</v>
          </cell>
          <cell r="D22" t="str">
            <v>LONG, WALTER (HOUSTON)</v>
          </cell>
          <cell r="E22" t="str">
            <v>LABOR</v>
          </cell>
          <cell r="F22" t="str">
            <v>8h/d</v>
          </cell>
          <cell r="G22" t="str">
            <v>8h/d</v>
          </cell>
          <cell r="I22" t="str">
            <v>$1.00/h</v>
          </cell>
          <cell r="K22">
            <v>1041</v>
          </cell>
        </row>
        <row r="23">
          <cell r="A23">
            <v>80041</v>
          </cell>
          <cell r="B23" t="str">
            <v>3FH3</v>
          </cell>
          <cell r="C23" t="str">
            <v>No</v>
          </cell>
          <cell r="D23" t="str">
            <v>BLANCHET, JOHANNE</v>
          </cell>
          <cell r="E23" t="str">
            <v>LABOR</v>
          </cell>
          <cell r="F23" t="str">
            <v>8h/d</v>
          </cell>
          <cell r="G23" t="str">
            <v>8h/d</v>
          </cell>
          <cell r="I23" t="str">
            <v>$1.00/h</v>
          </cell>
          <cell r="K23">
            <v>1041</v>
          </cell>
        </row>
        <row r="24">
          <cell r="A24">
            <v>80018</v>
          </cell>
          <cell r="B24" t="str">
            <v>3FH3</v>
          </cell>
          <cell r="C24" t="str">
            <v>No</v>
          </cell>
          <cell r="D24" t="str">
            <v>SADLER, JOSEPHUS (HOUSTON)</v>
          </cell>
          <cell r="E24" t="str">
            <v>LABOR</v>
          </cell>
          <cell r="F24" t="str">
            <v>8h/d</v>
          </cell>
          <cell r="G24" t="str">
            <v>8h/d</v>
          </cell>
          <cell r="I24" t="str">
            <v>$1.00/h</v>
          </cell>
          <cell r="K24">
            <v>1041</v>
          </cell>
        </row>
        <row r="25">
          <cell r="A25">
            <v>80034</v>
          </cell>
          <cell r="B25" t="str">
            <v>3FH3</v>
          </cell>
          <cell r="C25" t="str">
            <v>No</v>
          </cell>
          <cell r="D25" t="str">
            <v>HEBERT, JASON</v>
          </cell>
          <cell r="E25" t="str">
            <v>LABOR</v>
          </cell>
          <cell r="F25" t="str">
            <v>8h/d</v>
          </cell>
          <cell r="G25" t="str">
            <v>8h/d</v>
          </cell>
          <cell r="I25" t="str">
            <v>$1.00/h</v>
          </cell>
          <cell r="K25">
            <v>1041</v>
          </cell>
        </row>
        <row r="26">
          <cell r="A26">
            <v>80036</v>
          </cell>
          <cell r="B26" t="str">
            <v>3FH3</v>
          </cell>
          <cell r="C26" t="str">
            <v>No</v>
          </cell>
          <cell r="D26" t="str">
            <v>HALL, GARRICK</v>
          </cell>
          <cell r="E26" t="str">
            <v>LABOR</v>
          </cell>
          <cell r="F26" t="str">
            <v>8h/d</v>
          </cell>
          <cell r="G26" t="str">
            <v>8h/d</v>
          </cell>
          <cell r="I26" t="str">
            <v>$1.00/h</v>
          </cell>
          <cell r="K26">
            <v>1041</v>
          </cell>
        </row>
        <row r="27">
          <cell r="A27">
            <v>80040</v>
          </cell>
          <cell r="B27" t="str">
            <v>3FH3</v>
          </cell>
          <cell r="C27" t="str">
            <v>No</v>
          </cell>
          <cell r="D27" t="str">
            <v>KOVSKI, ALEKSANDER</v>
          </cell>
          <cell r="E27" t="str">
            <v>LABOR</v>
          </cell>
          <cell r="F27" t="str">
            <v>8h/d</v>
          </cell>
          <cell r="G27" t="str">
            <v>8h/d</v>
          </cell>
          <cell r="I27" t="str">
            <v>$1.00/h</v>
          </cell>
          <cell r="K27">
            <v>1041</v>
          </cell>
        </row>
        <row r="28">
          <cell r="A28">
            <v>80048</v>
          </cell>
          <cell r="B28" t="str">
            <v>3FH3</v>
          </cell>
          <cell r="C28" t="str">
            <v>No</v>
          </cell>
          <cell r="D28" t="str">
            <v>GRAFFAGNINO, FRANK</v>
          </cell>
          <cell r="E28" t="str">
            <v>LABOR</v>
          </cell>
          <cell r="F28" t="str">
            <v>8h/d</v>
          </cell>
          <cell r="G28" t="str">
            <v>8h/d</v>
          </cell>
          <cell r="I28" t="str">
            <v>$1.00/h</v>
          </cell>
          <cell r="K28">
            <v>1041</v>
          </cell>
        </row>
        <row r="29">
          <cell r="A29">
            <v>80002</v>
          </cell>
          <cell r="B29" t="str">
            <v>3FH3</v>
          </cell>
          <cell r="C29" t="str">
            <v>No</v>
          </cell>
          <cell r="D29" t="str">
            <v>PILLOW, ERIN (HOUSTON)</v>
          </cell>
          <cell r="E29" t="str">
            <v>LABOR</v>
          </cell>
          <cell r="F29" t="str">
            <v>8h/d</v>
          </cell>
          <cell r="G29" t="str">
            <v>8h/d</v>
          </cell>
          <cell r="I29" t="str">
            <v>$1.00/h</v>
          </cell>
          <cell r="K29">
            <v>1041</v>
          </cell>
        </row>
        <row r="30">
          <cell r="A30">
            <v>80011</v>
          </cell>
          <cell r="B30" t="str">
            <v>3FH1</v>
          </cell>
          <cell r="C30" t="str">
            <v>No</v>
          </cell>
          <cell r="D30" t="str">
            <v>MACLEAN, JOHN (HOUSTON)</v>
          </cell>
          <cell r="E30" t="str">
            <v>LABOR</v>
          </cell>
          <cell r="F30" t="str">
            <v>8h/d</v>
          </cell>
          <cell r="G30" t="str">
            <v>8h/d</v>
          </cell>
          <cell r="I30" t="str">
            <v>$1.00/h</v>
          </cell>
          <cell r="K30">
            <v>1041</v>
          </cell>
        </row>
        <row r="31">
          <cell r="A31">
            <v>80008</v>
          </cell>
          <cell r="B31" t="str">
            <v>3FH1</v>
          </cell>
          <cell r="C31" t="str">
            <v>No</v>
          </cell>
          <cell r="D31" t="str">
            <v>LEE, NORMAN (HOUSTON)</v>
          </cell>
          <cell r="E31" t="str">
            <v>LABOR</v>
          </cell>
          <cell r="F31" t="str">
            <v>8h/d</v>
          </cell>
          <cell r="G31" t="str">
            <v>8h/d</v>
          </cell>
          <cell r="I31" t="str">
            <v>$1.00/h</v>
          </cell>
          <cell r="K31">
            <v>1041</v>
          </cell>
        </row>
        <row r="32">
          <cell r="A32">
            <v>80016</v>
          </cell>
          <cell r="B32" t="str">
            <v>3FH1</v>
          </cell>
          <cell r="C32" t="str">
            <v>No</v>
          </cell>
          <cell r="D32" t="str">
            <v>REGO, ASHLEY (HOUSTON)</v>
          </cell>
          <cell r="E32" t="str">
            <v>LABOR</v>
          </cell>
          <cell r="F32" t="str">
            <v>8h/d</v>
          </cell>
          <cell r="G32" t="str">
            <v>8h/d</v>
          </cell>
          <cell r="I32" t="str">
            <v>$1.00/h</v>
          </cell>
          <cell r="K32">
            <v>1041</v>
          </cell>
        </row>
        <row r="33">
          <cell r="A33">
            <v>80001</v>
          </cell>
          <cell r="B33" t="str">
            <v>3FH2</v>
          </cell>
          <cell r="C33" t="str">
            <v>No</v>
          </cell>
          <cell r="D33" t="str">
            <v>JORGENSEN, GLENN (HOUSTON)</v>
          </cell>
          <cell r="E33" t="str">
            <v>LABOR</v>
          </cell>
          <cell r="F33" t="str">
            <v>8h/d</v>
          </cell>
          <cell r="G33" t="str">
            <v>8h/d</v>
          </cell>
          <cell r="I33" t="str">
            <v>$1.00/h</v>
          </cell>
          <cell r="K33">
            <v>1041</v>
          </cell>
        </row>
        <row r="34">
          <cell r="A34">
            <v>80028</v>
          </cell>
          <cell r="B34" t="str">
            <v>3FH2</v>
          </cell>
          <cell r="C34" t="str">
            <v>No</v>
          </cell>
          <cell r="D34" t="str">
            <v>DIGIUSEPPE, FRANK</v>
          </cell>
          <cell r="E34" t="str">
            <v>LABOR</v>
          </cell>
          <cell r="F34" t="str">
            <v>8h/d</v>
          </cell>
          <cell r="G34" t="str">
            <v>8h/d</v>
          </cell>
          <cell r="I34" t="str">
            <v>$1.00/h</v>
          </cell>
          <cell r="K34">
            <v>1041</v>
          </cell>
        </row>
        <row r="35">
          <cell r="A35">
            <v>80030</v>
          </cell>
          <cell r="B35" t="str">
            <v>3FH2</v>
          </cell>
          <cell r="C35" t="str">
            <v>No</v>
          </cell>
          <cell r="D35" t="str">
            <v>SMITH, OWEN</v>
          </cell>
          <cell r="E35" t="str">
            <v>LABOR</v>
          </cell>
          <cell r="F35" t="str">
            <v>8h/d</v>
          </cell>
          <cell r="G35" t="str">
            <v>8h/d</v>
          </cell>
          <cell r="I35" t="str">
            <v>$1.00/h</v>
          </cell>
          <cell r="K35">
            <v>1041</v>
          </cell>
        </row>
        <row r="36">
          <cell r="A36">
            <v>80045</v>
          </cell>
          <cell r="B36" t="str">
            <v>3FH2</v>
          </cell>
          <cell r="C36" t="str">
            <v>No</v>
          </cell>
          <cell r="D36" t="str">
            <v>CENCER, DANIEL</v>
          </cell>
          <cell r="E36" t="str">
            <v>LABOR</v>
          </cell>
          <cell r="F36" t="str">
            <v>8h/d</v>
          </cell>
          <cell r="G36" t="str">
            <v>8h/d</v>
          </cell>
          <cell r="I36" t="str">
            <v>$1.00/h</v>
          </cell>
          <cell r="K36">
            <v>1041</v>
          </cell>
        </row>
        <row r="37">
          <cell r="A37">
            <v>80005</v>
          </cell>
          <cell r="B37" t="str">
            <v>3FH2</v>
          </cell>
          <cell r="C37" t="str">
            <v>No</v>
          </cell>
          <cell r="D37" t="str">
            <v>SAYERS, STU (HOUSTON)</v>
          </cell>
          <cell r="E37" t="str">
            <v>LABOR</v>
          </cell>
          <cell r="F37" t="str">
            <v>8h/d</v>
          </cell>
          <cell r="G37" t="str">
            <v>8h/d</v>
          </cell>
          <cell r="I37" t="str">
            <v>$1.00/h</v>
          </cell>
          <cell r="K37">
            <v>1041</v>
          </cell>
        </row>
        <row r="38">
          <cell r="A38">
            <v>80009</v>
          </cell>
          <cell r="B38" t="str">
            <v>3FH2</v>
          </cell>
          <cell r="C38" t="str">
            <v>No</v>
          </cell>
          <cell r="D38" t="str">
            <v>EDWARDS, WILLIAM (HOUSTON)</v>
          </cell>
          <cell r="E38" t="str">
            <v>LABOR</v>
          </cell>
          <cell r="F38" t="str">
            <v>8h/d</v>
          </cell>
          <cell r="G38" t="str">
            <v>8h/d</v>
          </cell>
          <cell r="I38" t="str">
            <v>$1.00/h</v>
          </cell>
          <cell r="K38">
            <v>1041</v>
          </cell>
        </row>
        <row r="39">
          <cell r="A39">
            <v>80031</v>
          </cell>
          <cell r="B39" t="str">
            <v>3FH2</v>
          </cell>
          <cell r="C39" t="str">
            <v>No</v>
          </cell>
          <cell r="D39" t="str">
            <v>NEVIK, JAMES</v>
          </cell>
          <cell r="E39" t="str">
            <v>LABOR</v>
          </cell>
          <cell r="F39" t="str">
            <v>8h/d</v>
          </cell>
          <cell r="G39" t="str">
            <v>8h/d</v>
          </cell>
          <cell r="I39" t="str">
            <v>$1.00/h</v>
          </cell>
          <cell r="K39">
            <v>1041</v>
          </cell>
        </row>
        <row r="40">
          <cell r="A40">
            <v>80039</v>
          </cell>
          <cell r="B40" t="str">
            <v>3FH2</v>
          </cell>
          <cell r="C40" t="str">
            <v>No</v>
          </cell>
          <cell r="D40" t="str">
            <v>DO, ERIC</v>
          </cell>
          <cell r="E40" t="str">
            <v>LABOR</v>
          </cell>
          <cell r="F40" t="str">
            <v>8h/d</v>
          </cell>
          <cell r="G40" t="str">
            <v>8h/d</v>
          </cell>
          <cell r="I40" t="str">
            <v>$1.00/h</v>
          </cell>
          <cell r="K40">
            <v>1041</v>
          </cell>
        </row>
        <row r="41">
          <cell r="A41">
            <v>80046</v>
          </cell>
          <cell r="B41" t="str">
            <v>3FH2</v>
          </cell>
          <cell r="C41" t="str">
            <v>No</v>
          </cell>
          <cell r="D41" t="str">
            <v>GONZALEZ, CESAR</v>
          </cell>
          <cell r="E41" t="str">
            <v>LABOR</v>
          </cell>
          <cell r="F41" t="str">
            <v>8h/d</v>
          </cell>
          <cell r="G41" t="str">
            <v>8h/d</v>
          </cell>
          <cell r="I41" t="str">
            <v>$1.00/h</v>
          </cell>
          <cell r="K41">
            <v>1041</v>
          </cell>
        </row>
        <row r="42">
          <cell r="A42">
            <v>80047</v>
          </cell>
          <cell r="B42" t="str">
            <v>3FH2</v>
          </cell>
          <cell r="C42" t="str">
            <v>No</v>
          </cell>
          <cell r="D42" t="str">
            <v>BACAKOGLU, HAKAN</v>
          </cell>
          <cell r="E42" t="str">
            <v>LABOR</v>
          </cell>
          <cell r="F42" t="str">
            <v>8h/d</v>
          </cell>
          <cell r="G42" t="str">
            <v>8h/d</v>
          </cell>
          <cell r="I42" t="str">
            <v>$1.00/h</v>
          </cell>
          <cell r="K42">
            <v>1041</v>
          </cell>
        </row>
        <row r="43">
          <cell r="A43">
            <v>80049</v>
          </cell>
          <cell r="B43" t="str">
            <v>3FH2</v>
          </cell>
          <cell r="C43" t="str">
            <v>No</v>
          </cell>
          <cell r="D43" t="str">
            <v>WEAVER, ANITA</v>
          </cell>
          <cell r="E43" t="str">
            <v>LABOR</v>
          </cell>
          <cell r="F43" t="str">
            <v>8h/d</v>
          </cell>
          <cell r="G43" t="str">
            <v>8h/d</v>
          </cell>
          <cell r="I43" t="str">
            <v>$1.00/h</v>
          </cell>
          <cell r="K43">
            <v>1041</v>
          </cell>
        </row>
        <row r="44">
          <cell r="A44">
            <v>81043</v>
          </cell>
          <cell r="B44" t="str">
            <v>3FH2</v>
          </cell>
          <cell r="C44" t="str">
            <v>No</v>
          </cell>
          <cell r="D44" t="str">
            <v>RISDON, JOHN JR. (HOUSTON)</v>
          </cell>
          <cell r="E44" t="str">
            <v>LABOR</v>
          </cell>
          <cell r="F44" t="str">
            <v>8h/d</v>
          </cell>
          <cell r="G44" t="str">
            <v>8h/d</v>
          </cell>
          <cell r="I44" t="str">
            <v>$1.00/h</v>
          </cell>
          <cell r="K44">
            <v>1041</v>
          </cell>
        </row>
        <row r="45">
          <cell r="A45">
            <v>80023</v>
          </cell>
          <cell r="B45" t="str">
            <v>3FH2</v>
          </cell>
          <cell r="C45" t="str">
            <v>No</v>
          </cell>
          <cell r="D45" t="str">
            <v>ARNOLDI, CHARLES (HOUSTON)</v>
          </cell>
          <cell r="E45" t="str">
            <v>LABOR</v>
          </cell>
          <cell r="F45" t="str">
            <v>8h/d</v>
          </cell>
          <cell r="G45" t="str">
            <v>8h/d</v>
          </cell>
          <cell r="I45" t="str">
            <v>$1.00/h</v>
          </cell>
          <cell r="K45">
            <v>1041</v>
          </cell>
        </row>
        <row r="46">
          <cell r="A46">
            <v>80025</v>
          </cell>
          <cell r="B46" t="str">
            <v>3FH3</v>
          </cell>
          <cell r="C46" t="str">
            <v>No</v>
          </cell>
          <cell r="D46" t="str">
            <v>LEE, CHRIS</v>
          </cell>
          <cell r="E46" t="str">
            <v>LABOR</v>
          </cell>
          <cell r="F46" t="str">
            <v>8h/d</v>
          </cell>
          <cell r="G46" t="str">
            <v>8h/d</v>
          </cell>
          <cell r="I46" t="str">
            <v>$1.00/h</v>
          </cell>
          <cell r="K46">
            <v>1041</v>
          </cell>
        </row>
        <row r="47">
          <cell r="A47" t="str">
            <v>RES811</v>
          </cell>
          <cell r="B47" t="str">
            <v>3FH1</v>
          </cell>
          <cell r="C47" t="str">
            <v>No</v>
          </cell>
          <cell r="D47" t="str">
            <v>MDSRC H1 TBD (HOUSTON)</v>
          </cell>
          <cell r="E47" t="str">
            <v>LABOR</v>
          </cell>
          <cell r="F47" t="str">
            <v>40h/d</v>
          </cell>
          <cell r="G47" t="str">
            <v>8h/d</v>
          </cell>
          <cell r="I47" t="str">
            <v>$1.00/h</v>
          </cell>
          <cell r="K47">
            <v>1042</v>
          </cell>
        </row>
        <row r="48">
          <cell r="A48" t="str">
            <v>RES812</v>
          </cell>
          <cell r="B48" t="str">
            <v>3FH2</v>
          </cell>
          <cell r="C48" t="str">
            <v>No</v>
          </cell>
          <cell r="D48" t="str">
            <v>MDSRC H2 TBD (HOUSTON)</v>
          </cell>
          <cell r="E48" t="str">
            <v>LABOR</v>
          </cell>
          <cell r="F48" t="str">
            <v>40h/d</v>
          </cell>
          <cell r="G48" t="str">
            <v>8h/d</v>
          </cell>
          <cell r="I48" t="str">
            <v>$1.00/h</v>
          </cell>
          <cell r="K48">
            <v>1042</v>
          </cell>
        </row>
        <row r="49">
          <cell r="A49" t="str">
            <v>07KOBLQ</v>
          </cell>
          <cell r="B49" t="str">
            <v>3FH3</v>
          </cell>
          <cell r="C49" t="str">
            <v>No</v>
          </cell>
          <cell r="D49" t="str">
            <v>MDSRC H3 TBD (HOUSTON)</v>
          </cell>
          <cell r="E49" t="str">
            <v>LABOR</v>
          </cell>
          <cell r="F49" t="str">
            <v>40h/d</v>
          </cell>
          <cell r="G49" t="str">
            <v>8h/d</v>
          </cell>
          <cell r="I49" t="str">
            <v>$1.00/h</v>
          </cell>
          <cell r="K49">
            <v>1042</v>
          </cell>
        </row>
        <row r="50">
          <cell r="A50" t="str">
            <v>H2ALL</v>
          </cell>
          <cell r="B50" t="str">
            <v>H2</v>
          </cell>
          <cell r="C50" t="str">
            <v>Yes</v>
          </cell>
          <cell r="D50" t="str">
            <v>RATE CODE H2 (SRC)</v>
          </cell>
          <cell r="E50" t="str">
            <v>LABOR</v>
          </cell>
          <cell r="F50" t="str">
            <v>152h/d</v>
          </cell>
          <cell r="G50" t="str">
            <v>8h/d</v>
          </cell>
          <cell r="I50" t="str">
            <v>$0.00/h</v>
          </cell>
          <cell r="K50">
            <v>6061</v>
          </cell>
        </row>
        <row r="51">
          <cell r="A51" t="str">
            <v>H3ALL</v>
          </cell>
          <cell r="B51" t="str">
            <v>H3</v>
          </cell>
          <cell r="C51" t="str">
            <v>Yes</v>
          </cell>
          <cell r="D51" t="str">
            <v>RATE CODE H3 (SRC)</v>
          </cell>
          <cell r="E51" t="str">
            <v>LABOR</v>
          </cell>
          <cell r="F51" t="str">
            <v>104h/d</v>
          </cell>
          <cell r="G51" t="str">
            <v>8h/d</v>
          </cell>
          <cell r="I51" t="str">
            <v>$0.00/h</v>
          </cell>
          <cell r="K51">
            <v>6061</v>
          </cell>
        </row>
      </sheetData>
      <sheetData sheetId="2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Travel CSA"/>
      <sheetName val="RAM Projet"/>
      <sheetName val="RAM projet 16-17"/>
      <sheetName val="O&amp;M"/>
      <sheetName val="IPS funding"/>
      <sheetName val="classification rat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&amp;Skill Codes"/>
      <sheetName val="Input"/>
      <sheetName val="Pivot-Cst"/>
      <sheetName val="labw-high level"/>
      <sheetName val="Skill List for Lookup"/>
      <sheetName val="Resource Select"/>
      <sheetName val="Employee List"/>
      <sheetName val="Labour TBDs"/>
      <sheetName val="Non-Lab"/>
      <sheetName val="Cost Feedback"/>
      <sheetName val="Output to DB"/>
      <sheetName val="pivot-prc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Abdi, Kourosh</v>
          </cell>
          <cell r="B2">
            <v>74819</v>
          </cell>
          <cell r="C2" t="str">
            <v>4K</v>
          </cell>
          <cell r="D2" t="str">
            <v>J2</v>
          </cell>
          <cell r="E2" t="str">
            <v>215</v>
          </cell>
          <cell r="F2" t="str">
            <v>MECHANICAL</v>
          </cell>
        </row>
        <row r="3">
          <cell r="A3" t="str">
            <v>Aberg, Daniel</v>
          </cell>
          <cell r="B3">
            <v>81289</v>
          </cell>
          <cell r="C3" t="str">
            <v>4P</v>
          </cell>
          <cell r="D3" t="str">
            <v>J1</v>
          </cell>
          <cell r="E3" t="str">
            <v>215</v>
          </cell>
          <cell r="F3" t="str">
            <v>DESIGN OFFICE</v>
          </cell>
        </row>
        <row r="4">
          <cell r="A4" t="str">
            <v>Adams, Steve</v>
          </cell>
          <cell r="B4">
            <v>32607</v>
          </cell>
          <cell r="C4" t="str">
            <v>3R</v>
          </cell>
          <cell r="D4" t="str">
            <v>J1</v>
          </cell>
          <cell r="E4" t="str">
            <v>262</v>
          </cell>
          <cell r="F4" t="str">
            <v>PROGRAM MGMT</v>
          </cell>
        </row>
        <row r="5">
          <cell r="A5" t="str">
            <v>Akber, Manzar</v>
          </cell>
          <cell r="B5">
            <v>75276</v>
          </cell>
          <cell r="C5" t="str">
            <v>4K</v>
          </cell>
          <cell r="D5" t="str">
            <v>J2</v>
          </cell>
          <cell r="E5" t="str">
            <v>215</v>
          </cell>
          <cell r="F5" t="str">
            <v>MECHANICAL</v>
          </cell>
        </row>
        <row r="6">
          <cell r="A6" t="str">
            <v>Albanese, Phil</v>
          </cell>
          <cell r="B6">
            <v>74790</v>
          </cell>
          <cell r="C6" t="str">
            <v>4D</v>
          </cell>
          <cell r="D6" t="str">
            <v>J2</v>
          </cell>
          <cell r="E6" t="str">
            <v>211</v>
          </cell>
          <cell r="F6" t="str">
            <v>SYSTEMS</v>
          </cell>
        </row>
        <row r="7">
          <cell r="A7" t="str">
            <v>Alfonzo, Julia</v>
          </cell>
          <cell r="B7">
            <v>75287</v>
          </cell>
          <cell r="C7" t="str">
            <v>2P</v>
          </cell>
          <cell r="D7" t="str">
            <v>J3</v>
          </cell>
          <cell r="E7" t="str">
            <v>282</v>
          </cell>
          <cell r="F7" t="str">
            <v>COST&amp;SCHEDULE</v>
          </cell>
        </row>
        <row r="8">
          <cell r="A8" t="str">
            <v>Allen, Andrew</v>
          </cell>
          <cell r="B8">
            <v>74964</v>
          </cell>
          <cell r="C8" t="str">
            <v>4F</v>
          </cell>
          <cell r="D8" t="str">
            <v>J1</v>
          </cell>
          <cell r="E8" t="str">
            <v>212</v>
          </cell>
          <cell r="F8" t="str">
            <v>CONTROLS &amp; ANALYSIS</v>
          </cell>
        </row>
        <row r="9">
          <cell r="A9" t="str">
            <v>Allport, Justin</v>
          </cell>
          <cell r="B9">
            <v>75101</v>
          </cell>
          <cell r="C9" t="str">
            <v>4F</v>
          </cell>
          <cell r="D9" t="str">
            <v>J2</v>
          </cell>
          <cell r="E9" t="str">
            <v>212</v>
          </cell>
          <cell r="F9" t="str">
            <v>CONTROLS &amp; ANALYSIS</v>
          </cell>
        </row>
        <row r="10">
          <cell r="A10" t="str">
            <v>Ambihapathy, Wahini</v>
          </cell>
          <cell r="B10">
            <v>74898</v>
          </cell>
          <cell r="C10" t="str">
            <v>4D</v>
          </cell>
          <cell r="D10" t="str">
            <v>J2</v>
          </cell>
          <cell r="E10" t="str">
            <v>211</v>
          </cell>
          <cell r="F10" t="str">
            <v>SYSTEMS</v>
          </cell>
        </row>
        <row r="11">
          <cell r="A11" t="str">
            <v>Amelio, Jason</v>
          </cell>
          <cell r="B11">
            <v>75298</v>
          </cell>
          <cell r="C11" t="str">
            <v>4K</v>
          </cell>
          <cell r="D11" t="str">
            <v>J2</v>
          </cell>
          <cell r="E11" t="str">
            <v>215</v>
          </cell>
          <cell r="F11" t="str">
            <v>MECHANICAL</v>
          </cell>
        </row>
        <row r="12">
          <cell r="A12" t="str">
            <v>Anders, Carl</v>
          </cell>
          <cell r="B12">
            <v>33794</v>
          </cell>
          <cell r="C12" t="str">
            <v>4K</v>
          </cell>
          <cell r="D12" t="str">
            <v>J1</v>
          </cell>
          <cell r="E12" t="str">
            <v>215</v>
          </cell>
          <cell r="F12" t="str">
            <v>MECHANICAL</v>
          </cell>
        </row>
        <row r="13">
          <cell r="A13" t="str">
            <v>Anderson, Doug</v>
          </cell>
          <cell r="B13">
            <v>32057</v>
          </cell>
          <cell r="C13" t="str">
            <v>1X</v>
          </cell>
          <cell r="D13" t="str">
            <v>J2</v>
          </cell>
          <cell r="E13" t="str">
            <v>219</v>
          </cell>
          <cell r="F13" t="str">
            <v xml:space="preserve">CADM                </v>
          </cell>
        </row>
        <row r="14">
          <cell r="A14" t="str">
            <v>Ania, Asier</v>
          </cell>
          <cell r="B14">
            <v>75354</v>
          </cell>
          <cell r="C14" t="str">
            <v>8S</v>
          </cell>
          <cell r="D14" t="str">
            <v>M3</v>
          </cell>
          <cell r="E14" t="str">
            <v>214</v>
          </cell>
          <cell r="F14" t="str">
            <v>ST HUBERT OFFICE</v>
          </cell>
        </row>
        <row r="15">
          <cell r="A15" t="str">
            <v>Anton, Yuri</v>
          </cell>
          <cell r="B15">
            <v>74728</v>
          </cell>
          <cell r="C15" t="str">
            <v>4U</v>
          </cell>
          <cell r="D15" t="str">
            <v>J2</v>
          </cell>
          <cell r="E15" t="str">
            <v>217</v>
          </cell>
          <cell r="F15" t="str">
            <v>ELECTRICAL ENGINEERING</v>
          </cell>
        </row>
        <row r="16">
          <cell r="A16" t="str">
            <v>Antoniazzi, Joe</v>
          </cell>
          <cell r="B16">
            <v>74017</v>
          </cell>
          <cell r="C16" t="str">
            <v>6K</v>
          </cell>
          <cell r="D16" t="str">
            <v>G1</v>
          </cell>
          <cell r="E16" t="str">
            <v>241</v>
          </cell>
          <cell r="F16" t="str">
            <v>MATERIALS &amp;PROCESSES</v>
          </cell>
        </row>
        <row r="17">
          <cell r="A17" t="str">
            <v>Appenzeller, John</v>
          </cell>
          <cell r="B17">
            <v>75096</v>
          </cell>
          <cell r="C17" t="str">
            <v>8D</v>
          </cell>
          <cell r="D17" t="str">
            <v>L2</v>
          </cell>
          <cell r="E17" t="str">
            <v>209</v>
          </cell>
          <cell r="F17" t="str">
            <v>DFL</v>
          </cell>
        </row>
        <row r="18">
          <cell r="A18" t="str">
            <v>Apperly, Phil</v>
          </cell>
          <cell r="B18">
            <v>33812</v>
          </cell>
          <cell r="C18" t="str">
            <v>4K</v>
          </cell>
          <cell r="D18" t="str">
            <v>J1</v>
          </cell>
          <cell r="E18" t="str">
            <v>215</v>
          </cell>
          <cell r="F18" t="str">
            <v>MECHANICAL</v>
          </cell>
        </row>
        <row r="19">
          <cell r="A19" t="str">
            <v>Arbic, Jean Claude</v>
          </cell>
          <cell r="B19">
            <v>75172</v>
          </cell>
          <cell r="C19" t="str">
            <v>8D</v>
          </cell>
          <cell r="D19" t="str">
            <v>L2</v>
          </cell>
          <cell r="E19" t="str">
            <v>209</v>
          </cell>
          <cell r="F19" t="str">
            <v>DFL</v>
          </cell>
        </row>
        <row r="20">
          <cell r="A20" t="str">
            <v>Armstrong, Doug</v>
          </cell>
          <cell r="B20">
            <v>33910</v>
          </cell>
          <cell r="C20" t="str">
            <v>4U</v>
          </cell>
          <cell r="D20" t="str">
            <v>J1</v>
          </cell>
          <cell r="E20" t="str">
            <v>217</v>
          </cell>
          <cell r="F20" t="str">
            <v>ELECTRICAL ENGINEERING</v>
          </cell>
        </row>
        <row r="21">
          <cell r="A21" t="str">
            <v>Arnoldi, Charles</v>
          </cell>
          <cell r="B21">
            <v>74148</v>
          </cell>
          <cell r="C21" t="str">
            <v>4Y</v>
          </cell>
          <cell r="D21" t="str">
            <v>J1</v>
          </cell>
          <cell r="E21" t="str">
            <v>208</v>
          </cell>
          <cell r="F21" t="str">
            <v>SYSTEMS DESIGN</v>
          </cell>
        </row>
        <row r="22">
          <cell r="A22" t="str">
            <v>Aslam, Imran</v>
          </cell>
          <cell r="B22">
            <v>74730</v>
          </cell>
          <cell r="C22" t="str">
            <v>4U</v>
          </cell>
          <cell r="D22" t="str">
            <v>J2</v>
          </cell>
          <cell r="E22" t="str">
            <v>217</v>
          </cell>
          <cell r="F22" t="str">
            <v>ELECTRICAL ENGINEERING</v>
          </cell>
        </row>
        <row r="23">
          <cell r="A23" t="str">
            <v>Atkins, Cathy</v>
          </cell>
          <cell r="B23">
            <v>32753</v>
          </cell>
          <cell r="C23" t="str">
            <v>3R</v>
          </cell>
          <cell r="D23" t="str">
            <v>J3</v>
          </cell>
          <cell r="E23" t="str">
            <v>262</v>
          </cell>
          <cell r="F23" t="str">
            <v>PROGRAM MGMT</v>
          </cell>
        </row>
        <row r="24">
          <cell r="A24" t="str">
            <v>Avery, Marilee</v>
          </cell>
          <cell r="B24">
            <v>119</v>
          </cell>
          <cell r="C24" t="str">
            <v>1N</v>
          </cell>
          <cell r="D24" t="str">
            <v>J3</v>
          </cell>
          <cell r="E24" t="str">
            <v>219</v>
          </cell>
          <cell r="F24" t="str">
            <v xml:space="preserve">PA RECORDS          </v>
          </cell>
        </row>
        <row r="25">
          <cell r="A25" t="str">
            <v>Bahrami, Kamran</v>
          </cell>
          <cell r="B25">
            <v>74847</v>
          </cell>
          <cell r="C25" t="str">
            <v>8S</v>
          </cell>
          <cell r="D25" t="str">
            <v>M2</v>
          </cell>
          <cell r="E25" t="str">
            <v>214</v>
          </cell>
          <cell r="F25" t="str">
            <v>ST HUBERT OFFICE</v>
          </cell>
        </row>
        <row r="26">
          <cell r="A26" t="str">
            <v>Bains, Jasbir</v>
          </cell>
          <cell r="B26">
            <v>74815</v>
          </cell>
          <cell r="C26" t="str">
            <v>6M</v>
          </cell>
          <cell r="D26" t="str">
            <v>G2</v>
          </cell>
          <cell r="E26" t="str">
            <v>242</v>
          </cell>
          <cell r="F26" t="str">
            <v>QUALITY ASSURANCE</v>
          </cell>
        </row>
        <row r="27">
          <cell r="A27" t="str">
            <v>Balasingam, Rathan</v>
          </cell>
          <cell r="B27">
            <v>75293</v>
          </cell>
          <cell r="C27" t="str">
            <v>5S</v>
          </cell>
          <cell r="D27" t="str">
            <v>F2</v>
          </cell>
          <cell r="E27" t="str">
            <v>230</v>
          </cell>
          <cell r="F27" t="str">
            <v>SPACE SYSTEMS ELECTRICAL ASSEMBLY</v>
          </cell>
        </row>
        <row r="28">
          <cell r="A28" t="str">
            <v>Balkaransingh, Steve</v>
          </cell>
          <cell r="B28">
            <v>75256</v>
          </cell>
          <cell r="C28" t="str">
            <v>8R</v>
          </cell>
          <cell r="D28" t="str">
            <v>M2</v>
          </cell>
          <cell r="E28" t="str">
            <v>207</v>
          </cell>
          <cell r="F28" t="str">
            <v>MDS SUPPORT</v>
          </cell>
        </row>
        <row r="29">
          <cell r="A29" t="str">
            <v>Barbu, Mihail</v>
          </cell>
          <cell r="B29">
            <v>75016</v>
          </cell>
          <cell r="C29" t="str">
            <v>4U</v>
          </cell>
          <cell r="D29" t="str">
            <v>J1</v>
          </cell>
          <cell r="E29" t="str">
            <v>217</v>
          </cell>
          <cell r="F29" t="str">
            <v>ELECTRICAL ENGINEERING</v>
          </cell>
        </row>
        <row r="30">
          <cell r="A30" t="str">
            <v>Barfoot, Tim</v>
          </cell>
          <cell r="B30">
            <v>75068</v>
          </cell>
          <cell r="C30" t="str">
            <v>4F</v>
          </cell>
          <cell r="D30" t="str">
            <v>J1</v>
          </cell>
          <cell r="E30" t="str">
            <v>212</v>
          </cell>
          <cell r="F30" t="str">
            <v>CONTROLS &amp; ANALYSIS</v>
          </cell>
        </row>
        <row r="31">
          <cell r="A31" t="str">
            <v>Barnet, Mark</v>
          </cell>
          <cell r="B31">
            <v>75220</v>
          </cell>
          <cell r="C31" t="str">
            <v>4D</v>
          </cell>
          <cell r="D31" t="str">
            <v>J3</v>
          </cell>
          <cell r="E31" t="str">
            <v>211</v>
          </cell>
          <cell r="F31" t="str">
            <v>SYSTEMS</v>
          </cell>
        </row>
        <row r="32">
          <cell r="A32" t="str">
            <v>Barr, Kevin</v>
          </cell>
          <cell r="B32">
            <v>75142</v>
          </cell>
          <cell r="C32" t="str">
            <v>8D</v>
          </cell>
          <cell r="D32" t="str">
            <v>L3</v>
          </cell>
          <cell r="E32" t="str">
            <v>209</v>
          </cell>
          <cell r="F32" t="str">
            <v>DFL</v>
          </cell>
        </row>
        <row r="33">
          <cell r="A33" t="str">
            <v>Basso, Walter</v>
          </cell>
          <cell r="B33">
            <v>74729</v>
          </cell>
          <cell r="C33" t="str">
            <v>6M</v>
          </cell>
          <cell r="D33" t="str">
            <v>G2</v>
          </cell>
          <cell r="E33" t="str">
            <v>242</v>
          </cell>
          <cell r="F33" t="str">
            <v>QUALITY ASSURANCE</v>
          </cell>
        </row>
        <row r="34">
          <cell r="A34" t="str">
            <v>Battiston, George</v>
          </cell>
          <cell r="B34">
            <v>33859</v>
          </cell>
          <cell r="C34" t="str">
            <v>4U</v>
          </cell>
          <cell r="D34" t="str">
            <v>J1</v>
          </cell>
          <cell r="E34" t="str">
            <v>217</v>
          </cell>
          <cell r="F34" t="str">
            <v>ELECTRICAL ENGINEERING</v>
          </cell>
        </row>
        <row r="35">
          <cell r="A35" t="str">
            <v>Beaton, Alexander</v>
          </cell>
          <cell r="B35">
            <v>75202</v>
          </cell>
          <cell r="C35" t="str">
            <v>8D</v>
          </cell>
          <cell r="D35" t="str">
            <v>L3</v>
          </cell>
          <cell r="E35" t="str">
            <v>209</v>
          </cell>
          <cell r="F35" t="str">
            <v>DFL</v>
          </cell>
        </row>
        <row r="36">
          <cell r="A36" t="str">
            <v>Beaulieu, John</v>
          </cell>
          <cell r="B36">
            <v>34050</v>
          </cell>
          <cell r="C36" t="str">
            <v>4G</v>
          </cell>
          <cell r="D36" t="str">
            <v>J1</v>
          </cell>
          <cell r="E36" t="str">
            <v>213</v>
          </cell>
          <cell r="F36" t="str">
            <v>SOFTWARE DEVELOPMENT</v>
          </cell>
        </row>
        <row r="37">
          <cell r="A37" t="str">
            <v>Belanger, Steven</v>
          </cell>
          <cell r="B37">
            <v>75092</v>
          </cell>
          <cell r="C37" t="str">
            <v>8D</v>
          </cell>
          <cell r="D37" t="str">
            <v>L3</v>
          </cell>
          <cell r="E37" t="str">
            <v>209</v>
          </cell>
          <cell r="F37" t="str">
            <v>DFL</v>
          </cell>
        </row>
        <row r="38">
          <cell r="A38" t="str">
            <v>Bell, Tony</v>
          </cell>
          <cell r="B38">
            <v>74458</v>
          </cell>
          <cell r="C38" t="str">
            <v>3R</v>
          </cell>
          <cell r="D38" t="str">
            <v>J1</v>
          </cell>
          <cell r="E38" t="str">
            <v>262</v>
          </cell>
          <cell r="F38" t="str">
            <v>PROGRAM MGMT</v>
          </cell>
        </row>
        <row r="39">
          <cell r="A39" t="str">
            <v>Bennett, Jacque</v>
          </cell>
          <cell r="B39">
            <v>36576</v>
          </cell>
          <cell r="C39" t="str">
            <v>4U</v>
          </cell>
          <cell r="D39" t="str">
            <v>J1</v>
          </cell>
          <cell r="E39" t="str">
            <v>217</v>
          </cell>
          <cell r="F39" t="str">
            <v>ELECTRICAL ENGINEERING</v>
          </cell>
        </row>
        <row r="40">
          <cell r="A40" t="str">
            <v>Biernacki, Stan</v>
          </cell>
          <cell r="B40">
            <v>81331</v>
          </cell>
          <cell r="C40" t="str">
            <v>4K</v>
          </cell>
          <cell r="D40" t="str">
            <v>J5</v>
          </cell>
          <cell r="E40" t="str">
            <v>215</v>
          </cell>
          <cell r="F40" t="str">
            <v>MECHANICAL</v>
          </cell>
        </row>
        <row r="41">
          <cell r="A41" t="str">
            <v>Biggs, Jeff</v>
          </cell>
          <cell r="B41">
            <v>74753</v>
          </cell>
          <cell r="C41" t="str">
            <v>8D</v>
          </cell>
          <cell r="D41" t="str">
            <v>L1</v>
          </cell>
          <cell r="E41" t="str">
            <v>209</v>
          </cell>
          <cell r="F41" t="str">
            <v>DFL</v>
          </cell>
        </row>
        <row r="42">
          <cell r="A42" t="str">
            <v>Bina, Bardia</v>
          </cell>
          <cell r="B42">
            <v>75193</v>
          </cell>
          <cell r="C42" t="str">
            <v>4D</v>
          </cell>
          <cell r="D42" t="str">
            <v>J2</v>
          </cell>
          <cell r="E42" t="str">
            <v>211</v>
          </cell>
          <cell r="F42" t="str">
            <v>SYSTEMS</v>
          </cell>
        </row>
        <row r="43">
          <cell r="A43" t="str">
            <v>Binni, Irene</v>
          </cell>
          <cell r="B43">
            <v>32716</v>
          </cell>
          <cell r="C43" t="str">
            <v>00</v>
          </cell>
          <cell r="D43" t="str">
            <v/>
          </cell>
          <cell r="E43" t="str">
            <v>200</v>
          </cell>
          <cell r="F43" t="str">
            <v/>
          </cell>
        </row>
        <row r="44">
          <cell r="A44" t="str">
            <v>Bird, Bill</v>
          </cell>
          <cell r="B44">
            <v>74648</v>
          </cell>
          <cell r="C44" t="str">
            <v>4G</v>
          </cell>
          <cell r="D44" t="str">
            <v>J2</v>
          </cell>
          <cell r="E44" t="str">
            <v>213</v>
          </cell>
          <cell r="F44" t="str">
            <v>SOFTWARE DEVELOPMENT</v>
          </cell>
        </row>
        <row r="45">
          <cell r="A45" t="str">
            <v>Bishun, Mata</v>
          </cell>
          <cell r="B45">
            <v>34023</v>
          </cell>
          <cell r="C45" t="str">
            <v>4G</v>
          </cell>
          <cell r="D45" t="str">
            <v>J1</v>
          </cell>
          <cell r="E45" t="str">
            <v>213</v>
          </cell>
          <cell r="F45" t="str">
            <v>SOFTWARE DEVELOPMENT</v>
          </cell>
        </row>
        <row r="46">
          <cell r="A46" t="str">
            <v>Blight, Peter</v>
          </cell>
          <cell r="B46">
            <v>74194</v>
          </cell>
          <cell r="C46" t="str">
            <v>3R</v>
          </cell>
          <cell r="D46" t="str">
            <v>J1</v>
          </cell>
          <cell r="E46" t="str">
            <v>262</v>
          </cell>
          <cell r="F46" t="str">
            <v>PROGRAM MGMT</v>
          </cell>
        </row>
        <row r="47">
          <cell r="A47" t="str">
            <v>Bloomquist, Leif</v>
          </cell>
          <cell r="B47">
            <v>75106</v>
          </cell>
          <cell r="C47" t="str">
            <v>8R</v>
          </cell>
          <cell r="D47" t="str">
            <v>M2</v>
          </cell>
          <cell r="E47" t="str">
            <v>207</v>
          </cell>
          <cell r="F47" t="str">
            <v>MDS SUPPORT</v>
          </cell>
        </row>
        <row r="48">
          <cell r="A48" t="str">
            <v>Bolger, James</v>
          </cell>
          <cell r="B48">
            <v>74202</v>
          </cell>
          <cell r="C48" t="str">
            <v>00</v>
          </cell>
          <cell r="D48" t="str">
            <v/>
          </cell>
          <cell r="E48" t="str">
            <v>277</v>
          </cell>
          <cell r="F48" t="str">
            <v/>
          </cell>
        </row>
        <row r="49">
          <cell r="A49" t="str">
            <v>Bondy, Michel</v>
          </cell>
          <cell r="B49">
            <v>75043</v>
          </cell>
          <cell r="C49" t="str">
            <v>4F</v>
          </cell>
          <cell r="D49" t="str">
            <v>J2</v>
          </cell>
          <cell r="E49" t="str">
            <v>212</v>
          </cell>
          <cell r="F49" t="str">
            <v>CONTROLS &amp; ANALYSIS</v>
          </cell>
        </row>
        <row r="50">
          <cell r="A50" t="str">
            <v>Borden, Dennis</v>
          </cell>
          <cell r="B50">
            <v>74626</v>
          </cell>
          <cell r="C50" t="str">
            <v>5R</v>
          </cell>
          <cell r="D50" t="str">
            <v>F2</v>
          </cell>
          <cell r="E50" t="str">
            <v>230</v>
          </cell>
          <cell r="F50" t="str">
            <v>ELECTRO MECHANICAL ASSEMBLY</v>
          </cell>
        </row>
        <row r="51">
          <cell r="A51" t="str">
            <v>Borden, Doug</v>
          </cell>
          <cell r="B51">
            <v>74803</v>
          </cell>
          <cell r="C51" t="str">
            <v>5R</v>
          </cell>
          <cell r="D51" t="str">
            <v>F2</v>
          </cell>
          <cell r="E51" t="str">
            <v>230</v>
          </cell>
          <cell r="F51" t="str">
            <v>ELECTRO MECHANICAL ASSEMBLY</v>
          </cell>
        </row>
        <row r="52">
          <cell r="A52" t="str">
            <v>Bouchard, Bob</v>
          </cell>
          <cell r="B52">
            <v>75139</v>
          </cell>
          <cell r="C52" t="str">
            <v>8D</v>
          </cell>
          <cell r="D52" t="str">
            <v>L1</v>
          </cell>
          <cell r="E52" t="str">
            <v>209</v>
          </cell>
          <cell r="F52" t="str">
            <v>DFL</v>
          </cell>
        </row>
        <row r="53">
          <cell r="A53" t="str">
            <v>Bouchard, Brad</v>
          </cell>
          <cell r="B53">
            <v>81391</v>
          </cell>
          <cell r="C53" t="str">
            <v>8D</v>
          </cell>
          <cell r="D53" t="str">
            <v>L3</v>
          </cell>
          <cell r="E53" t="str">
            <v>209</v>
          </cell>
          <cell r="F53" t="str">
            <v>DFL</v>
          </cell>
        </row>
        <row r="54">
          <cell r="A54" t="str">
            <v>Bouffard, Patrick</v>
          </cell>
          <cell r="B54">
            <v>74663</v>
          </cell>
          <cell r="C54" t="str">
            <v>8S</v>
          </cell>
          <cell r="D54" t="str">
            <v>M1</v>
          </cell>
          <cell r="E54" t="str">
            <v>214</v>
          </cell>
          <cell r="F54" t="str">
            <v>ST HUBERT OFFICE</v>
          </cell>
        </row>
        <row r="55">
          <cell r="A55" t="str">
            <v>Boutilier, Michael</v>
          </cell>
          <cell r="B55">
            <v>75349</v>
          </cell>
          <cell r="C55" t="str">
            <v>1X</v>
          </cell>
          <cell r="D55" t="str">
            <v>J4</v>
          </cell>
          <cell r="E55" t="str">
            <v>219</v>
          </cell>
          <cell r="F55" t="str">
            <v xml:space="preserve">CADM                </v>
          </cell>
        </row>
        <row r="56">
          <cell r="A56" t="str">
            <v>Boyle, Keith</v>
          </cell>
          <cell r="B56">
            <v>74271</v>
          </cell>
          <cell r="C56" t="str">
            <v>4F</v>
          </cell>
          <cell r="D56" t="str">
            <v>J1</v>
          </cell>
          <cell r="E56" t="str">
            <v>212</v>
          </cell>
          <cell r="F56" t="str">
            <v>CONTROLS &amp; ANALYSIS</v>
          </cell>
        </row>
        <row r="57">
          <cell r="A57" t="str">
            <v>Bradbury, Phil</v>
          </cell>
          <cell r="B57">
            <v>36549</v>
          </cell>
          <cell r="C57" t="str">
            <v>5T</v>
          </cell>
          <cell r="D57" t="str">
            <v>F1</v>
          </cell>
          <cell r="E57" t="str">
            <v>230</v>
          </cell>
          <cell r="F57" t="str">
            <v>MANUFACTURING ENGINEERING</v>
          </cell>
        </row>
        <row r="58">
          <cell r="A58" t="str">
            <v>Brandstadt, Katrina</v>
          </cell>
          <cell r="B58">
            <v>75299</v>
          </cell>
          <cell r="C58" t="str">
            <v>8S</v>
          </cell>
          <cell r="D58" t="str">
            <v>M3</v>
          </cell>
          <cell r="E58" t="str">
            <v>214</v>
          </cell>
          <cell r="F58" t="str">
            <v>ST HUBERT OFFICE</v>
          </cell>
        </row>
        <row r="59">
          <cell r="A59" t="str">
            <v>Bratsberg, Stephen</v>
          </cell>
          <cell r="B59">
            <v>75209</v>
          </cell>
          <cell r="C59" t="str">
            <v>4P</v>
          </cell>
          <cell r="D59" t="str">
            <v>J2</v>
          </cell>
          <cell r="E59" t="str">
            <v>215</v>
          </cell>
          <cell r="F59" t="str">
            <v>DESIGN OFFICE</v>
          </cell>
        </row>
        <row r="60">
          <cell r="A60" t="str">
            <v>Brisby, Richard</v>
          </cell>
          <cell r="B60">
            <v>74221</v>
          </cell>
          <cell r="C60" t="str">
            <v>4D</v>
          </cell>
          <cell r="D60" t="str">
            <v>J1</v>
          </cell>
          <cell r="E60" t="str">
            <v>211</v>
          </cell>
          <cell r="F60" t="str">
            <v>SYSTEMS</v>
          </cell>
        </row>
        <row r="61">
          <cell r="A61" t="str">
            <v>Brolley, Tom</v>
          </cell>
          <cell r="B61">
            <v>33105</v>
          </cell>
          <cell r="C61" t="str">
            <v>00</v>
          </cell>
          <cell r="D61" t="str">
            <v/>
          </cell>
          <cell r="E61" t="str">
            <v>284</v>
          </cell>
          <cell r="F61" t="str">
            <v/>
          </cell>
        </row>
        <row r="62">
          <cell r="A62" t="str">
            <v>Brousseau, Mike</v>
          </cell>
          <cell r="B62">
            <v>74143</v>
          </cell>
          <cell r="C62" t="str">
            <v>4F</v>
          </cell>
          <cell r="D62" t="str">
            <v>J1</v>
          </cell>
          <cell r="E62" t="str">
            <v>212</v>
          </cell>
          <cell r="F62" t="str">
            <v>CONTROLS &amp; ANALYSIS</v>
          </cell>
        </row>
        <row r="63">
          <cell r="A63" t="str">
            <v>Bryan, Richard</v>
          </cell>
          <cell r="B63">
            <v>75241</v>
          </cell>
          <cell r="C63" t="str">
            <v>4K</v>
          </cell>
          <cell r="D63" t="str">
            <v>J2</v>
          </cell>
          <cell r="E63" t="str">
            <v>215</v>
          </cell>
          <cell r="F63" t="str">
            <v>MECHANICAL</v>
          </cell>
        </row>
        <row r="64">
          <cell r="A64" t="str">
            <v>Brydon, Dave</v>
          </cell>
          <cell r="B64">
            <v>75265</v>
          </cell>
          <cell r="C64" t="str">
            <v>5Q</v>
          </cell>
          <cell r="D64" t="str">
            <v>F2</v>
          </cell>
          <cell r="E64" t="str">
            <v>230</v>
          </cell>
          <cell r="F64" t="str">
            <v>PRODUCTION CONTROL</v>
          </cell>
        </row>
        <row r="65">
          <cell r="A65" t="str">
            <v>Buhariwala, Kerman</v>
          </cell>
          <cell r="B65">
            <v>33984</v>
          </cell>
          <cell r="C65" t="str">
            <v>4F</v>
          </cell>
          <cell r="D65" t="str">
            <v>J1</v>
          </cell>
          <cell r="E65" t="str">
            <v>212</v>
          </cell>
          <cell r="F65" t="str">
            <v>CONTROLS &amp; ANALYSIS</v>
          </cell>
        </row>
        <row r="66">
          <cell r="A66" t="str">
            <v>Bull, Greg</v>
          </cell>
          <cell r="B66">
            <v>81116</v>
          </cell>
          <cell r="C66" t="str">
            <v>4P</v>
          </cell>
          <cell r="D66" t="str">
            <v>J1</v>
          </cell>
          <cell r="E66" t="str">
            <v>215</v>
          </cell>
          <cell r="F66" t="str">
            <v>DESIGN OFFICE</v>
          </cell>
        </row>
        <row r="67">
          <cell r="A67" t="str">
            <v>Bunting, Tom</v>
          </cell>
          <cell r="B67">
            <v>33925</v>
          </cell>
          <cell r="C67" t="str">
            <v>00</v>
          </cell>
          <cell r="D67" t="str">
            <v/>
          </cell>
          <cell r="E67" t="str">
            <v>216</v>
          </cell>
          <cell r="F67" t="str">
            <v/>
          </cell>
        </row>
        <row r="68">
          <cell r="A68" t="str">
            <v>Buratynsky, Mike</v>
          </cell>
          <cell r="B68">
            <v>33876</v>
          </cell>
          <cell r="C68" t="str">
            <v>5T</v>
          </cell>
          <cell r="D68" t="str">
            <v>F1</v>
          </cell>
          <cell r="E68" t="str">
            <v>230</v>
          </cell>
          <cell r="F68" t="str">
            <v>MANUFACTURING ENGINEERING</v>
          </cell>
        </row>
        <row r="69">
          <cell r="A69" t="str">
            <v>Burns, Gerry</v>
          </cell>
          <cell r="B69">
            <v>33429</v>
          </cell>
          <cell r="C69" t="str">
            <v>4D</v>
          </cell>
          <cell r="D69" t="str">
            <v>J1</v>
          </cell>
          <cell r="E69" t="str">
            <v>211</v>
          </cell>
          <cell r="F69" t="str">
            <v>SYSTEMS</v>
          </cell>
        </row>
        <row r="70">
          <cell r="A70" t="str">
            <v>Bush, Doug</v>
          </cell>
          <cell r="B70">
            <v>34006</v>
          </cell>
          <cell r="C70" t="str">
            <v>3R</v>
          </cell>
          <cell r="D70" t="str">
            <v>J1</v>
          </cell>
          <cell r="E70" t="str">
            <v>262</v>
          </cell>
          <cell r="F70" t="str">
            <v>PROGRAM MGMT</v>
          </cell>
        </row>
        <row r="71">
          <cell r="A71" t="str">
            <v>Campitelli, Aldo</v>
          </cell>
          <cell r="B71">
            <v>32758</v>
          </cell>
          <cell r="C71" t="str">
            <v>4K</v>
          </cell>
          <cell r="D71" t="str">
            <v>J1</v>
          </cell>
          <cell r="E71" t="str">
            <v>215</v>
          </cell>
          <cell r="F71" t="str">
            <v>MECHANICAL</v>
          </cell>
        </row>
        <row r="72">
          <cell r="A72" t="str">
            <v>Carangay, Linda</v>
          </cell>
          <cell r="B72">
            <v>32406</v>
          </cell>
          <cell r="C72" t="str">
            <v>00</v>
          </cell>
          <cell r="D72" t="str">
            <v/>
          </cell>
          <cell r="E72" t="str">
            <v>281</v>
          </cell>
          <cell r="F72" t="str">
            <v/>
          </cell>
        </row>
        <row r="73">
          <cell r="A73" t="str">
            <v>Carino, Vincent</v>
          </cell>
          <cell r="B73">
            <v>74688</v>
          </cell>
          <cell r="C73" t="str">
            <v>00</v>
          </cell>
          <cell r="D73" t="str">
            <v/>
          </cell>
          <cell r="E73" t="str">
            <v>204</v>
          </cell>
          <cell r="F73" t="str">
            <v/>
          </cell>
        </row>
        <row r="74">
          <cell r="A74" t="str">
            <v>Carr, Robert</v>
          </cell>
          <cell r="B74">
            <v>33298</v>
          </cell>
          <cell r="C74" t="str">
            <v>3A</v>
          </cell>
          <cell r="D74" t="str">
            <v>J1</v>
          </cell>
          <cell r="E74" t="str">
            <v>220</v>
          </cell>
          <cell r="F74" t="str">
            <v>RESEARCH &amp; DEVELOPMENT</v>
          </cell>
        </row>
        <row r="75">
          <cell r="A75" t="str">
            <v>Carson, Val</v>
          </cell>
          <cell r="B75">
            <v>75093</v>
          </cell>
          <cell r="C75" t="str">
            <v>00</v>
          </cell>
          <cell r="D75" t="str">
            <v/>
          </cell>
          <cell r="E75" t="str">
            <v>802</v>
          </cell>
          <cell r="F75" t="str">
            <v/>
          </cell>
        </row>
        <row r="76">
          <cell r="A76" t="str">
            <v>Cartini, Eugene</v>
          </cell>
          <cell r="B76">
            <v>74968</v>
          </cell>
          <cell r="C76" t="str">
            <v>7U</v>
          </cell>
          <cell r="D76" t="str">
            <v>J3</v>
          </cell>
          <cell r="E76" t="str">
            <v>289</v>
          </cell>
          <cell r="F76" t="str">
            <v>APPLICATIONS SUPPORT</v>
          </cell>
        </row>
        <row r="77">
          <cell r="A77" t="str">
            <v>Carver, Ken</v>
          </cell>
          <cell r="B77">
            <v>75291</v>
          </cell>
          <cell r="C77" t="str">
            <v>2P</v>
          </cell>
          <cell r="D77" t="str">
            <v>J1</v>
          </cell>
          <cell r="E77" t="str">
            <v>282</v>
          </cell>
          <cell r="F77" t="str">
            <v>COST&amp;SCHEDULE</v>
          </cell>
        </row>
        <row r="78">
          <cell r="A78" t="str">
            <v>Cass, Charles</v>
          </cell>
          <cell r="B78">
            <v>75154</v>
          </cell>
          <cell r="C78" t="str">
            <v>4K</v>
          </cell>
          <cell r="D78" t="str">
            <v>J2</v>
          </cell>
          <cell r="E78" t="str">
            <v>215</v>
          </cell>
          <cell r="F78" t="str">
            <v>MECHANICAL</v>
          </cell>
        </row>
        <row r="79">
          <cell r="A79" t="str">
            <v>Cass, Melissa</v>
          </cell>
          <cell r="B79">
            <v>74713</v>
          </cell>
          <cell r="C79" t="str">
            <v>6G</v>
          </cell>
          <cell r="D79" t="str">
            <v>G2</v>
          </cell>
          <cell r="E79" t="str">
            <v>241</v>
          </cell>
          <cell r="F79" t="str">
            <v xml:space="preserve">RELIAB/MAINT/SAFETY </v>
          </cell>
        </row>
        <row r="80">
          <cell r="A80" t="str">
            <v>Cavan, Neil</v>
          </cell>
          <cell r="B80">
            <v>75346</v>
          </cell>
          <cell r="C80" t="str">
            <v>4K</v>
          </cell>
          <cell r="D80" t="str">
            <v>J4</v>
          </cell>
          <cell r="E80" t="str">
            <v>215</v>
          </cell>
          <cell r="F80" t="str">
            <v>MECHANICAL</v>
          </cell>
        </row>
        <row r="81">
          <cell r="A81" t="str">
            <v>Cerisano, Joe</v>
          </cell>
          <cell r="B81">
            <v>74210</v>
          </cell>
          <cell r="C81" t="str">
            <v>2P</v>
          </cell>
          <cell r="D81" t="str">
            <v>J2</v>
          </cell>
          <cell r="E81" t="str">
            <v>282</v>
          </cell>
          <cell r="F81" t="str">
            <v>COST&amp;SCHEDULE</v>
          </cell>
        </row>
        <row r="82">
          <cell r="A82" t="str">
            <v>Cervi, Jason</v>
          </cell>
          <cell r="B82">
            <v>75017</v>
          </cell>
          <cell r="C82" t="str">
            <v>00</v>
          </cell>
          <cell r="D82" t="str">
            <v/>
          </cell>
          <cell r="E82" t="str">
            <v>281</v>
          </cell>
          <cell r="F82" t="str">
            <v/>
          </cell>
        </row>
        <row r="83">
          <cell r="A83" t="str">
            <v>Chakraborti, Piyali</v>
          </cell>
          <cell r="B83">
            <v>75204</v>
          </cell>
          <cell r="C83" t="str">
            <v>6G</v>
          </cell>
          <cell r="D83" t="str">
            <v>G2</v>
          </cell>
          <cell r="E83" t="str">
            <v>241</v>
          </cell>
          <cell r="F83" t="str">
            <v xml:space="preserve">RELIAB/MAINT/SAFETY </v>
          </cell>
        </row>
        <row r="84">
          <cell r="A84" t="str">
            <v>Chan, Ming</v>
          </cell>
          <cell r="B84">
            <v>32714</v>
          </cell>
          <cell r="C84" t="str">
            <v>4P</v>
          </cell>
          <cell r="D84" t="str">
            <v>J1</v>
          </cell>
          <cell r="E84" t="str">
            <v>215</v>
          </cell>
          <cell r="F84" t="str">
            <v>DESIGN OFFICE</v>
          </cell>
        </row>
        <row r="85">
          <cell r="A85" t="str">
            <v>Chan, Richard</v>
          </cell>
          <cell r="B85">
            <v>34042</v>
          </cell>
          <cell r="C85" t="str">
            <v>4D</v>
          </cell>
          <cell r="D85" t="str">
            <v>J1</v>
          </cell>
          <cell r="E85" t="str">
            <v>211</v>
          </cell>
          <cell r="F85" t="str">
            <v>SYSTEMS</v>
          </cell>
        </row>
        <row r="86">
          <cell r="A86" t="str">
            <v>Chan, Stephen</v>
          </cell>
          <cell r="B86">
            <v>74283</v>
          </cell>
          <cell r="C86" t="str">
            <v>3R</v>
          </cell>
          <cell r="D86" t="str">
            <v>J1</v>
          </cell>
          <cell r="E86" t="str">
            <v>262</v>
          </cell>
          <cell r="F86" t="str">
            <v>PROGRAM MGMT</v>
          </cell>
        </row>
        <row r="87">
          <cell r="A87" t="str">
            <v>Chandler, Peter</v>
          </cell>
          <cell r="B87">
            <v>74318</v>
          </cell>
          <cell r="C87" t="str">
            <v>4U</v>
          </cell>
          <cell r="D87" t="str">
            <v>J1</v>
          </cell>
          <cell r="E87" t="str">
            <v>217</v>
          </cell>
          <cell r="F87" t="str">
            <v>ELECTRICAL ENGINEERING</v>
          </cell>
        </row>
        <row r="88">
          <cell r="A88" t="str">
            <v>Chang, Fred</v>
          </cell>
          <cell r="B88">
            <v>75351</v>
          </cell>
          <cell r="C88" t="str">
            <v>4U</v>
          </cell>
          <cell r="D88" t="str">
            <v>J2</v>
          </cell>
          <cell r="E88" t="str">
            <v>217</v>
          </cell>
          <cell r="F88" t="str">
            <v>ELECTRICAL ENGINEERING</v>
          </cell>
        </row>
        <row r="89">
          <cell r="A89" t="str">
            <v>Chappell, Laurie</v>
          </cell>
          <cell r="B89">
            <v>74546</v>
          </cell>
          <cell r="C89" t="str">
            <v>4Y</v>
          </cell>
          <cell r="D89" t="str">
            <v>J1</v>
          </cell>
          <cell r="E89" t="str">
            <v>208</v>
          </cell>
          <cell r="F89" t="str">
            <v>SYSTEMS DESIGN</v>
          </cell>
        </row>
        <row r="90">
          <cell r="A90" t="str">
            <v>Chen, Diane</v>
          </cell>
          <cell r="B90">
            <v>94084</v>
          </cell>
          <cell r="C90" t="str">
            <v>6L</v>
          </cell>
          <cell r="D90" t="str">
            <v>G2</v>
          </cell>
          <cell r="E90" t="str">
            <v>241</v>
          </cell>
          <cell r="F90" t="str">
            <v>SOFTWARE PA</v>
          </cell>
        </row>
        <row r="91">
          <cell r="A91" t="str">
            <v>Chen, Emilie</v>
          </cell>
          <cell r="B91">
            <v>74453</v>
          </cell>
          <cell r="C91" t="str">
            <v>4G</v>
          </cell>
          <cell r="D91" t="str">
            <v>J1</v>
          </cell>
          <cell r="E91" t="str">
            <v>213</v>
          </cell>
          <cell r="F91" t="str">
            <v>SOFTWARE DEVELOPMENT</v>
          </cell>
        </row>
        <row r="92">
          <cell r="A92" t="str">
            <v>Chen, Gordon</v>
          </cell>
          <cell r="B92">
            <v>74615</v>
          </cell>
          <cell r="C92" t="str">
            <v>4G</v>
          </cell>
          <cell r="D92" t="str">
            <v>J1</v>
          </cell>
          <cell r="E92" t="str">
            <v>213</v>
          </cell>
          <cell r="F92" t="str">
            <v>SOFTWARE DEVELOPMENT</v>
          </cell>
        </row>
        <row r="93">
          <cell r="A93" t="str">
            <v>Chen, Ryan</v>
          </cell>
          <cell r="B93">
            <v>75297</v>
          </cell>
          <cell r="C93" t="str">
            <v>4U</v>
          </cell>
          <cell r="D93" t="str">
            <v>J1</v>
          </cell>
          <cell r="E93" t="str">
            <v>217</v>
          </cell>
          <cell r="F93" t="str">
            <v>ELECTRICAL ENGINEERING</v>
          </cell>
        </row>
        <row r="94">
          <cell r="A94" t="str">
            <v>Cheng, David</v>
          </cell>
          <cell r="B94">
            <v>74862</v>
          </cell>
          <cell r="C94" t="str">
            <v>4D</v>
          </cell>
          <cell r="D94" t="str">
            <v>J2</v>
          </cell>
          <cell r="E94" t="str">
            <v>211</v>
          </cell>
          <cell r="F94" t="str">
            <v>SYSTEMS</v>
          </cell>
        </row>
        <row r="95">
          <cell r="A95" t="str">
            <v>Cheng, Jason</v>
          </cell>
          <cell r="B95">
            <v>75199</v>
          </cell>
          <cell r="C95" t="str">
            <v>4D</v>
          </cell>
          <cell r="D95" t="str">
            <v>J2</v>
          </cell>
          <cell r="E95" t="str">
            <v>211</v>
          </cell>
          <cell r="F95" t="str">
            <v>SYSTEMS</v>
          </cell>
        </row>
        <row r="96">
          <cell r="A96" t="str">
            <v>Chiang, Wood</v>
          </cell>
          <cell r="B96">
            <v>75348</v>
          </cell>
          <cell r="C96" t="str">
            <v>4F</v>
          </cell>
          <cell r="D96" t="str">
            <v>J4</v>
          </cell>
          <cell r="E96" t="str">
            <v>212</v>
          </cell>
          <cell r="F96" t="str">
            <v>CONTROLS &amp; ANALYSIS</v>
          </cell>
        </row>
        <row r="97">
          <cell r="A97" t="str">
            <v>Chirtu, Cris</v>
          </cell>
          <cell r="B97">
            <v>74424</v>
          </cell>
          <cell r="C97" t="str">
            <v>4U</v>
          </cell>
          <cell r="D97" t="str">
            <v>J1</v>
          </cell>
          <cell r="E97" t="str">
            <v>217</v>
          </cell>
          <cell r="F97" t="str">
            <v>ELECTRICAL ENGINEERING</v>
          </cell>
        </row>
        <row r="98">
          <cell r="A98" t="str">
            <v>Chirtu, Dan</v>
          </cell>
          <cell r="B98">
            <v>74269</v>
          </cell>
          <cell r="C98" t="str">
            <v>5T</v>
          </cell>
          <cell r="D98" t="str">
            <v>F2</v>
          </cell>
          <cell r="E98" t="str">
            <v>230</v>
          </cell>
          <cell r="F98" t="str">
            <v>MANUFACTURING ENGINEERING</v>
          </cell>
        </row>
        <row r="99">
          <cell r="A99" t="str">
            <v>Choi, Eric</v>
          </cell>
          <cell r="B99">
            <v>74878</v>
          </cell>
          <cell r="C99" t="str">
            <v>4Y</v>
          </cell>
          <cell r="D99" t="str">
            <v>J2</v>
          </cell>
          <cell r="E99" t="str">
            <v>208</v>
          </cell>
          <cell r="F99" t="str">
            <v>SYSTEMS DESIGN</v>
          </cell>
        </row>
        <row r="100">
          <cell r="A100" t="str">
            <v>Choi, Kin</v>
          </cell>
          <cell r="B100">
            <v>33069</v>
          </cell>
          <cell r="C100" t="str">
            <v>00</v>
          </cell>
          <cell r="D100" t="str">
            <v/>
          </cell>
          <cell r="E100" t="str">
            <v>284</v>
          </cell>
          <cell r="F100" t="str">
            <v/>
          </cell>
        </row>
        <row r="101">
          <cell r="A101" t="str">
            <v>Christie, Scott</v>
          </cell>
          <cell r="B101">
            <v>75082</v>
          </cell>
          <cell r="C101" t="str">
            <v>4K</v>
          </cell>
          <cell r="D101" t="str">
            <v>J2</v>
          </cell>
          <cell r="E101" t="str">
            <v>215</v>
          </cell>
          <cell r="F101" t="str">
            <v>MECHANICAL</v>
          </cell>
        </row>
        <row r="102">
          <cell r="A102" t="str">
            <v>Christoffersen, Darlene</v>
          </cell>
          <cell r="B102">
            <v>32454</v>
          </cell>
          <cell r="C102" t="str">
            <v>00</v>
          </cell>
          <cell r="D102" t="str">
            <v/>
          </cell>
          <cell r="E102" t="str">
            <v>216</v>
          </cell>
          <cell r="F102" t="str">
            <v/>
          </cell>
        </row>
        <row r="103">
          <cell r="A103" t="str">
            <v>Chukhray, Milena</v>
          </cell>
          <cell r="B103">
            <v>74948</v>
          </cell>
          <cell r="C103" t="str">
            <v>4G</v>
          </cell>
          <cell r="D103" t="str">
            <v>J2</v>
          </cell>
          <cell r="E103" t="str">
            <v>213</v>
          </cell>
          <cell r="F103" t="str">
            <v>SOFTWARE DEVELOPMENT</v>
          </cell>
        </row>
        <row r="104">
          <cell r="A104" t="str">
            <v>Chung, Patsy</v>
          </cell>
          <cell r="B104">
            <v>75338</v>
          </cell>
          <cell r="C104" t="str">
            <v>00</v>
          </cell>
          <cell r="D104" t="str">
            <v/>
          </cell>
          <cell r="E104" t="str">
            <v>281</v>
          </cell>
          <cell r="F104" t="str">
            <v/>
          </cell>
        </row>
        <row r="105">
          <cell r="A105" t="str">
            <v>Chung, So-Ra</v>
          </cell>
          <cell r="B105">
            <v>74721</v>
          </cell>
          <cell r="C105" t="str">
            <v>4D</v>
          </cell>
          <cell r="D105" t="str">
            <v>J2</v>
          </cell>
          <cell r="E105" t="str">
            <v>211</v>
          </cell>
          <cell r="F105" t="str">
            <v>SYSTEMS</v>
          </cell>
        </row>
        <row r="106">
          <cell r="A106" t="str">
            <v>Cinquemani, Josie</v>
          </cell>
          <cell r="B106">
            <v>33331</v>
          </cell>
          <cell r="C106" t="str">
            <v>00</v>
          </cell>
          <cell r="D106" t="str">
            <v/>
          </cell>
          <cell r="E106" t="str">
            <v>281</v>
          </cell>
          <cell r="F106" t="str">
            <v/>
          </cell>
        </row>
        <row r="107">
          <cell r="A107" t="str">
            <v>Clark, Geoff</v>
          </cell>
          <cell r="B107">
            <v>74837</v>
          </cell>
          <cell r="C107" t="str">
            <v>4G</v>
          </cell>
          <cell r="D107" t="str">
            <v>J2</v>
          </cell>
          <cell r="E107" t="str">
            <v>213</v>
          </cell>
          <cell r="F107" t="str">
            <v>SOFTWARE DEVELOPMENT</v>
          </cell>
        </row>
        <row r="108">
          <cell r="A108" t="str">
            <v>Clark, Ian</v>
          </cell>
          <cell r="B108">
            <v>75269</v>
          </cell>
          <cell r="C108" t="str">
            <v>8D</v>
          </cell>
          <cell r="D108" t="str">
            <v>L3</v>
          </cell>
          <cell r="E108" t="str">
            <v>209</v>
          </cell>
          <cell r="F108" t="str">
            <v>DFL</v>
          </cell>
        </row>
        <row r="109">
          <cell r="A109" t="str">
            <v>Clark, Lucas</v>
          </cell>
          <cell r="B109">
            <v>75278</v>
          </cell>
          <cell r="C109" t="str">
            <v>4U</v>
          </cell>
          <cell r="D109" t="str">
            <v>J3</v>
          </cell>
          <cell r="E109" t="str">
            <v>217</v>
          </cell>
          <cell r="F109" t="str">
            <v>ELECTRICAL ENGINEERING</v>
          </cell>
        </row>
        <row r="110">
          <cell r="A110" t="str">
            <v>Coleshill, Elliott</v>
          </cell>
          <cell r="B110">
            <v>74674</v>
          </cell>
          <cell r="C110" t="str">
            <v>4D</v>
          </cell>
          <cell r="D110" t="str">
            <v>J2</v>
          </cell>
          <cell r="E110" t="str">
            <v>211</v>
          </cell>
          <cell r="F110" t="str">
            <v>SYSTEMS</v>
          </cell>
        </row>
        <row r="111">
          <cell r="A111" t="str">
            <v>Collins, Finbarr</v>
          </cell>
          <cell r="B111">
            <v>81377</v>
          </cell>
          <cell r="C111" t="str">
            <v>4K</v>
          </cell>
          <cell r="D111" t="str">
            <v>J5</v>
          </cell>
          <cell r="E111" t="str">
            <v>215</v>
          </cell>
          <cell r="F111" t="str">
            <v>MECHANICAL</v>
          </cell>
        </row>
        <row r="112">
          <cell r="A112" t="str">
            <v>Collins, Geoff</v>
          </cell>
          <cell r="B112">
            <v>74828</v>
          </cell>
          <cell r="C112" t="str">
            <v>8D</v>
          </cell>
          <cell r="D112" t="str">
            <v>L1</v>
          </cell>
          <cell r="E112" t="str">
            <v>209</v>
          </cell>
          <cell r="F112" t="str">
            <v>DFL</v>
          </cell>
        </row>
        <row r="113">
          <cell r="A113" t="str">
            <v>Conforti, Frank</v>
          </cell>
          <cell r="B113">
            <v>74806</v>
          </cell>
          <cell r="C113" t="str">
            <v>00</v>
          </cell>
          <cell r="D113" t="str">
            <v/>
          </cell>
          <cell r="E113" t="str">
            <v>287</v>
          </cell>
          <cell r="F113" t="str">
            <v/>
          </cell>
        </row>
        <row r="114">
          <cell r="A114" t="str">
            <v>Cooper, Paul</v>
          </cell>
          <cell r="B114">
            <v>75062</v>
          </cell>
          <cell r="C114" t="str">
            <v>00</v>
          </cell>
          <cell r="D114" t="str">
            <v/>
          </cell>
          <cell r="E114" t="str">
            <v>201</v>
          </cell>
          <cell r="F114" t="str">
            <v/>
          </cell>
        </row>
        <row r="115">
          <cell r="A115" t="str">
            <v>Corbett, Paul</v>
          </cell>
          <cell r="B115">
            <v>31132</v>
          </cell>
          <cell r="C115" t="str">
            <v>00</v>
          </cell>
          <cell r="D115" t="str">
            <v/>
          </cell>
          <cell r="E115" t="str">
            <v>230</v>
          </cell>
          <cell r="F115" t="str">
            <v/>
          </cell>
        </row>
        <row r="116">
          <cell r="A116" t="str">
            <v>Corcoran, Robert</v>
          </cell>
          <cell r="B116">
            <v>74278</v>
          </cell>
          <cell r="C116" t="str">
            <v>4G</v>
          </cell>
          <cell r="D116" t="str">
            <v>J1</v>
          </cell>
          <cell r="E116" t="str">
            <v>213</v>
          </cell>
          <cell r="F116" t="str">
            <v>SOFTWARE DEVELOPMENT</v>
          </cell>
        </row>
        <row r="117">
          <cell r="A117" t="str">
            <v>Craig, Cameron</v>
          </cell>
          <cell r="B117">
            <v>43381</v>
          </cell>
          <cell r="C117" t="str">
            <v>00</v>
          </cell>
          <cell r="D117" t="str">
            <v/>
          </cell>
          <cell r="E117" t="str">
            <v>287</v>
          </cell>
          <cell r="F117" t="str">
            <v/>
          </cell>
        </row>
        <row r="118">
          <cell r="A118" t="str">
            <v>Creagh, James</v>
          </cell>
          <cell r="B118">
            <v>81327</v>
          </cell>
          <cell r="C118" t="str">
            <v>5T</v>
          </cell>
          <cell r="D118" t="str">
            <v>F1</v>
          </cell>
          <cell r="E118" t="str">
            <v>230</v>
          </cell>
          <cell r="F118" t="str">
            <v>MANUFACTURING ENGINEERING</v>
          </cell>
        </row>
        <row r="119">
          <cell r="A119" t="str">
            <v>Crymble, Derry</v>
          </cell>
          <cell r="B119">
            <v>75238</v>
          </cell>
          <cell r="C119" t="str">
            <v>4Y</v>
          </cell>
          <cell r="D119" t="str">
            <v>J1</v>
          </cell>
          <cell r="E119" t="str">
            <v>208</v>
          </cell>
          <cell r="F119" t="str">
            <v>SYSTEMS DESIGN</v>
          </cell>
        </row>
        <row r="120">
          <cell r="A120" t="str">
            <v>Cumming, Bill</v>
          </cell>
          <cell r="B120">
            <v>81362</v>
          </cell>
          <cell r="C120" t="str">
            <v>5T</v>
          </cell>
          <cell r="D120" t="str">
            <v>F1</v>
          </cell>
          <cell r="E120" t="str">
            <v>230</v>
          </cell>
          <cell r="F120" t="str">
            <v>MANUFACTURING ENGINEERING</v>
          </cell>
        </row>
        <row r="121">
          <cell r="A121" t="str">
            <v>Dalrymple, Andy</v>
          </cell>
          <cell r="B121">
            <v>74679</v>
          </cell>
          <cell r="C121" t="str">
            <v>4K</v>
          </cell>
          <cell r="D121" t="str">
            <v>J2</v>
          </cell>
          <cell r="E121" t="str">
            <v>215</v>
          </cell>
          <cell r="F121" t="str">
            <v>MECHANICAL</v>
          </cell>
        </row>
        <row r="122">
          <cell r="A122" t="str">
            <v>Daly, Mike</v>
          </cell>
          <cell r="B122">
            <v>74465</v>
          </cell>
          <cell r="C122" t="str">
            <v>4Y</v>
          </cell>
          <cell r="D122" t="str">
            <v>J1</v>
          </cell>
          <cell r="E122" t="str">
            <v>208</v>
          </cell>
          <cell r="F122" t="str">
            <v>SYSTEMS DESIGN</v>
          </cell>
        </row>
        <row r="123">
          <cell r="A123" t="str">
            <v>Darin-Zanco, Daniel</v>
          </cell>
          <cell r="B123">
            <v>74404</v>
          </cell>
          <cell r="C123" t="str">
            <v>4G</v>
          </cell>
          <cell r="D123" t="str">
            <v>J2</v>
          </cell>
          <cell r="E123" t="str">
            <v>213</v>
          </cell>
          <cell r="F123" t="str">
            <v>SOFTWARE DEVELOPMENT</v>
          </cell>
        </row>
        <row r="124">
          <cell r="A124" t="str">
            <v>David, Israel</v>
          </cell>
          <cell r="B124">
            <v>74203</v>
          </cell>
          <cell r="C124" t="str">
            <v>4D</v>
          </cell>
          <cell r="D124" t="str">
            <v>J1</v>
          </cell>
          <cell r="E124" t="str">
            <v>211</v>
          </cell>
          <cell r="F124" t="str">
            <v>SYSTEMS</v>
          </cell>
        </row>
        <row r="125">
          <cell r="A125" t="str">
            <v>Davies, Tim</v>
          </cell>
          <cell r="B125">
            <v>32992</v>
          </cell>
          <cell r="C125" t="str">
            <v>6M</v>
          </cell>
          <cell r="D125" t="str">
            <v>G2</v>
          </cell>
          <cell r="E125" t="str">
            <v>242</v>
          </cell>
          <cell r="F125" t="str">
            <v>QUALITY ASSURANCE</v>
          </cell>
        </row>
        <row r="126">
          <cell r="A126" t="str">
            <v>De Rosa, Marianne</v>
          </cell>
          <cell r="B126">
            <v>32319</v>
          </cell>
          <cell r="C126" t="str">
            <v>00</v>
          </cell>
          <cell r="D126" t="str">
            <v/>
          </cell>
          <cell r="E126" t="str">
            <v>281</v>
          </cell>
          <cell r="F126" t="str">
            <v/>
          </cell>
        </row>
        <row r="127">
          <cell r="A127" t="str">
            <v>Deakos, Robin</v>
          </cell>
          <cell r="B127">
            <v>75160</v>
          </cell>
          <cell r="C127" t="str">
            <v>4U</v>
          </cell>
          <cell r="D127" t="str">
            <v>J2</v>
          </cell>
          <cell r="E127" t="str">
            <v>217</v>
          </cell>
          <cell r="F127" t="str">
            <v>ELECTRICAL ENGINEERING</v>
          </cell>
        </row>
        <row r="128">
          <cell r="A128" t="str">
            <v>Delario, Ranuff</v>
          </cell>
          <cell r="B128">
            <v>74942</v>
          </cell>
          <cell r="C128" t="str">
            <v>4U</v>
          </cell>
          <cell r="D128" t="str">
            <v>J2</v>
          </cell>
          <cell r="E128" t="str">
            <v>217</v>
          </cell>
          <cell r="F128" t="str">
            <v>ELECTRICAL ENGINEERING</v>
          </cell>
        </row>
        <row r="129">
          <cell r="A129" t="str">
            <v>Delbridge, Greg</v>
          </cell>
          <cell r="B129">
            <v>75290</v>
          </cell>
          <cell r="C129" t="str">
            <v>4K</v>
          </cell>
          <cell r="D129" t="str">
            <v>J2</v>
          </cell>
          <cell r="E129" t="str">
            <v>215</v>
          </cell>
          <cell r="F129" t="str">
            <v>MECHANICAL</v>
          </cell>
        </row>
        <row r="130">
          <cell r="A130" t="str">
            <v>Deng, Lingfeng</v>
          </cell>
          <cell r="B130">
            <v>75178</v>
          </cell>
          <cell r="C130" t="str">
            <v>8S</v>
          </cell>
          <cell r="D130" t="str">
            <v>M2</v>
          </cell>
          <cell r="E130" t="str">
            <v>214</v>
          </cell>
          <cell r="F130" t="str">
            <v>ST HUBERT OFFICE</v>
          </cell>
        </row>
        <row r="131">
          <cell r="A131" t="str">
            <v>Deschenes, David</v>
          </cell>
          <cell r="B131">
            <v>74664</v>
          </cell>
          <cell r="C131" t="str">
            <v>4G</v>
          </cell>
          <cell r="D131" t="str">
            <v>J2</v>
          </cell>
          <cell r="E131" t="str">
            <v>213</v>
          </cell>
          <cell r="F131" t="str">
            <v>SOFTWARE DEVELOPMENT</v>
          </cell>
        </row>
        <row r="132">
          <cell r="A132" t="str">
            <v>Desrochers, Brigitte</v>
          </cell>
          <cell r="B132">
            <v>75144</v>
          </cell>
          <cell r="C132" t="str">
            <v>4K</v>
          </cell>
          <cell r="D132" t="str">
            <v>J2</v>
          </cell>
          <cell r="E132" t="str">
            <v>215</v>
          </cell>
          <cell r="F132" t="str">
            <v>MECHANICAL</v>
          </cell>
        </row>
        <row r="133">
          <cell r="A133" t="str">
            <v>DeVisser, Bruce</v>
          </cell>
          <cell r="B133">
            <v>74850</v>
          </cell>
          <cell r="C133" t="str">
            <v>4G</v>
          </cell>
          <cell r="D133" t="str">
            <v>J1</v>
          </cell>
          <cell r="E133" t="str">
            <v>213</v>
          </cell>
          <cell r="F133" t="str">
            <v>SOFTWARE DEVELOPMENT</v>
          </cell>
        </row>
        <row r="134">
          <cell r="A134" t="str">
            <v>Devit, Nath</v>
          </cell>
          <cell r="B134">
            <v>74005</v>
          </cell>
          <cell r="C134" t="str">
            <v>6I</v>
          </cell>
          <cell r="D134" t="str">
            <v>G1</v>
          </cell>
          <cell r="E134" t="str">
            <v>241</v>
          </cell>
          <cell r="F134" t="str">
            <v xml:space="preserve">PARTS               </v>
          </cell>
        </row>
        <row r="135">
          <cell r="A135" t="str">
            <v>Di Giulio, Florindo</v>
          </cell>
          <cell r="B135">
            <v>74981</v>
          </cell>
          <cell r="C135" t="str">
            <v>4U</v>
          </cell>
          <cell r="D135" t="str">
            <v>J3</v>
          </cell>
          <cell r="E135" t="str">
            <v>217</v>
          </cell>
          <cell r="F135" t="str">
            <v>ELECTRICAL ENGINEERING</v>
          </cell>
        </row>
        <row r="136">
          <cell r="A136" t="str">
            <v>Dietrich, Peter</v>
          </cell>
          <cell r="B136">
            <v>75161</v>
          </cell>
          <cell r="C136" t="str">
            <v>4U</v>
          </cell>
          <cell r="D136" t="str">
            <v>J1</v>
          </cell>
          <cell r="E136" t="str">
            <v>217</v>
          </cell>
          <cell r="F136" t="str">
            <v>ELECTRICAL ENGINEERING</v>
          </cell>
        </row>
        <row r="137">
          <cell r="A137" t="str">
            <v>Dilts, Tim</v>
          </cell>
          <cell r="B137">
            <v>33830</v>
          </cell>
          <cell r="C137" t="str">
            <v>4K</v>
          </cell>
          <cell r="D137" t="str">
            <v>J1</v>
          </cell>
          <cell r="E137" t="str">
            <v>215</v>
          </cell>
          <cell r="F137" t="str">
            <v>MECHANICAL</v>
          </cell>
        </row>
        <row r="138">
          <cell r="A138" t="str">
            <v>Dimas, Chris</v>
          </cell>
          <cell r="B138">
            <v>75329</v>
          </cell>
          <cell r="C138" t="str">
            <v>8R</v>
          </cell>
          <cell r="D138" t="str">
            <v>M2</v>
          </cell>
          <cell r="E138" t="str">
            <v>207</v>
          </cell>
          <cell r="F138" t="str">
            <v>MDS SUPPORT</v>
          </cell>
        </row>
        <row r="139">
          <cell r="A139" t="str">
            <v>Dixon, Rod</v>
          </cell>
          <cell r="B139">
            <v>32935</v>
          </cell>
          <cell r="C139" t="str">
            <v>6M</v>
          </cell>
          <cell r="D139" t="str">
            <v>G2</v>
          </cell>
          <cell r="E139" t="str">
            <v>242</v>
          </cell>
          <cell r="F139" t="str">
            <v>QUALITY ASSURANCE</v>
          </cell>
        </row>
        <row r="140">
          <cell r="A140" t="str">
            <v>Doshewnek, Nik</v>
          </cell>
          <cell r="B140">
            <v>74933</v>
          </cell>
          <cell r="C140" t="str">
            <v>4F</v>
          </cell>
          <cell r="D140" t="str">
            <v>J2</v>
          </cell>
          <cell r="E140" t="str">
            <v>212</v>
          </cell>
          <cell r="F140" t="str">
            <v>CONTROLS &amp; ANALYSIS</v>
          </cell>
        </row>
        <row r="141">
          <cell r="A141" t="str">
            <v>Dowling, Sean</v>
          </cell>
          <cell r="B141">
            <v>75194</v>
          </cell>
          <cell r="C141" t="str">
            <v>4D</v>
          </cell>
          <cell r="D141" t="str">
            <v>J2</v>
          </cell>
          <cell r="E141" t="str">
            <v>211</v>
          </cell>
          <cell r="F141" t="str">
            <v>SYSTEMS</v>
          </cell>
        </row>
        <row r="142">
          <cell r="A142" t="str">
            <v>Dragos, Tudor</v>
          </cell>
          <cell r="B142">
            <v>74895</v>
          </cell>
          <cell r="C142" t="str">
            <v>4G</v>
          </cell>
          <cell r="D142" t="str">
            <v>J2</v>
          </cell>
          <cell r="E142" t="str">
            <v>213</v>
          </cell>
          <cell r="F142" t="str">
            <v>SOFTWARE DEVELOPMENT</v>
          </cell>
        </row>
        <row r="143">
          <cell r="A143" t="str">
            <v>D'silva, Oneil</v>
          </cell>
          <cell r="B143">
            <v>75203</v>
          </cell>
          <cell r="C143" t="str">
            <v>6H</v>
          </cell>
          <cell r="D143" t="str">
            <v>G2</v>
          </cell>
          <cell r="E143" t="str">
            <v>241</v>
          </cell>
          <cell r="F143" t="str">
            <v xml:space="preserve">ILS                 </v>
          </cell>
        </row>
        <row r="144">
          <cell r="A144" t="str">
            <v>Dueckman, Jack</v>
          </cell>
          <cell r="B144">
            <v>33836</v>
          </cell>
          <cell r="C144" t="str">
            <v>4Y</v>
          </cell>
          <cell r="D144" t="str">
            <v>J1</v>
          </cell>
          <cell r="E144" t="str">
            <v>208</v>
          </cell>
          <cell r="F144" t="str">
            <v>SYSTEMS DESIGN</v>
          </cell>
        </row>
        <row r="145">
          <cell r="A145" t="str">
            <v>Duguay, Clarence</v>
          </cell>
          <cell r="B145">
            <v>33917</v>
          </cell>
          <cell r="C145" t="str">
            <v>5S</v>
          </cell>
          <cell r="D145" t="str">
            <v>F2</v>
          </cell>
          <cell r="E145" t="str">
            <v>230</v>
          </cell>
          <cell r="F145" t="str">
            <v>SPACE SYSTEMS ELECTRICAL ASSEMBLY</v>
          </cell>
        </row>
        <row r="146">
          <cell r="A146" t="str">
            <v>Dumoulin, Normand</v>
          </cell>
          <cell r="B146">
            <v>75090</v>
          </cell>
          <cell r="C146" t="str">
            <v>8D</v>
          </cell>
          <cell r="D146" t="str">
            <v>L2</v>
          </cell>
          <cell r="E146" t="str">
            <v>209</v>
          </cell>
          <cell r="F146" t="str">
            <v>DFL</v>
          </cell>
        </row>
        <row r="147">
          <cell r="A147" t="str">
            <v>Dunlop, John</v>
          </cell>
          <cell r="B147">
            <v>33920</v>
          </cell>
          <cell r="C147" t="str">
            <v>3R</v>
          </cell>
          <cell r="D147" t="str">
            <v>J1</v>
          </cell>
          <cell r="E147" t="str">
            <v>262</v>
          </cell>
          <cell r="F147" t="str">
            <v>PROGRAM MGMT</v>
          </cell>
        </row>
        <row r="148">
          <cell r="A148" t="str">
            <v>Dunn, Tim</v>
          </cell>
          <cell r="B148">
            <v>86151</v>
          </cell>
          <cell r="C148" t="str">
            <v>3R</v>
          </cell>
          <cell r="D148" t="str">
            <v>J1</v>
          </cell>
          <cell r="E148" t="str">
            <v>262</v>
          </cell>
          <cell r="F148" t="str">
            <v>PROGRAM MGMT</v>
          </cell>
        </row>
        <row r="149">
          <cell r="A149" t="str">
            <v>Dyman, Mike</v>
          </cell>
          <cell r="B149">
            <v>74219</v>
          </cell>
          <cell r="C149" t="str">
            <v>4K</v>
          </cell>
          <cell r="D149" t="str">
            <v>J1</v>
          </cell>
          <cell r="E149" t="str">
            <v>215</v>
          </cell>
          <cell r="F149" t="str">
            <v>MECHANICAL</v>
          </cell>
        </row>
        <row r="150">
          <cell r="A150" t="str">
            <v>Dyman, Yefim</v>
          </cell>
          <cell r="B150">
            <v>74301</v>
          </cell>
          <cell r="C150" t="str">
            <v>4K</v>
          </cell>
          <cell r="D150" t="str">
            <v>J1</v>
          </cell>
          <cell r="E150" t="str">
            <v>215</v>
          </cell>
          <cell r="F150" t="str">
            <v>MECHANICAL</v>
          </cell>
        </row>
        <row r="151">
          <cell r="A151" t="str">
            <v>Dyson, Mario</v>
          </cell>
          <cell r="B151">
            <v>74608</v>
          </cell>
          <cell r="C151" t="str">
            <v>4U</v>
          </cell>
          <cell r="D151" t="str">
            <v>J2</v>
          </cell>
          <cell r="E151" t="str">
            <v>217</v>
          </cell>
          <cell r="F151" t="str">
            <v>ELECTRICAL ENGINEERING</v>
          </cell>
        </row>
        <row r="152">
          <cell r="A152" t="str">
            <v>El-Hage, Mohamad</v>
          </cell>
          <cell r="B152">
            <v>75188</v>
          </cell>
          <cell r="C152" t="str">
            <v>4U</v>
          </cell>
          <cell r="D152" t="str">
            <v>J3</v>
          </cell>
          <cell r="E152" t="str">
            <v>217</v>
          </cell>
          <cell r="F152" t="str">
            <v>ELECTRICAL ENGINEERING</v>
          </cell>
        </row>
        <row r="153">
          <cell r="A153" t="str">
            <v>El-Helou, Mike</v>
          </cell>
          <cell r="B153">
            <v>75164</v>
          </cell>
          <cell r="C153" t="str">
            <v>8T</v>
          </cell>
          <cell r="D153" t="str">
            <v>A2</v>
          </cell>
          <cell r="E153" t="str">
            <v>800</v>
          </cell>
          <cell r="F153" t="str">
            <v>MDS DIRECT CHARGE</v>
          </cell>
        </row>
        <row r="154">
          <cell r="A154" t="str">
            <v>English, Chris</v>
          </cell>
          <cell r="B154">
            <v>81365</v>
          </cell>
          <cell r="C154" t="str">
            <v>6G</v>
          </cell>
          <cell r="D154" t="str">
            <v>G5</v>
          </cell>
          <cell r="E154" t="str">
            <v>241</v>
          </cell>
          <cell r="F154" t="str">
            <v xml:space="preserve">RELIAB/MAINT/SAFETY </v>
          </cell>
        </row>
        <row r="155">
          <cell r="A155" t="str">
            <v>Enns, Mike</v>
          </cell>
          <cell r="B155">
            <v>74521</v>
          </cell>
          <cell r="C155" t="str">
            <v>4U</v>
          </cell>
          <cell r="D155" t="str">
            <v>J1</v>
          </cell>
          <cell r="E155" t="str">
            <v>217</v>
          </cell>
          <cell r="F155" t="str">
            <v>ELECTRICAL ENGINEERING</v>
          </cell>
        </row>
        <row r="156">
          <cell r="A156" t="str">
            <v>Erkorkmaz, Catherine</v>
          </cell>
          <cell r="B156">
            <v>75181</v>
          </cell>
          <cell r="C156" t="str">
            <v>4Y</v>
          </cell>
          <cell r="D156" t="str">
            <v>J2</v>
          </cell>
          <cell r="E156" t="str">
            <v>208</v>
          </cell>
          <cell r="F156" t="str">
            <v>SYSTEMS DESIGN</v>
          </cell>
        </row>
        <row r="157">
          <cell r="A157" t="str">
            <v>Feil, Georg</v>
          </cell>
          <cell r="B157">
            <v>75243</v>
          </cell>
          <cell r="C157" t="str">
            <v>8R</v>
          </cell>
          <cell r="D157" t="str">
            <v>M1</v>
          </cell>
          <cell r="E157" t="str">
            <v>207</v>
          </cell>
          <cell r="F157" t="str">
            <v>MDS SUPPORT</v>
          </cell>
        </row>
        <row r="158">
          <cell r="A158" t="str">
            <v>Fernandes, Adrian</v>
          </cell>
          <cell r="B158">
            <v>81404</v>
          </cell>
          <cell r="C158" t="str">
            <v>4K</v>
          </cell>
          <cell r="D158" t="str">
            <v>J1</v>
          </cell>
          <cell r="E158" t="str">
            <v>215</v>
          </cell>
          <cell r="F158" t="str">
            <v>MECHANICAL</v>
          </cell>
        </row>
        <row r="159">
          <cell r="A159" t="str">
            <v>Ferri, Vincent</v>
          </cell>
          <cell r="B159">
            <v>74597</v>
          </cell>
          <cell r="C159" t="str">
            <v>4G</v>
          </cell>
          <cell r="D159" t="str">
            <v>J2</v>
          </cell>
          <cell r="E159" t="str">
            <v>213</v>
          </cell>
          <cell r="F159" t="str">
            <v>SOFTWARE DEVELOPMENT</v>
          </cell>
        </row>
        <row r="160">
          <cell r="A160" t="str">
            <v>Ficocelli, Mariano</v>
          </cell>
          <cell r="B160">
            <v>74892</v>
          </cell>
          <cell r="C160" t="str">
            <v>4F</v>
          </cell>
          <cell r="D160" t="str">
            <v>J2</v>
          </cell>
          <cell r="E160" t="str">
            <v>212</v>
          </cell>
          <cell r="F160" t="str">
            <v>CONTROLS &amp; ANALYSIS</v>
          </cell>
        </row>
        <row r="161">
          <cell r="A161" t="str">
            <v>Fielding, Tim</v>
          </cell>
          <cell r="B161">
            <v>74291</v>
          </cell>
          <cell r="C161" t="str">
            <v>8T</v>
          </cell>
          <cell r="D161" t="str">
            <v>A1</v>
          </cell>
          <cell r="E161" t="str">
            <v>800</v>
          </cell>
          <cell r="F161" t="str">
            <v>MDS DIRECT CHARGE</v>
          </cell>
        </row>
        <row r="162">
          <cell r="A162" t="str">
            <v>Filimon, Carmen</v>
          </cell>
          <cell r="B162">
            <v>75214</v>
          </cell>
          <cell r="C162" t="str">
            <v>6G</v>
          </cell>
          <cell r="D162" t="str">
            <v>G1</v>
          </cell>
          <cell r="E162" t="str">
            <v>241</v>
          </cell>
          <cell r="F162" t="str">
            <v xml:space="preserve">RELIAB/MAINT/SAFETY </v>
          </cell>
        </row>
        <row r="163">
          <cell r="A163" t="str">
            <v>Firek, Michael</v>
          </cell>
          <cell r="B163">
            <v>75078</v>
          </cell>
          <cell r="C163" t="str">
            <v>4D</v>
          </cell>
          <cell r="D163" t="str">
            <v>J4</v>
          </cell>
          <cell r="E163" t="str">
            <v>211</v>
          </cell>
          <cell r="F163" t="str">
            <v>SYSTEMS</v>
          </cell>
        </row>
        <row r="164">
          <cell r="A164" t="str">
            <v>Fisher, Steve</v>
          </cell>
          <cell r="B164">
            <v>74032</v>
          </cell>
          <cell r="C164" t="str">
            <v>4P</v>
          </cell>
          <cell r="D164" t="str">
            <v>J1</v>
          </cell>
          <cell r="E164" t="str">
            <v>215</v>
          </cell>
          <cell r="F164" t="str">
            <v>DESIGN OFFICE</v>
          </cell>
        </row>
        <row r="165">
          <cell r="A165" t="str">
            <v>Flynn, Gerry</v>
          </cell>
          <cell r="B165">
            <v>74859</v>
          </cell>
          <cell r="C165" t="str">
            <v>2P</v>
          </cell>
          <cell r="D165" t="str">
            <v>J1</v>
          </cell>
          <cell r="E165" t="str">
            <v>282</v>
          </cell>
          <cell r="F165" t="str">
            <v>COST&amp;SCHEDULE</v>
          </cell>
        </row>
        <row r="166">
          <cell r="A166" t="str">
            <v>Foote, Austin</v>
          </cell>
          <cell r="B166">
            <v>33393</v>
          </cell>
          <cell r="C166" t="str">
            <v>00</v>
          </cell>
          <cell r="D166" t="str">
            <v/>
          </cell>
          <cell r="E166" t="str">
            <v>281</v>
          </cell>
          <cell r="F166" t="str">
            <v/>
          </cell>
        </row>
        <row r="167">
          <cell r="A167" t="str">
            <v>Forget, Gaetan</v>
          </cell>
          <cell r="B167">
            <v>74963</v>
          </cell>
          <cell r="C167" t="str">
            <v>8D</v>
          </cell>
          <cell r="D167" t="str">
            <v>L1</v>
          </cell>
          <cell r="E167" t="str">
            <v>209</v>
          </cell>
          <cell r="F167" t="str">
            <v>DFL</v>
          </cell>
        </row>
        <row r="168">
          <cell r="A168" t="str">
            <v>Francetic, Branko</v>
          </cell>
          <cell r="B168">
            <v>81193</v>
          </cell>
          <cell r="C168" t="str">
            <v>4P</v>
          </cell>
          <cell r="D168" t="str">
            <v>J1</v>
          </cell>
          <cell r="E168" t="str">
            <v>215</v>
          </cell>
          <cell r="F168" t="str">
            <v>DESIGN OFFICE</v>
          </cell>
        </row>
        <row r="169">
          <cell r="A169" t="str">
            <v>Frankiewicz, Beata</v>
          </cell>
          <cell r="B169">
            <v>75084</v>
          </cell>
          <cell r="C169" t="str">
            <v>6M</v>
          </cell>
          <cell r="D169" t="str">
            <v>G2</v>
          </cell>
          <cell r="E169" t="str">
            <v>242</v>
          </cell>
          <cell r="F169" t="str">
            <v>QUALITY ASSURANCE</v>
          </cell>
        </row>
        <row r="170">
          <cell r="A170" t="str">
            <v>Frede, Robert</v>
          </cell>
          <cell r="B170">
            <v>75099</v>
          </cell>
          <cell r="C170" t="str">
            <v>4K</v>
          </cell>
          <cell r="D170" t="str">
            <v>J2</v>
          </cell>
          <cell r="E170" t="str">
            <v>215</v>
          </cell>
          <cell r="F170" t="str">
            <v>MECHANICAL</v>
          </cell>
        </row>
        <row r="171">
          <cell r="A171" t="str">
            <v>Fudge, Daniel</v>
          </cell>
          <cell r="B171">
            <v>75137</v>
          </cell>
          <cell r="C171" t="str">
            <v>4K</v>
          </cell>
          <cell r="D171" t="str">
            <v>J2</v>
          </cell>
          <cell r="E171" t="str">
            <v>215</v>
          </cell>
          <cell r="F171" t="str">
            <v>MECHANICAL</v>
          </cell>
        </row>
        <row r="172">
          <cell r="A172" t="str">
            <v>Fulford, Paul</v>
          </cell>
          <cell r="B172">
            <v>74321</v>
          </cell>
          <cell r="C172" t="str">
            <v>3R</v>
          </cell>
          <cell r="D172" t="str">
            <v>J1</v>
          </cell>
          <cell r="E172" t="str">
            <v>262</v>
          </cell>
          <cell r="F172" t="str">
            <v>PROGRAM MGMT</v>
          </cell>
        </row>
        <row r="173">
          <cell r="A173" t="str">
            <v>Fung, Felix</v>
          </cell>
          <cell r="B173">
            <v>34027</v>
          </cell>
          <cell r="C173" t="str">
            <v>4G</v>
          </cell>
          <cell r="D173" t="str">
            <v>J1</v>
          </cell>
          <cell r="E173" t="str">
            <v>213</v>
          </cell>
          <cell r="F173" t="str">
            <v>SOFTWARE DEVELOPMENT</v>
          </cell>
        </row>
        <row r="174">
          <cell r="A174" t="str">
            <v>Fung, Jack</v>
          </cell>
          <cell r="B174">
            <v>75153</v>
          </cell>
          <cell r="C174" t="str">
            <v>4D</v>
          </cell>
          <cell r="D174" t="str">
            <v>J2</v>
          </cell>
          <cell r="E174" t="str">
            <v>211</v>
          </cell>
          <cell r="F174" t="str">
            <v>SYSTEMS</v>
          </cell>
        </row>
        <row r="175">
          <cell r="A175" t="str">
            <v>Fung, Patrick</v>
          </cell>
          <cell r="B175">
            <v>33810</v>
          </cell>
          <cell r="C175" t="str">
            <v>4G</v>
          </cell>
          <cell r="D175" t="str">
            <v>J1</v>
          </cell>
          <cell r="E175" t="str">
            <v>213</v>
          </cell>
          <cell r="F175" t="str">
            <v>SOFTWARE DEVELOPMENT</v>
          </cell>
        </row>
        <row r="176">
          <cell r="A176" t="str">
            <v>Gagiu, Florin</v>
          </cell>
          <cell r="B176">
            <v>74993</v>
          </cell>
          <cell r="C176" t="str">
            <v>4U</v>
          </cell>
          <cell r="D176" t="str">
            <v>J1</v>
          </cell>
          <cell r="E176" t="str">
            <v>217</v>
          </cell>
          <cell r="F176" t="str">
            <v>ELECTRICAL ENGINEERING</v>
          </cell>
        </row>
        <row r="177">
          <cell r="A177" t="str">
            <v>Gallagher, Jim</v>
          </cell>
          <cell r="B177">
            <v>74827</v>
          </cell>
          <cell r="C177" t="str">
            <v>8D</v>
          </cell>
          <cell r="D177" t="str">
            <v>L1</v>
          </cell>
          <cell r="E177" t="str">
            <v>209</v>
          </cell>
          <cell r="F177" t="str">
            <v>DFL</v>
          </cell>
        </row>
        <row r="178">
          <cell r="A178" t="str">
            <v>Galvao, Catherine</v>
          </cell>
          <cell r="B178">
            <v>75339</v>
          </cell>
          <cell r="C178" t="str">
            <v>00</v>
          </cell>
          <cell r="D178" t="str">
            <v/>
          </cell>
          <cell r="E178" t="str">
            <v>295</v>
          </cell>
          <cell r="F178" t="str">
            <v/>
          </cell>
        </row>
        <row r="179">
          <cell r="A179" t="str">
            <v>Garland, Robin</v>
          </cell>
          <cell r="B179">
            <v>32756</v>
          </cell>
          <cell r="C179" t="str">
            <v>4K</v>
          </cell>
          <cell r="D179" t="str">
            <v>J1</v>
          </cell>
          <cell r="E179" t="str">
            <v>215</v>
          </cell>
          <cell r="F179" t="str">
            <v>MECHANICAL</v>
          </cell>
        </row>
        <row r="180">
          <cell r="A180" t="str">
            <v>Gastman, Jeff</v>
          </cell>
          <cell r="B180">
            <v>74532</v>
          </cell>
          <cell r="C180" t="str">
            <v>7U</v>
          </cell>
          <cell r="D180" t="str">
            <v>J2</v>
          </cell>
          <cell r="E180" t="str">
            <v>289</v>
          </cell>
          <cell r="F180" t="str">
            <v>APPLICATIONS SUPPORT</v>
          </cell>
        </row>
        <row r="181">
          <cell r="A181" t="str">
            <v>Ghafoor, Nadeem</v>
          </cell>
          <cell r="B181">
            <v>75279</v>
          </cell>
          <cell r="C181" t="str">
            <v>00</v>
          </cell>
          <cell r="D181" t="str">
            <v/>
          </cell>
          <cell r="E181" t="str">
            <v>279</v>
          </cell>
          <cell r="F181" t="str">
            <v/>
          </cell>
        </row>
        <row r="182">
          <cell r="A182" t="str">
            <v>Gibson, Ian</v>
          </cell>
          <cell r="B182">
            <v>32247</v>
          </cell>
          <cell r="C182" t="str">
            <v>00</v>
          </cell>
          <cell r="D182" t="str">
            <v/>
          </cell>
          <cell r="E182" t="str">
            <v>284</v>
          </cell>
          <cell r="F182" t="str">
            <v/>
          </cell>
        </row>
        <row r="183">
          <cell r="A183" t="str">
            <v>Gill, Prab</v>
          </cell>
          <cell r="B183">
            <v>75282</v>
          </cell>
          <cell r="C183" t="str">
            <v>4U</v>
          </cell>
          <cell r="D183" t="str">
            <v>J2</v>
          </cell>
          <cell r="E183" t="str">
            <v>217</v>
          </cell>
          <cell r="F183" t="str">
            <v>ELECTRICAL ENGINEERING</v>
          </cell>
        </row>
        <row r="184">
          <cell r="A184" t="str">
            <v>Gillett, Ross</v>
          </cell>
          <cell r="B184">
            <v>74068</v>
          </cell>
          <cell r="C184" t="str">
            <v>4Y</v>
          </cell>
          <cell r="D184" t="str">
            <v>J1</v>
          </cell>
          <cell r="E184" t="str">
            <v>208</v>
          </cell>
          <cell r="F184" t="str">
            <v>SYSTEMS DESIGN</v>
          </cell>
        </row>
        <row r="185">
          <cell r="A185" t="str">
            <v>Gionet, David</v>
          </cell>
          <cell r="B185">
            <v>74972</v>
          </cell>
          <cell r="C185" t="str">
            <v>4D</v>
          </cell>
          <cell r="D185" t="str">
            <v>J1</v>
          </cell>
          <cell r="E185" t="str">
            <v>211</v>
          </cell>
          <cell r="F185" t="str">
            <v>SYSTEMS</v>
          </cell>
        </row>
        <row r="186">
          <cell r="A186" t="str">
            <v>Gluckstein, Sheldon</v>
          </cell>
          <cell r="B186">
            <v>74467</v>
          </cell>
          <cell r="C186" t="str">
            <v>4D</v>
          </cell>
          <cell r="D186" t="str">
            <v>J1</v>
          </cell>
          <cell r="E186" t="str">
            <v>211</v>
          </cell>
          <cell r="F186" t="str">
            <v>SYSTEMS</v>
          </cell>
        </row>
        <row r="187">
          <cell r="A187" t="str">
            <v>Goettmann, Herb</v>
          </cell>
          <cell r="B187">
            <v>34056</v>
          </cell>
          <cell r="C187" t="str">
            <v>4D</v>
          </cell>
          <cell r="D187" t="str">
            <v>J1</v>
          </cell>
          <cell r="E187" t="str">
            <v>211</v>
          </cell>
          <cell r="F187" t="str">
            <v>SYSTEMS</v>
          </cell>
        </row>
        <row r="188">
          <cell r="A188" t="str">
            <v>Golob, Alex</v>
          </cell>
          <cell r="B188">
            <v>75089</v>
          </cell>
          <cell r="C188" t="str">
            <v>8D</v>
          </cell>
          <cell r="D188" t="str">
            <v>L1</v>
          </cell>
          <cell r="E188" t="str">
            <v>209</v>
          </cell>
          <cell r="F188" t="str">
            <v>DFL</v>
          </cell>
        </row>
        <row r="189">
          <cell r="A189" t="str">
            <v>Gordon, David</v>
          </cell>
          <cell r="B189">
            <v>75337</v>
          </cell>
          <cell r="C189" t="str">
            <v>4D</v>
          </cell>
          <cell r="D189" t="str">
            <v>J1</v>
          </cell>
          <cell r="E189" t="str">
            <v>211</v>
          </cell>
          <cell r="F189" t="str">
            <v>SYSTEMS</v>
          </cell>
        </row>
        <row r="190">
          <cell r="A190" t="str">
            <v>Gosselin, Herman</v>
          </cell>
          <cell r="B190">
            <v>74119</v>
          </cell>
          <cell r="C190" t="str">
            <v>4D</v>
          </cell>
          <cell r="D190" t="str">
            <v>J1</v>
          </cell>
          <cell r="E190" t="str">
            <v>211</v>
          </cell>
          <cell r="F190" t="str">
            <v>SYSTEMS</v>
          </cell>
        </row>
        <row r="191">
          <cell r="A191" t="str">
            <v>Gowans, Doug</v>
          </cell>
          <cell r="B191">
            <v>33082</v>
          </cell>
          <cell r="C191" t="str">
            <v>7P</v>
          </cell>
          <cell r="D191" t="str">
            <v>J1</v>
          </cell>
          <cell r="E191" t="str">
            <v>283</v>
          </cell>
          <cell r="F191" t="str">
            <v xml:space="preserve">PRICING             </v>
          </cell>
        </row>
        <row r="192">
          <cell r="A192" t="str">
            <v>Grala, Krzysztof</v>
          </cell>
          <cell r="B192">
            <v>74823</v>
          </cell>
          <cell r="C192" t="str">
            <v>4G</v>
          </cell>
          <cell r="D192" t="str">
            <v>J2</v>
          </cell>
          <cell r="E192" t="str">
            <v>213</v>
          </cell>
          <cell r="F192" t="str">
            <v>SOFTWARE DEVELOPMENT</v>
          </cell>
        </row>
        <row r="193">
          <cell r="A193" t="str">
            <v>Grant, Eric</v>
          </cell>
          <cell r="B193">
            <v>75210</v>
          </cell>
          <cell r="C193" t="str">
            <v>8D</v>
          </cell>
          <cell r="D193" t="str">
            <v>L3</v>
          </cell>
          <cell r="E193" t="str">
            <v>209</v>
          </cell>
          <cell r="F193" t="str">
            <v>DFL</v>
          </cell>
        </row>
        <row r="194">
          <cell r="A194" t="str">
            <v>Gray, Michael</v>
          </cell>
          <cell r="B194">
            <v>75223</v>
          </cell>
          <cell r="C194" t="str">
            <v>4Y</v>
          </cell>
          <cell r="D194" t="str">
            <v>J2</v>
          </cell>
          <cell r="E194" t="str">
            <v>208</v>
          </cell>
          <cell r="F194" t="str">
            <v>SYSTEMS DESIGN</v>
          </cell>
        </row>
        <row r="195">
          <cell r="A195" t="str">
            <v>Greco, Tom</v>
          </cell>
          <cell r="B195">
            <v>34054</v>
          </cell>
          <cell r="C195" t="str">
            <v>6I</v>
          </cell>
          <cell r="D195" t="str">
            <v>G1</v>
          </cell>
          <cell r="E195" t="str">
            <v>241</v>
          </cell>
          <cell r="F195" t="str">
            <v xml:space="preserve">PARTS               </v>
          </cell>
        </row>
        <row r="196">
          <cell r="A196" t="str">
            <v>Green, Elizabeth</v>
          </cell>
          <cell r="B196">
            <v>74099</v>
          </cell>
          <cell r="C196" t="str">
            <v>00</v>
          </cell>
          <cell r="D196" t="str">
            <v/>
          </cell>
          <cell r="E196" t="str">
            <v>262</v>
          </cell>
          <cell r="F196" t="str">
            <v/>
          </cell>
        </row>
        <row r="197">
          <cell r="A197" t="str">
            <v>Greene, Pat</v>
          </cell>
          <cell r="B197">
            <v>33863</v>
          </cell>
          <cell r="C197" t="str">
            <v>4D</v>
          </cell>
          <cell r="D197" t="str">
            <v>J1</v>
          </cell>
          <cell r="E197" t="str">
            <v>211</v>
          </cell>
          <cell r="F197" t="str">
            <v>SYSTEMS</v>
          </cell>
        </row>
        <row r="198">
          <cell r="A198" t="str">
            <v>Greene, Rose</v>
          </cell>
          <cell r="B198">
            <v>75094</v>
          </cell>
          <cell r="C198" t="str">
            <v>8D</v>
          </cell>
          <cell r="D198" t="str">
            <v>L3</v>
          </cell>
          <cell r="E198" t="str">
            <v>209</v>
          </cell>
          <cell r="F198" t="str">
            <v>DFL</v>
          </cell>
        </row>
        <row r="199">
          <cell r="A199" t="str">
            <v>Greene, Shawn</v>
          </cell>
          <cell r="B199">
            <v>74798</v>
          </cell>
          <cell r="C199" t="str">
            <v>8S</v>
          </cell>
          <cell r="D199" t="str">
            <v>M2</v>
          </cell>
          <cell r="E199" t="str">
            <v>214</v>
          </cell>
          <cell r="F199" t="str">
            <v>ST HUBERT OFFICE</v>
          </cell>
        </row>
        <row r="200">
          <cell r="A200" t="str">
            <v>Gregoris, Dennis</v>
          </cell>
          <cell r="B200">
            <v>74063</v>
          </cell>
          <cell r="C200" t="str">
            <v>4Y</v>
          </cell>
          <cell r="D200" t="str">
            <v>J1</v>
          </cell>
          <cell r="E200" t="str">
            <v>208</v>
          </cell>
          <cell r="F200" t="str">
            <v>SYSTEMS DESIGN</v>
          </cell>
        </row>
        <row r="201">
          <cell r="A201" t="str">
            <v>Gryniewski, Lawrence</v>
          </cell>
          <cell r="B201">
            <v>75195</v>
          </cell>
          <cell r="C201" t="str">
            <v>4Y</v>
          </cell>
          <cell r="D201" t="str">
            <v>J1</v>
          </cell>
          <cell r="E201" t="str">
            <v>208</v>
          </cell>
          <cell r="F201" t="str">
            <v>SYSTEMS DESIGN</v>
          </cell>
        </row>
        <row r="202">
          <cell r="A202" t="str">
            <v>Gulas, Miltiade</v>
          </cell>
          <cell r="B202">
            <v>75201</v>
          </cell>
          <cell r="C202" t="str">
            <v>4K</v>
          </cell>
          <cell r="D202" t="str">
            <v>J2</v>
          </cell>
          <cell r="E202" t="str">
            <v>215</v>
          </cell>
          <cell r="F202" t="str">
            <v>MECHANICAL</v>
          </cell>
        </row>
        <row r="203">
          <cell r="A203" t="str">
            <v>Hannah, Michael</v>
          </cell>
          <cell r="B203">
            <v>74513</v>
          </cell>
          <cell r="C203" t="str">
            <v>4K</v>
          </cell>
          <cell r="D203" t="str">
            <v>J1</v>
          </cell>
          <cell r="E203" t="str">
            <v>215</v>
          </cell>
          <cell r="F203" t="str">
            <v>MECHANICAL</v>
          </cell>
        </row>
        <row r="204">
          <cell r="A204" t="str">
            <v>Hannah, Sarah</v>
          </cell>
          <cell r="B204">
            <v>74560</v>
          </cell>
          <cell r="C204" t="str">
            <v>4F</v>
          </cell>
          <cell r="D204" t="str">
            <v>J2</v>
          </cell>
          <cell r="E204" t="str">
            <v>212</v>
          </cell>
          <cell r="F204" t="str">
            <v>CONTROLS &amp; ANALYSIS</v>
          </cell>
        </row>
        <row r="205">
          <cell r="A205" t="str">
            <v>Hansen, John</v>
          </cell>
          <cell r="B205">
            <v>74792</v>
          </cell>
          <cell r="C205" t="str">
            <v>4U</v>
          </cell>
          <cell r="D205" t="str">
            <v>J1</v>
          </cell>
          <cell r="E205" t="str">
            <v>217</v>
          </cell>
          <cell r="F205" t="str">
            <v>ELECTRICAL ENGINEERING</v>
          </cell>
        </row>
        <row r="206">
          <cell r="A206" t="str">
            <v>Harding, Stephen</v>
          </cell>
          <cell r="B206">
            <v>81398</v>
          </cell>
          <cell r="C206" t="str">
            <v>4K</v>
          </cell>
          <cell r="D206" t="str">
            <v>J1</v>
          </cell>
          <cell r="E206" t="str">
            <v>215</v>
          </cell>
          <cell r="F206" t="str">
            <v>MECHANICAL</v>
          </cell>
        </row>
        <row r="207">
          <cell r="A207" t="str">
            <v>Harris, Cam</v>
          </cell>
          <cell r="B207">
            <v>75025</v>
          </cell>
          <cell r="C207" t="str">
            <v>4K</v>
          </cell>
          <cell r="D207" t="str">
            <v>J1</v>
          </cell>
          <cell r="E207" t="str">
            <v>215</v>
          </cell>
          <cell r="F207" t="str">
            <v>MECHANICAL</v>
          </cell>
        </row>
        <row r="208">
          <cell r="A208" t="str">
            <v>Hastie, Jim</v>
          </cell>
          <cell r="B208">
            <v>81348</v>
          </cell>
          <cell r="C208" t="str">
            <v>4P</v>
          </cell>
          <cell r="D208" t="str">
            <v>J1</v>
          </cell>
          <cell r="E208" t="str">
            <v>215</v>
          </cell>
          <cell r="F208" t="str">
            <v>DESIGN OFFICE</v>
          </cell>
        </row>
        <row r="209">
          <cell r="A209" t="str">
            <v>Hauer, Victoria</v>
          </cell>
          <cell r="B209">
            <v>74950</v>
          </cell>
          <cell r="C209" t="str">
            <v>6L</v>
          </cell>
          <cell r="D209" t="str">
            <v>G1</v>
          </cell>
          <cell r="E209" t="str">
            <v>241</v>
          </cell>
          <cell r="F209" t="str">
            <v>SOFTWARE PA</v>
          </cell>
        </row>
        <row r="210">
          <cell r="A210" t="str">
            <v>Hautot, Rodney</v>
          </cell>
          <cell r="B210">
            <v>74260</v>
          </cell>
          <cell r="C210" t="str">
            <v>6F</v>
          </cell>
          <cell r="D210" t="str">
            <v>G1</v>
          </cell>
          <cell r="E210" t="str">
            <v>241</v>
          </cell>
          <cell r="F210" t="str">
            <v>PRODUCT ASSURANCE MANAGEMENT</v>
          </cell>
        </row>
        <row r="211">
          <cell r="A211" t="str">
            <v>Haworth, Chris</v>
          </cell>
          <cell r="B211">
            <v>74245</v>
          </cell>
          <cell r="C211" t="str">
            <v>4O</v>
          </cell>
          <cell r="D211" t="str">
            <v>J2</v>
          </cell>
          <cell r="E211" t="str">
            <v>215</v>
          </cell>
          <cell r="F211" t="str">
            <v>GRAPHICS/WORD PROC</v>
          </cell>
        </row>
        <row r="212">
          <cell r="A212" t="str">
            <v>Hay, Gavin</v>
          </cell>
          <cell r="B212">
            <v>74922</v>
          </cell>
          <cell r="C212" t="str">
            <v>4K</v>
          </cell>
          <cell r="D212" t="str">
            <v>J2</v>
          </cell>
          <cell r="E212" t="str">
            <v>215</v>
          </cell>
          <cell r="F212" t="str">
            <v>MECHANICAL</v>
          </cell>
        </row>
        <row r="213">
          <cell r="A213" t="str">
            <v>Hayward, Tony</v>
          </cell>
          <cell r="B213">
            <v>81370</v>
          </cell>
          <cell r="C213" t="str">
            <v>4P</v>
          </cell>
          <cell r="D213" t="str">
            <v>J1</v>
          </cell>
          <cell r="E213" t="str">
            <v>215</v>
          </cell>
          <cell r="F213" t="str">
            <v>DESIGN OFFICE</v>
          </cell>
        </row>
        <row r="214">
          <cell r="A214" t="str">
            <v>Hayward, Wendy</v>
          </cell>
          <cell r="B214">
            <v>74155</v>
          </cell>
          <cell r="C214" t="str">
            <v>00</v>
          </cell>
          <cell r="D214" t="str">
            <v/>
          </cell>
          <cell r="E214" t="str">
            <v>295</v>
          </cell>
          <cell r="F214" t="str">
            <v/>
          </cell>
        </row>
        <row r="215">
          <cell r="A215" t="str">
            <v>Hebert, Jason</v>
          </cell>
          <cell r="B215">
            <v>75097</v>
          </cell>
          <cell r="C215" t="str">
            <v>4K</v>
          </cell>
          <cell r="D215" t="str">
            <v>J2</v>
          </cell>
          <cell r="E215" t="str">
            <v>215</v>
          </cell>
          <cell r="F215" t="str">
            <v>MECHANICAL</v>
          </cell>
        </row>
        <row r="216">
          <cell r="A216" t="str">
            <v>Heck, Tammy</v>
          </cell>
          <cell r="B216">
            <v>74684</v>
          </cell>
          <cell r="C216" t="str">
            <v>00</v>
          </cell>
          <cell r="D216" t="str">
            <v/>
          </cell>
          <cell r="E216" t="str">
            <v>287</v>
          </cell>
          <cell r="F216" t="str">
            <v/>
          </cell>
        </row>
        <row r="217">
          <cell r="A217" t="str">
            <v>Hemingway, Doug</v>
          </cell>
          <cell r="B217">
            <v>74944</v>
          </cell>
          <cell r="C217" t="str">
            <v>4F</v>
          </cell>
          <cell r="D217" t="str">
            <v>J2</v>
          </cell>
          <cell r="E217" t="str">
            <v>212</v>
          </cell>
          <cell r="F217" t="str">
            <v>CONTROLS &amp; ANALYSIS</v>
          </cell>
        </row>
        <row r="218">
          <cell r="A218" t="str">
            <v>Henderson, Don</v>
          </cell>
          <cell r="B218">
            <v>33941</v>
          </cell>
          <cell r="C218" t="str">
            <v>2P</v>
          </cell>
          <cell r="D218" t="str">
            <v>J1</v>
          </cell>
          <cell r="E218" t="str">
            <v>282</v>
          </cell>
          <cell r="F218" t="str">
            <v>COST&amp;SCHEDULE</v>
          </cell>
        </row>
        <row r="219">
          <cell r="A219" t="str">
            <v>Hiemstra, Dave</v>
          </cell>
          <cell r="B219">
            <v>33869</v>
          </cell>
          <cell r="C219" t="str">
            <v>4Y</v>
          </cell>
          <cell r="D219" t="str">
            <v>J1</v>
          </cell>
          <cell r="E219" t="str">
            <v>208</v>
          </cell>
          <cell r="F219" t="str">
            <v>SYSTEMS DESIGN</v>
          </cell>
        </row>
        <row r="220">
          <cell r="A220" t="str">
            <v>Higson, Sam</v>
          </cell>
          <cell r="B220">
            <v>33079</v>
          </cell>
          <cell r="C220" t="str">
            <v>3R</v>
          </cell>
          <cell r="D220" t="str">
            <v>J1</v>
          </cell>
          <cell r="E220" t="str">
            <v>262</v>
          </cell>
          <cell r="F220" t="str">
            <v>PROGRAM MGMT</v>
          </cell>
        </row>
        <row r="221">
          <cell r="A221" t="str">
            <v>Hill, Darren</v>
          </cell>
          <cell r="B221">
            <v>74723</v>
          </cell>
          <cell r="C221" t="str">
            <v>4G</v>
          </cell>
          <cell r="D221" t="str">
            <v>J2</v>
          </cell>
          <cell r="E221" t="str">
            <v>213</v>
          </cell>
          <cell r="F221" t="str">
            <v>SOFTWARE DEVELOPMENT</v>
          </cell>
        </row>
        <row r="222">
          <cell r="A222" t="str">
            <v>Hiltz, Mike</v>
          </cell>
          <cell r="B222">
            <v>33978</v>
          </cell>
          <cell r="C222" t="str">
            <v>3R</v>
          </cell>
          <cell r="D222" t="str">
            <v>J1</v>
          </cell>
          <cell r="E222" t="str">
            <v>262</v>
          </cell>
          <cell r="F222" t="str">
            <v>PROGRAM MGMT</v>
          </cell>
        </row>
        <row r="223">
          <cell r="A223" t="str">
            <v>Ho Hing, Michael</v>
          </cell>
          <cell r="B223">
            <v>74415</v>
          </cell>
          <cell r="C223" t="str">
            <v>4O</v>
          </cell>
          <cell r="D223" t="str">
            <v>J2</v>
          </cell>
          <cell r="E223" t="str">
            <v>215</v>
          </cell>
          <cell r="F223" t="str">
            <v>GRAPHICS/WORD PROC</v>
          </cell>
        </row>
        <row r="224">
          <cell r="A224" t="str">
            <v>Hocken, Tim</v>
          </cell>
          <cell r="B224">
            <v>75327</v>
          </cell>
          <cell r="C224" t="str">
            <v>8T</v>
          </cell>
          <cell r="D224" t="str">
            <v>A3</v>
          </cell>
          <cell r="E224" t="str">
            <v>800</v>
          </cell>
          <cell r="F224" t="str">
            <v>MDS DIRECT CHARGE</v>
          </cell>
        </row>
        <row r="225">
          <cell r="A225" t="str">
            <v>Hong, William</v>
          </cell>
          <cell r="B225">
            <v>75196</v>
          </cell>
          <cell r="C225" t="str">
            <v>6G</v>
          </cell>
          <cell r="D225" t="str">
            <v>G2</v>
          </cell>
          <cell r="E225" t="str">
            <v>241</v>
          </cell>
          <cell r="F225" t="str">
            <v xml:space="preserve">RELIAB/MAINT/SAFETY </v>
          </cell>
        </row>
        <row r="226">
          <cell r="A226" t="str">
            <v>Hook, David</v>
          </cell>
          <cell r="B226">
            <v>74758</v>
          </cell>
          <cell r="C226" t="str">
            <v>00</v>
          </cell>
          <cell r="D226" t="str">
            <v/>
          </cell>
          <cell r="E226" t="str">
            <v>219</v>
          </cell>
          <cell r="F226" t="str">
            <v/>
          </cell>
        </row>
        <row r="227">
          <cell r="A227" t="str">
            <v>Horvath, Steve</v>
          </cell>
          <cell r="B227">
            <v>74871</v>
          </cell>
          <cell r="C227" t="str">
            <v>4D</v>
          </cell>
          <cell r="D227" t="str">
            <v>J1</v>
          </cell>
          <cell r="E227" t="str">
            <v>211</v>
          </cell>
          <cell r="F227" t="str">
            <v>SYSTEMS</v>
          </cell>
        </row>
        <row r="228">
          <cell r="A228" t="str">
            <v>Hosking, Dick</v>
          </cell>
          <cell r="B228">
            <v>81309</v>
          </cell>
          <cell r="C228" t="str">
            <v>8D</v>
          </cell>
          <cell r="D228" t="str">
            <v>L1</v>
          </cell>
          <cell r="E228" t="str">
            <v>209</v>
          </cell>
          <cell r="F228" t="str">
            <v>DFL</v>
          </cell>
        </row>
        <row r="229">
          <cell r="A229" t="str">
            <v>Howe, Colleen</v>
          </cell>
          <cell r="B229">
            <v>32599</v>
          </cell>
          <cell r="C229" t="str">
            <v>00</v>
          </cell>
          <cell r="D229" t="str">
            <v/>
          </cell>
          <cell r="E229" t="str">
            <v>272</v>
          </cell>
          <cell r="F229" t="str">
            <v/>
          </cell>
        </row>
        <row r="230">
          <cell r="A230" t="str">
            <v>Howell, Karen</v>
          </cell>
          <cell r="B230">
            <v>74769</v>
          </cell>
          <cell r="C230" t="str">
            <v>00</v>
          </cell>
          <cell r="D230" t="str">
            <v/>
          </cell>
          <cell r="E230" t="str">
            <v>287</v>
          </cell>
          <cell r="F230" t="str">
            <v/>
          </cell>
        </row>
        <row r="231">
          <cell r="A231" t="str">
            <v>Hu, Xue Song</v>
          </cell>
          <cell r="B231">
            <v>74619</v>
          </cell>
          <cell r="C231" t="str">
            <v>4G</v>
          </cell>
          <cell r="D231" t="str">
            <v>J2</v>
          </cell>
          <cell r="E231" t="str">
            <v>213</v>
          </cell>
          <cell r="F231" t="str">
            <v>SOFTWARE DEVELOPMENT</v>
          </cell>
        </row>
        <row r="232">
          <cell r="A232" t="str">
            <v>Huang, Mike</v>
          </cell>
          <cell r="B232">
            <v>75234</v>
          </cell>
          <cell r="C232" t="str">
            <v>4U</v>
          </cell>
          <cell r="D232" t="str">
            <v>J1</v>
          </cell>
          <cell r="E232" t="str">
            <v>217</v>
          </cell>
          <cell r="F232" t="str">
            <v>ELECTRICAL ENGINEERING</v>
          </cell>
        </row>
        <row r="233">
          <cell r="A233" t="str">
            <v>Huang, Sheila</v>
          </cell>
          <cell r="B233">
            <v>74636</v>
          </cell>
          <cell r="C233" t="str">
            <v>4D</v>
          </cell>
          <cell r="D233" t="str">
            <v>J2</v>
          </cell>
          <cell r="E233" t="str">
            <v>211</v>
          </cell>
          <cell r="F233" t="str">
            <v>SYSTEMS</v>
          </cell>
        </row>
        <row r="234">
          <cell r="A234" t="str">
            <v>Ionescu, Andreea</v>
          </cell>
          <cell r="B234">
            <v>75074</v>
          </cell>
          <cell r="C234" t="str">
            <v>7U</v>
          </cell>
          <cell r="D234" t="str">
            <v>J2</v>
          </cell>
          <cell r="E234" t="str">
            <v>289</v>
          </cell>
          <cell r="F234" t="str">
            <v>APPLICATIONS SUPPORT</v>
          </cell>
        </row>
        <row r="235">
          <cell r="A235" t="str">
            <v>Iorga, Geanina</v>
          </cell>
          <cell r="B235">
            <v>74923</v>
          </cell>
          <cell r="C235" t="str">
            <v>6L</v>
          </cell>
          <cell r="D235" t="str">
            <v>G2</v>
          </cell>
          <cell r="E235" t="str">
            <v>241</v>
          </cell>
          <cell r="F235" t="str">
            <v>SOFTWARE PA</v>
          </cell>
        </row>
        <row r="236">
          <cell r="A236" t="str">
            <v>Irimia, Dana</v>
          </cell>
          <cell r="B236">
            <v>75143</v>
          </cell>
          <cell r="C236" t="str">
            <v>6M</v>
          </cell>
          <cell r="D236" t="str">
            <v>G2</v>
          </cell>
          <cell r="E236" t="str">
            <v>242</v>
          </cell>
          <cell r="F236" t="str">
            <v>QUALITY ASSURANCE</v>
          </cell>
        </row>
        <row r="237">
          <cell r="A237" t="str">
            <v>Irwin, Paula</v>
          </cell>
          <cell r="B237">
            <v>74641</v>
          </cell>
          <cell r="C237" t="str">
            <v>00</v>
          </cell>
          <cell r="D237" t="str">
            <v/>
          </cell>
          <cell r="E237" t="str">
            <v>292</v>
          </cell>
          <cell r="F237" t="str">
            <v/>
          </cell>
        </row>
        <row r="238">
          <cell r="A238" t="str">
            <v>Iskander, Mag</v>
          </cell>
          <cell r="B238">
            <v>86247</v>
          </cell>
          <cell r="C238" t="str">
            <v>00</v>
          </cell>
          <cell r="D238" t="str">
            <v/>
          </cell>
          <cell r="E238" t="str">
            <v>200</v>
          </cell>
          <cell r="F238" t="str">
            <v/>
          </cell>
        </row>
        <row r="239">
          <cell r="A239" t="str">
            <v>Ismaili, Al</v>
          </cell>
          <cell r="B239">
            <v>75347</v>
          </cell>
          <cell r="C239" t="str">
            <v>4U</v>
          </cell>
          <cell r="D239" t="str">
            <v>J4</v>
          </cell>
          <cell r="E239" t="str">
            <v>217</v>
          </cell>
          <cell r="F239" t="str">
            <v>ELECTRICAL ENGINEERING</v>
          </cell>
        </row>
        <row r="240">
          <cell r="A240" t="str">
            <v>Istrate, Julian</v>
          </cell>
          <cell r="B240">
            <v>74842</v>
          </cell>
          <cell r="C240" t="str">
            <v>4D</v>
          </cell>
          <cell r="D240" t="str">
            <v>J1</v>
          </cell>
          <cell r="E240" t="str">
            <v>211</v>
          </cell>
          <cell r="F240" t="str">
            <v>SYSTEMS</v>
          </cell>
        </row>
        <row r="241">
          <cell r="A241" t="str">
            <v>Izzard, Elizabeth</v>
          </cell>
          <cell r="B241">
            <v>81403</v>
          </cell>
          <cell r="C241" t="str">
            <v>3R</v>
          </cell>
          <cell r="D241" t="str">
            <v>J2</v>
          </cell>
          <cell r="E241" t="str">
            <v>262</v>
          </cell>
          <cell r="F241" t="str">
            <v>PROGRAM MGMT</v>
          </cell>
        </row>
        <row r="242">
          <cell r="A242" t="str">
            <v>Jaciw, Andrew</v>
          </cell>
          <cell r="B242">
            <v>74440</v>
          </cell>
          <cell r="C242" t="str">
            <v>4Y</v>
          </cell>
          <cell r="D242" t="str">
            <v>J1</v>
          </cell>
          <cell r="E242" t="str">
            <v>208</v>
          </cell>
          <cell r="F242" t="str">
            <v>SYSTEMS DESIGN</v>
          </cell>
        </row>
        <row r="243">
          <cell r="A243" t="str">
            <v>Jakola, Roy</v>
          </cell>
          <cell r="B243">
            <v>79511</v>
          </cell>
          <cell r="C243" t="str">
            <v>00</v>
          </cell>
          <cell r="D243" t="str">
            <v/>
          </cell>
          <cell r="E243" t="str">
            <v>276</v>
          </cell>
          <cell r="F243" t="str">
            <v/>
          </cell>
        </row>
        <row r="244">
          <cell r="A244" t="str">
            <v>Janes, Shawn</v>
          </cell>
          <cell r="B244">
            <v>74779</v>
          </cell>
          <cell r="C244" t="str">
            <v>8R</v>
          </cell>
          <cell r="D244" t="str">
            <v>M2</v>
          </cell>
          <cell r="E244" t="str">
            <v>207</v>
          </cell>
          <cell r="F244" t="str">
            <v>MDS SUPPORT</v>
          </cell>
        </row>
        <row r="245">
          <cell r="A245" t="str">
            <v>Jasiobedzki, Piotr</v>
          </cell>
          <cell r="B245">
            <v>74431</v>
          </cell>
          <cell r="C245" t="str">
            <v>4F</v>
          </cell>
          <cell r="D245" t="str">
            <v>J1</v>
          </cell>
          <cell r="E245" t="str">
            <v>212</v>
          </cell>
          <cell r="F245" t="str">
            <v>CONTROLS &amp; ANALYSIS</v>
          </cell>
        </row>
        <row r="246">
          <cell r="A246" t="str">
            <v>Jawanda, Rajinder</v>
          </cell>
          <cell r="B246">
            <v>33958</v>
          </cell>
          <cell r="C246" t="str">
            <v>4U</v>
          </cell>
          <cell r="D246" t="str">
            <v>J1</v>
          </cell>
          <cell r="E246" t="str">
            <v>217</v>
          </cell>
          <cell r="F246" t="str">
            <v>ELECTRICAL ENGINEERING</v>
          </cell>
        </row>
        <row r="247">
          <cell r="A247" t="str">
            <v>Jefferies, Marilyn</v>
          </cell>
          <cell r="B247">
            <v>34013</v>
          </cell>
          <cell r="C247" t="str">
            <v>00</v>
          </cell>
          <cell r="D247" t="str">
            <v/>
          </cell>
          <cell r="E247" t="str">
            <v>210</v>
          </cell>
          <cell r="F247" t="str">
            <v/>
          </cell>
        </row>
        <row r="248">
          <cell r="A248" t="str">
            <v>Jelovac, Davorka</v>
          </cell>
          <cell r="B248">
            <v>75162</v>
          </cell>
          <cell r="C248" t="str">
            <v>6M</v>
          </cell>
          <cell r="D248" t="str">
            <v>G2</v>
          </cell>
          <cell r="E248" t="str">
            <v>242</v>
          </cell>
          <cell r="F248" t="str">
            <v>QUALITY ASSURANCE</v>
          </cell>
        </row>
        <row r="249">
          <cell r="A249" t="str">
            <v>Jessen, Sean</v>
          </cell>
          <cell r="B249">
            <v>74351</v>
          </cell>
          <cell r="C249" t="str">
            <v>4Y</v>
          </cell>
          <cell r="D249" t="str">
            <v>J1</v>
          </cell>
          <cell r="E249" t="str">
            <v>208</v>
          </cell>
          <cell r="F249" t="str">
            <v>SYSTEMS DESIGN</v>
          </cell>
        </row>
        <row r="250">
          <cell r="A250" t="str">
            <v>Jin, Jing</v>
          </cell>
          <cell r="B250">
            <v>81401</v>
          </cell>
          <cell r="C250" t="str">
            <v>8R</v>
          </cell>
          <cell r="D250" t="str">
            <v>M1</v>
          </cell>
          <cell r="E250" t="str">
            <v>207</v>
          </cell>
          <cell r="F250" t="str">
            <v>MDS SUPPORT</v>
          </cell>
        </row>
        <row r="251">
          <cell r="A251" t="str">
            <v>Jones, Howard</v>
          </cell>
          <cell r="B251">
            <v>32894</v>
          </cell>
          <cell r="C251" t="str">
            <v>4Y</v>
          </cell>
          <cell r="D251" t="str">
            <v>J1</v>
          </cell>
          <cell r="E251" t="str">
            <v>208</v>
          </cell>
          <cell r="F251" t="str">
            <v>SYSTEMS DESIGN</v>
          </cell>
        </row>
        <row r="252">
          <cell r="A252" t="str">
            <v>Kanda, Kammie</v>
          </cell>
          <cell r="B252">
            <v>75086</v>
          </cell>
          <cell r="C252" t="str">
            <v>00</v>
          </cell>
          <cell r="D252" t="str">
            <v/>
          </cell>
          <cell r="E252" t="str">
            <v>292</v>
          </cell>
          <cell r="F252" t="str">
            <v/>
          </cell>
        </row>
        <row r="253">
          <cell r="A253" t="str">
            <v>Kassam, Al-Leem</v>
          </cell>
          <cell r="B253">
            <v>75038</v>
          </cell>
          <cell r="C253" t="str">
            <v>00</v>
          </cell>
          <cell r="D253" t="str">
            <v/>
          </cell>
          <cell r="E253" t="str">
            <v>287</v>
          </cell>
          <cell r="F253" t="str">
            <v/>
          </cell>
        </row>
        <row r="254">
          <cell r="A254" t="str">
            <v>Kassam, Iqbal</v>
          </cell>
          <cell r="B254">
            <v>74316</v>
          </cell>
          <cell r="C254" t="str">
            <v>4D</v>
          </cell>
          <cell r="D254" t="str">
            <v>J1</v>
          </cell>
          <cell r="E254" t="str">
            <v>211</v>
          </cell>
          <cell r="F254" t="str">
            <v>SYSTEMS</v>
          </cell>
        </row>
        <row r="255">
          <cell r="A255" t="str">
            <v>Kaushal, Vineet</v>
          </cell>
          <cell r="B255">
            <v>74683</v>
          </cell>
          <cell r="C255" t="str">
            <v>00</v>
          </cell>
          <cell r="D255" t="str">
            <v/>
          </cell>
          <cell r="E255" t="str">
            <v>287</v>
          </cell>
          <cell r="F255" t="str">
            <v/>
          </cell>
        </row>
        <row r="256">
          <cell r="A256" t="str">
            <v>Kelly, Tom</v>
          </cell>
          <cell r="B256">
            <v>32773</v>
          </cell>
          <cell r="C256" t="str">
            <v>00</v>
          </cell>
          <cell r="D256" t="str">
            <v/>
          </cell>
          <cell r="E256" t="str">
            <v>234</v>
          </cell>
          <cell r="F256" t="str">
            <v/>
          </cell>
        </row>
        <row r="257">
          <cell r="A257" t="str">
            <v>Kennedy, Lynne</v>
          </cell>
          <cell r="B257">
            <v>32701</v>
          </cell>
          <cell r="C257" t="str">
            <v>00</v>
          </cell>
          <cell r="D257" t="str">
            <v/>
          </cell>
          <cell r="E257" t="str">
            <v>216</v>
          </cell>
          <cell r="F257" t="str">
            <v/>
          </cell>
        </row>
        <row r="258">
          <cell r="A258" t="str">
            <v>Kernaghan, David</v>
          </cell>
          <cell r="B258">
            <v>34053</v>
          </cell>
          <cell r="C258" t="str">
            <v>6M</v>
          </cell>
          <cell r="D258" t="str">
            <v>G2</v>
          </cell>
          <cell r="E258" t="str">
            <v>242</v>
          </cell>
          <cell r="F258" t="str">
            <v>QUALITY ASSURANCE</v>
          </cell>
        </row>
        <row r="259">
          <cell r="A259" t="str">
            <v>Kerr, Andy</v>
          </cell>
          <cell r="B259">
            <v>33524</v>
          </cell>
          <cell r="C259" t="str">
            <v>3R</v>
          </cell>
          <cell r="D259" t="str">
            <v>J1</v>
          </cell>
          <cell r="E259" t="str">
            <v>262</v>
          </cell>
          <cell r="F259" t="str">
            <v>PROGRAM MGMT</v>
          </cell>
        </row>
        <row r="260">
          <cell r="A260" t="str">
            <v>Kerrison, Roger</v>
          </cell>
          <cell r="B260">
            <v>32328</v>
          </cell>
          <cell r="C260" t="str">
            <v>6G</v>
          </cell>
          <cell r="D260" t="str">
            <v>G1</v>
          </cell>
          <cell r="E260" t="str">
            <v>241</v>
          </cell>
          <cell r="F260" t="str">
            <v xml:space="preserve">RELIAB/MAINT/SAFETY </v>
          </cell>
        </row>
        <row r="261">
          <cell r="A261" t="str">
            <v>Kessler, Frank</v>
          </cell>
          <cell r="B261">
            <v>33587</v>
          </cell>
          <cell r="C261" t="str">
            <v>2P</v>
          </cell>
          <cell r="D261" t="str">
            <v>J1</v>
          </cell>
          <cell r="E261" t="str">
            <v>282</v>
          </cell>
          <cell r="F261" t="str">
            <v>COST&amp;SCHEDULE</v>
          </cell>
        </row>
        <row r="262">
          <cell r="A262" t="str">
            <v>Khan, Hameedullah</v>
          </cell>
          <cell r="B262">
            <v>75019</v>
          </cell>
          <cell r="C262" t="str">
            <v>8S</v>
          </cell>
          <cell r="D262" t="str">
            <v>M2</v>
          </cell>
          <cell r="E262" t="str">
            <v>214</v>
          </cell>
          <cell r="F262" t="str">
            <v>ST HUBERT OFFICE</v>
          </cell>
        </row>
        <row r="263">
          <cell r="A263" t="str">
            <v>Kheradpir, Leila</v>
          </cell>
          <cell r="B263">
            <v>75183</v>
          </cell>
          <cell r="C263" t="str">
            <v>4D</v>
          </cell>
          <cell r="D263" t="str">
            <v>J2</v>
          </cell>
          <cell r="E263" t="str">
            <v>211</v>
          </cell>
          <cell r="F263" t="str">
            <v>SYSTEMS</v>
          </cell>
        </row>
        <row r="264">
          <cell r="A264" t="str">
            <v>King, Dan</v>
          </cell>
          <cell r="B264">
            <v>86220</v>
          </cell>
          <cell r="C264" t="str">
            <v>00</v>
          </cell>
          <cell r="D264" t="str">
            <v/>
          </cell>
          <cell r="E264" t="str">
            <v>278</v>
          </cell>
          <cell r="F264" t="str">
            <v/>
          </cell>
        </row>
        <row r="265">
          <cell r="A265" t="str">
            <v>King, Denise</v>
          </cell>
          <cell r="B265">
            <v>75032</v>
          </cell>
          <cell r="C265" t="str">
            <v>4U</v>
          </cell>
          <cell r="D265" t="str">
            <v>J2</v>
          </cell>
          <cell r="E265" t="str">
            <v>217</v>
          </cell>
          <cell r="F265" t="str">
            <v>ELECTRICAL ENGINEERING</v>
          </cell>
        </row>
        <row r="266">
          <cell r="A266" t="str">
            <v>Kirkpatrick, Carol</v>
          </cell>
          <cell r="B266">
            <v>145</v>
          </cell>
          <cell r="C266" t="str">
            <v>00</v>
          </cell>
          <cell r="D266" t="str">
            <v/>
          </cell>
          <cell r="E266" t="str">
            <v>292</v>
          </cell>
          <cell r="F266" t="str">
            <v/>
          </cell>
        </row>
        <row r="267">
          <cell r="A267" t="str">
            <v>Kirkwood, Michael</v>
          </cell>
          <cell r="B267">
            <v>75268</v>
          </cell>
          <cell r="C267" t="str">
            <v>8D</v>
          </cell>
          <cell r="D267" t="str">
            <v>L2</v>
          </cell>
          <cell r="E267" t="str">
            <v>209</v>
          </cell>
          <cell r="F267" t="str">
            <v>DFL</v>
          </cell>
        </row>
        <row r="268">
          <cell r="A268" t="str">
            <v>Kiser, Doug</v>
          </cell>
          <cell r="B268">
            <v>85041</v>
          </cell>
          <cell r="C268" t="str">
            <v>00</v>
          </cell>
          <cell r="D268" t="str">
            <v/>
          </cell>
          <cell r="E268" t="str">
            <v>281</v>
          </cell>
          <cell r="F268" t="str">
            <v/>
          </cell>
        </row>
        <row r="269">
          <cell r="A269" t="str">
            <v>Klincsek, Tom</v>
          </cell>
          <cell r="B269">
            <v>34001</v>
          </cell>
          <cell r="C269" t="str">
            <v>4G</v>
          </cell>
          <cell r="D269" t="str">
            <v>J1</v>
          </cell>
          <cell r="E269" t="str">
            <v>213</v>
          </cell>
          <cell r="F269" t="str">
            <v>SOFTWARE DEVELOPMENT</v>
          </cell>
        </row>
        <row r="270">
          <cell r="A270" t="str">
            <v>Kohut, Rick</v>
          </cell>
          <cell r="B270">
            <v>74011</v>
          </cell>
          <cell r="C270" t="str">
            <v>2P</v>
          </cell>
          <cell r="D270" t="str">
            <v>J2</v>
          </cell>
          <cell r="E270" t="str">
            <v>282</v>
          </cell>
          <cell r="F270" t="str">
            <v>COST&amp;SCHEDULE</v>
          </cell>
        </row>
        <row r="271">
          <cell r="A271" t="str">
            <v>Kraliz, Ryan</v>
          </cell>
          <cell r="B271">
            <v>75296</v>
          </cell>
          <cell r="C271" t="str">
            <v>8D</v>
          </cell>
          <cell r="D271" t="str">
            <v>L3</v>
          </cell>
          <cell r="E271" t="str">
            <v>209</v>
          </cell>
          <cell r="F271" t="str">
            <v>DFL</v>
          </cell>
        </row>
        <row r="272">
          <cell r="A272" t="str">
            <v>Kratt, Aaron</v>
          </cell>
          <cell r="B272">
            <v>74783</v>
          </cell>
          <cell r="C272" t="str">
            <v>4D</v>
          </cell>
          <cell r="D272" t="str">
            <v>J2</v>
          </cell>
          <cell r="E272" t="str">
            <v>211</v>
          </cell>
          <cell r="F272" t="str">
            <v>SYSTEMS</v>
          </cell>
        </row>
        <row r="273">
          <cell r="A273" t="str">
            <v>Krey, Marianne</v>
          </cell>
          <cell r="B273">
            <v>32589</v>
          </cell>
          <cell r="C273" t="str">
            <v>00</v>
          </cell>
          <cell r="D273" t="str">
            <v/>
          </cell>
          <cell r="E273" t="str">
            <v>234</v>
          </cell>
          <cell r="F273" t="str">
            <v/>
          </cell>
        </row>
        <row r="274">
          <cell r="A274" t="str">
            <v>Krishnasamy, Rubakumar</v>
          </cell>
          <cell r="B274">
            <v>75294</v>
          </cell>
          <cell r="C274" t="str">
            <v>4G</v>
          </cell>
          <cell r="D274" t="str">
            <v>J3</v>
          </cell>
          <cell r="E274" t="str">
            <v>213</v>
          </cell>
          <cell r="F274" t="str">
            <v>SOFTWARE DEVELOPMENT</v>
          </cell>
        </row>
        <row r="275">
          <cell r="A275" t="str">
            <v>Kruijen, Simon</v>
          </cell>
          <cell r="B275">
            <v>74877</v>
          </cell>
          <cell r="C275" t="str">
            <v>8S</v>
          </cell>
          <cell r="D275" t="str">
            <v>M2</v>
          </cell>
          <cell r="E275" t="str">
            <v>214</v>
          </cell>
          <cell r="F275" t="str">
            <v>ST HUBERT OFFICE</v>
          </cell>
        </row>
        <row r="276">
          <cell r="A276" t="str">
            <v>Krzywiecki, Witold</v>
          </cell>
          <cell r="B276">
            <v>81368</v>
          </cell>
          <cell r="C276" t="str">
            <v>4K</v>
          </cell>
          <cell r="D276" t="str">
            <v>J1</v>
          </cell>
          <cell r="E276" t="str">
            <v>215</v>
          </cell>
          <cell r="F276" t="str">
            <v>MECHANICAL</v>
          </cell>
        </row>
        <row r="277">
          <cell r="A277" t="str">
            <v>Lai, Johnny</v>
          </cell>
          <cell r="B277">
            <v>74722</v>
          </cell>
          <cell r="C277" t="str">
            <v>4D</v>
          </cell>
          <cell r="D277" t="str">
            <v>J2</v>
          </cell>
          <cell r="E277" t="str">
            <v>211</v>
          </cell>
          <cell r="F277" t="str">
            <v>SYSTEMS</v>
          </cell>
        </row>
        <row r="278">
          <cell r="A278" t="str">
            <v>Lam, Kenneth</v>
          </cell>
          <cell r="B278">
            <v>74717</v>
          </cell>
          <cell r="C278" t="str">
            <v>4F</v>
          </cell>
          <cell r="D278" t="str">
            <v>J2</v>
          </cell>
          <cell r="E278" t="str">
            <v>212</v>
          </cell>
          <cell r="F278" t="str">
            <v>CONTROLS &amp; ANALYSIS</v>
          </cell>
        </row>
        <row r="279">
          <cell r="A279" t="str">
            <v>Lam, Samuel</v>
          </cell>
          <cell r="B279">
            <v>75076</v>
          </cell>
          <cell r="C279" t="str">
            <v>4U</v>
          </cell>
          <cell r="D279" t="str">
            <v>J2</v>
          </cell>
          <cell r="E279" t="str">
            <v>217</v>
          </cell>
          <cell r="F279" t="str">
            <v>ELECTRICAL ENGINEERING</v>
          </cell>
        </row>
        <row r="280">
          <cell r="A280" t="str">
            <v>Lamarche, Luc</v>
          </cell>
          <cell r="B280">
            <v>74682</v>
          </cell>
          <cell r="C280" t="str">
            <v>4G</v>
          </cell>
          <cell r="D280" t="str">
            <v>J2</v>
          </cell>
          <cell r="E280" t="str">
            <v>213</v>
          </cell>
          <cell r="F280" t="str">
            <v>SOFTWARE DEVELOPMENT</v>
          </cell>
        </row>
        <row r="281">
          <cell r="A281" t="str">
            <v>Langley, Chris</v>
          </cell>
          <cell r="B281">
            <v>75171</v>
          </cell>
          <cell r="C281" t="str">
            <v>4F</v>
          </cell>
          <cell r="D281" t="str">
            <v>J2</v>
          </cell>
          <cell r="E281" t="str">
            <v>212</v>
          </cell>
          <cell r="F281" t="str">
            <v>CONTROLS &amp; ANALYSIS</v>
          </cell>
        </row>
        <row r="282">
          <cell r="A282" t="str">
            <v>Larson, Nicholas</v>
          </cell>
          <cell r="B282">
            <v>75343</v>
          </cell>
          <cell r="C282" t="str">
            <v>8D</v>
          </cell>
          <cell r="D282" t="str">
            <v>L4</v>
          </cell>
          <cell r="E282" t="str">
            <v>209</v>
          </cell>
          <cell r="F282" t="str">
            <v>DFL</v>
          </cell>
        </row>
        <row r="283">
          <cell r="A283" t="str">
            <v>Lau, Tony</v>
          </cell>
          <cell r="B283">
            <v>33963</v>
          </cell>
          <cell r="C283" t="str">
            <v>4U</v>
          </cell>
          <cell r="D283" t="str">
            <v>J1</v>
          </cell>
          <cell r="E283" t="str">
            <v>217</v>
          </cell>
          <cell r="F283" t="str">
            <v>ELECTRICAL ENGINEERING</v>
          </cell>
        </row>
        <row r="284">
          <cell r="A284" t="str">
            <v>Lauzon, Rod</v>
          </cell>
          <cell r="B284">
            <v>42943</v>
          </cell>
          <cell r="C284" t="str">
            <v>7T</v>
          </cell>
          <cell r="D284" t="str">
            <v>J1</v>
          </cell>
          <cell r="E284" t="str">
            <v>210</v>
          </cell>
          <cell r="F284" t="str">
            <v>ENGINEERING MANAGEMENT</v>
          </cell>
        </row>
        <row r="285">
          <cell r="A285" t="str">
            <v>Lawson, Laurence</v>
          </cell>
          <cell r="B285">
            <v>74988</v>
          </cell>
          <cell r="C285" t="str">
            <v>6H</v>
          </cell>
          <cell r="D285" t="str">
            <v>G2</v>
          </cell>
          <cell r="E285" t="str">
            <v>241</v>
          </cell>
          <cell r="F285" t="str">
            <v xml:space="preserve">ILS                 </v>
          </cell>
        </row>
        <row r="286">
          <cell r="A286" t="str">
            <v>LeClaire, Greg</v>
          </cell>
          <cell r="B286">
            <v>75123</v>
          </cell>
          <cell r="C286" t="str">
            <v>8D</v>
          </cell>
          <cell r="D286" t="str">
            <v>L2</v>
          </cell>
          <cell r="E286" t="str">
            <v>209</v>
          </cell>
          <cell r="F286" t="str">
            <v>DFL</v>
          </cell>
        </row>
        <row r="287">
          <cell r="A287" t="str">
            <v>Lee Kim-Koon, Gerald</v>
          </cell>
          <cell r="B287">
            <v>75221</v>
          </cell>
          <cell r="C287" t="str">
            <v>1X</v>
          </cell>
          <cell r="D287" t="str">
            <v>J2</v>
          </cell>
          <cell r="E287" t="str">
            <v>219</v>
          </cell>
          <cell r="F287" t="str">
            <v xml:space="preserve">CADM                </v>
          </cell>
        </row>
        <row r="288">
          <cell r="A288" t="str">
            <v>Lee, Kyle</v>
          </cell>
          <cell r="B288">
            <v>74879</v>
          </cell>
          <cell r="C288" t="str">
            <v>4D</v>
          </cell>
          <cell r="D288" t="str">
            <v>J1</v>
          </cell>
          <cell r="E288" t="str">
            <v>211</v>
          </cell>
          <cell r="F288" t="str">
            <v>SYSTEMS</v>
          </cell>
        </row>
        <row r="289">
          <cell r="A289" t="str">
            <v>Lee, Robert</v>
          </cell>
          <cell r="B289">
            <v>32408</v>
          </cell>
          <cell r="C289" t="str">
            <v>5S</v>
          </cell>
          <cell r="D289" t="str">
            <v>F2</v>
          </cell>
          <cell r="E289" t="str">
            <v>230</v>
          </cell>
          <cell r="F289" t="str">
            <v>SPACE SYSTEMS ELECTRICAL ASSEMBLY</v>
          </cell>
        </row>
        <row r="290">
          <cell r="A290" t="str">
            <v>Lee, Seung</v>
          </cell>
          <cell r="B290">
            <v>74593</v>
          </cell>
          <cell r="C290" t="str">
            <v>4G</v>
          </cell>
          <cell r="D290" t="str">
            <v>J2</v>
          </cell>
          <cell r="E290" t="str">
            <v>213</v>
          </cell>
          <cell r="F290" t="str">
            <v>SOFTWARE DEVELOPMENT</v>
          </cell>
        </row>
        <row r="291">
          <cell r="A291" t="str">
            <v>Leung, Joanne</v>
          </cell>
          <cell r="B291">
            <v>75126</v>
          </cell>
          <cell r="C291" t="str">
            <v>4F</v>
          </cell>
          <cell r="D291" t="str">
            <v>J2</v>
          </cell>
          <cell r="E291" t="str">
            <v>212</v>
          </cell>
          <cell r="F291" t="str">
            <v>CONTROLS &amp; ANALYSIS</v>
          </cell>
        </row>
        <row r="292">
          <cell r="A292" t="str">
            <v>Leung, Simon</v>
          </cell>
          <cell r="B292">
            <v>74689</v>
          </cell>
          <cell r="C292" t="str">
            <v>4G</v>
          </cell>
          <cell r="D292" t="str">
            <v>J2</v>
          </cell>
          <cell r="E292" t="str">
            <v>213</v>
          </cell>
          <cell r="F292" t="str">
            <v>SOFTWARE DEVELOPMENT</v>
          </cell>
        </row>
        <row r="293">
          <cell r="A293" t="str">
            <v>Li, Flora</v>
          </cell>
          <cell r="B293">
            <v>75286</v>
          </cell>
          <cell r="C293" t="str">
            <v>00</v>
          </cell>
          <cell r="D293" t="str">
            <v/>
          </cell>
          <cell r="E293" t="str">
            <v>281</v>
          </cell>
          <cell r="F293" t="str">
            <v/>
          </cell>
        </row>
        <row r="294">
          <cell r="A294" t="str">
            <v>Li, Mang</v>
          </cell>
          <cell r="B294">
            <v>75206</v>
          </cell>
          <cell r="C294" t="str">
            <v>4U</v>
          </cell>
          <cell r="D294" t="str">
            <v>J2</v>
          </cell>
          <cell r="E294" t="str">
            <v>217</v>
          </cell>
          <cell r="F294" t="str">
            <v>ELECTRICAL ENGINEERING</v>
          </cell>
        </row>
        <row r="295">
          <cell r="A295" t="str">
            <v>Lippa, Anna</v>
          </cell>
          <cell r="B295">
            <v>74043</v>
          </cell>
          <cell r="C295" t="str">
            <v>3R</v>
          </cell>
          <cell r="D295" t="str">
            <v>J3</v>
          </cell>
          <cell r="E295" t="str">
            <v>262</v>
          </cell>
          <cell r="F295" t="str">
            <v>PROGRAM MGMT</v>
          </cell>
        </row>
        <row r="296">
          <cell r="A296" t="str">
            <v>Liu, Michael</v>
          </cell>
          <cell r="B296">
            <v>74162</v>
          </cell>
          <cell r="C296" t="str">
            <v>4F</v>
          </cell>
          <cell r="D296" t="str">
            <v>J1</v>
          </cell>
          <cell r="E296" t="str">
            <v>212</v>
          </cell>
          <cell r="F296" t="str">
            <v>CONTROLS &amp; ANALYSIS</v>
          </cell>
        </row>
        <row r="297">
          <cell r="A297" t="str">
            <v>Locquiao, Aida</v>
          </cell>
          <cell r="B297">
            <v>74848</v>
          </cell>
          <cell r="C297" t="str">
            <v>00</v>
          </cell>
          <cell r="D297" t="str">
            <v/>
          </cell>
          <cell r="E297" t="str">
            <v>287</v>
          </cell>
          <cell r="F297" t="str">
            <v/>
          </cell>
        </row>
        <row r="298">
          <cell r="A298" t="str">
            <v>Logan, Jim</v>
          </cell>
          <cell r="B298">
            <v>74750</v>
          </cell>
          <cell r="C298" t="str">
            <v>6I</v>
          </cell>
          <cell r="D298" t="str">
            <v>G2</v>
          </cell>
          <cell r="E298" t="str">
            <v>241</v>
          </cell>
          <cell r="F298" t="str">
            <v xml:space="preserve">PARTS               </v>
          </cell>
        </row>
        <row r="299">
          <cell r="A299" t="str">
            <v>Looi, Thomas</v>
          </cell>
          <cell r="B299">
            <v>75022</v>
          </cell>
          <cell r="C299" t="str">
            <v>4F</v>
          </cell>
          <cell r="D299" t="str">
            <v>J2</v>
          </cell>
          <cell r="E299" t="str">
            <v>212</v>
          </cell>
          <cell r="F299" t="str">
            <v>CONTROLS &amp; ANALYSIS</v>
          </cell>
        </row>
        <row r="300">
          <cell r="A300" t="str">
            <v>Loprevite-Ruscetta, Josie</v>
          </cell>
          <cell r="B300">
            <v>32727</v>
          </cell>
          <cell r="C300" t="str">
            <v>3R</v>
          </cell>
          <cell r="D300" t="str">
            <v>J3</v>
          </cell>
          <cell r="E300" t="str">
            <v>262</v>
          </cell>
          <cell r="F300" t="str">
            <v>PROGRAM MGMT</v>
          </cell>
        </row>
        <row r="301">
          <cell r="A301" t="str">
            <v>Louie, Edwin</v>
          </cell>
          <cell r="B301">
            <v>75021</v>
          </cell>
          <cell r="C301" t="str">
            <v>4D</v>
          </cell>
          <cell r="D301" t="str">
            <v>J2</v>
          </cell>
          <cell r="E301" t="str">
            <v>211</v>
          </cell>
          <cell r="F301" t="str">
            <v>SYSTEMS</v>
          </cell>
        </row>
        <row r="302">
          <cell r="A302" t="str">
            <v>Loveless, Jeff</v>
          </cell>
          <cell r="B302">
            <v>75350</v>
          </cell>
          <cell r="C302" t="str">
            <v>4G</v>
          </cell>
          <cell r="D302" t="str">
            <v>J4</v>
          </cell>
          <cell r="E302" t="str">
            <v>213</v>
          </cell>
          <cell r="F302" t="str">
            <v>SOFTWARE DEVELOPMENT</v>
          </cell>
        </row>
        <row r="303">
          <cell r="A303" t="str">
            <v>Luborsky, Alan</v>
          </cell>
          <cell r="B303">
            <v>32211</v>
          </cell>
          <cell r="C303" t="str">
            <v>00</v>
          </cell>
          <cell r="D303" t="str">
            <v/>
          </cell>
          <cell r="E303" t="str">
            <v>280</v>
          </cell>
          <cell r="F303" t="str">
            <v/>
          </cell>
        </row>
        <row r="304">
          <cell r="A304" t="str">
            <v>Luk, Leo</v>
          </cell>
          <cell r="B304">
            <v>74345</v>
          </cell>
          <cell r="C304" t="str">
            <v>4U</v>
          </cell>
          <cell r="D304" t="str">
            <v>J1</v>
          </cell>
          <cell r="E304" t="str">
            <v>217</v>
          </cell>
          <cell r="F304" t="str">
            <v>ELECTRICAL ENGINEERING</v>
          </cell>
        </row>
        <row r="305">
          <cell r="A305" t="str">
            <v>Lymer, John</v>
          </cell>
          <cell r="B305">
            <v>33884</v>
          </cell>
          <cell r="C305" t="str">
            <v>4Y</v>
          </cell>
          <cell r="D305" t="str">
            <v>J1</v>
          </cell>
          <cell r="E305" t="str">
            <v>208</v>
          </cell>
          <cell r="F305" t="str">
            <v>SYSTEMS DESIGN</v>
          </cell>
        </row>
        <row r="306">
          <cell r="A306" t="str">
            <v>Lyn, Craig</v>
          </cell>
          <cell r="B306">
            <v>74572</v>
          </cell>
          <cell r="C306" t="str">
            <v>4D</v>
          </cell>
          <cell r="D306" t="str">
            <v>J1</v>
          </cell>
          <cell r="E306" t="str">
            <v>211</v>
          </cell>
          <cell r="F306" t="str">
            <v>SYSTEMS</v>
          </cell>
        </row>
        <row r="307">
          <cell r="A307" t="str">
            <v>Lyons, Don</v>
          </cell>
          <cell r="B307">
            <v>74353</v>
          </cell>
          <cell r="C307" t="str">
            <v>00</v>
          </cell>
          <cell r="D307" t="str">
            <v/>
          </cell>
          <cell r="E307" t="str">
            <v>284</v>
          </cell>
          <cell r="F307" t="str">
            <v/>
          </cell>
        </row>
        <row r="308">
          <cell r="A308" t="str">
            <v>Macchia, Dominic</v>
          </cell>
          <cell r="B308">
            <v>74849</v>
          </cell>
          <cell r="C308" t="str">
            <v>00</v>
          </cell>
          <cell r="D308" t="str">
            <v/>
          </cell>
          <cell r="E308" t="str">
            <v>295</v>
          </cell>
          <cell r="F308" t="str">
            <v/>
          </cell>
        </row>
        <row r="309">
          <cell r="A309" t="str">
            <v>Mack, Bruce</v>
          </cell>
          <cell r="B309">
            <v>74130</v>
          </cell>
          <cell r="C309" t="str">
            <v>3A</v>
          </cell>
          <cell r="D309" t="str">
            <v>J1</v>
          </cell>
          <cell r="E309" t="str">
            <v>220</v>
          </cell>
          <cell r="F309" t="str">
            <v>RESEARCH &amp; DEVELOPMENT</v>
          </cell>
        </row>
        <row r="310">
          <cell r="A310" t="str">
            <v>Mak, Katie</v>
          </cell>
          <cell r="B310">
            <v>36981</v>
          </cell>
          <cell r="C310" t="str">
            <v>00</v>
          </cell>
          <cell r="D310" t="str">
            <v/>
          </cell>
          <cell r="E310" t="str">
            <v>281</v>
          </cell>
          <cell r="F310" t="str">
            <v/>
          </cell>
        </row>
        <row r="311">
          <cell r="A311" t="str">
            <v>Mak, Nikolai</v>
          </cell>
          <cell r="B311">
            <v>75211</v>
          </cell>
          <cell r="C311" t="str">
            <v>4Y</v>
          </cell>
          <cell r="D311" t="str">
            <v>J1</v>
          </cell>
          <cell r="E311" t="str">
            <v>208</v>
          </cell>
          <cell r="F311" t="str">
            <v>SYSTEMS DESIGN</v>
          </cell>
        </row>
        <row r="312">
          <cell r="A312" t="str">
            <v>Makim, Hiten</v>
          </cell>
          <cell r="B312">
            <v>74487</v>
          </cell>
          <cell r="C312" t="str">
            <v>00</v>
          </cell>
          <cell r="D312" t="str">
            <v/>
          </cell>
          <cell r="E312" t="str">
            <v>280</v>
          </cell>
          <cell r="F312" t="str">
            <v/>
          </cell>
        </row>
        <row r="313">
          <cell r="A313" t="str">
            <v>Maljevac, Denny</v>
          </cell>
          <cell r="B313">
            <v>74558</v>
          </cell>
          <cell r="C313" t="str">
            <v>4U</v>
          </cell>
          <cell r="D313" t="str">
            <v>J2</v>
          </cell>
          <cell r="E313" t="str">
            <v>217</v>
          </cell>
          <cell r="F313" t="str">
            <v>ELECTRICAL ENGINEERING</v>
          </cell>
        </row>
        <row r="314">
          <cell r="A314" t="str">
            <v>Mamontov, Mikhail</v>
          </cell>
          <cell r="B314">
            <v>75233</v>
          </cell>
          <cell r="C314" t="str">
            <v>4G</v>
          </cell>
          <cell r="D314" t="str">
            <v>J2</v>
          </cell>
          <cell r="E314" t="str">
            <v>213</v>
          </cell>
          <cell r="F314" t="str">
            <v>SOFTWARE DEVELOPMENT</v>
          </cell>
        </row>
        <row r="315">
          <cell r="A315" t="str">
            <v>Manzo, Esther</v>
          </cell>
          <cell r="B315">
            <v>34036</v>
          </cell>
          <cell r="C315" t="str">
            <v>1X</v>
          </cell>
          <cell r="D315" t="str">
            <v>J2</v>
          </cell>
          <cell r="E315" t="str">
            <v>219</v>
          </cell>
          <cell r="F315" t="str">
            <v xml:space="preserve">CADM                </v>
          </cell>
        </row>
        <row r="316">
          <cell r="A316" t="str">
            <v>Marshall, Joshua</v>
          </cell>
          <cell r="B316">
            <v>75333</v>
          </cell>
          <cell r="C316" t="str">
            <v>4F</v>
          </cell>
          <cell r="D316" t="str">
            <v>J2</v>
          </cell>
          <cell r="E316" t="str">
            <v>212</v>
          </cell>
          <cell r="F316" t="str">
            <v>CONTROLS &amp; ANALYSIS</v>
          </cell>
        </row>
        <row r="317">
          <cell r="A317" t="str">
            <v>Martens, Ryan</v>
          </cell>
          <cell r="B317">
            <v>74916</v>
          </cell>
          <cell r="C317" t="str">
            <v>4F</v>
          </cell>
          <cell r="D317" t="str">
            <v>J2</v>
          </cell>
          <cell r="E317" t="str">
            <v>212</v>
          </cell>
          <cell r="F317" t="str">
            <v>CONTROLS &amp; ANALYSIS</v>
          </cell>
        </row>
        <row r="318">
          <cell r="A318" t="str">
            <v>Martin, Ken</v>
          </cell>
          <cell r="B318">
            <v>33738</v>
          </cell>
          <cell r="C318" t="str">
            <v>4K</v>
          </cell>
          <cell r="D318" t="str">
            <v>J1</v>
          </cell>
          <cell r="E318" t="str">
            <v>215</v>
          </cell>
          <cell r="F318" t="str">
            <v>MECHANICAL</v>
          </cell>
        </row>
        <row r="319">
          <cell r="A319" t="str">
            <v>Matheson, Joanne</v>
          </cell>
          <cell r="B319">
            <v>74077</v>
          </cell>
          <cell r="C319" t="str">
            <v>00</v>
          </cell>
          <cell r="D319" t="str">
            <v/>
          </cell>
          <cell r="E319" t="str">
            <v>292</v>
          </cell>
          <cell r="F319" t="str">
            <v/>
          </cell>
        </row>
        <row r="320">
          <cell r="A320" t="str">
            <v>Mattoscio, Joe</v>
          </cell>
          <cell r="B320">
            <v>74917</v>
          </cell>
          <cell r="C320" t="str">
            <v>4K</v>
          </cell>
          <cell r="D320" t="str">
            <v>J2</v>
          </cell>
          <cell r="E320" t="str">
            <v>215</v>
          </cell>
          <cell r="F320" t="str">
            <v>MECHANICAL</v>
          </cell>
        </row>
        <row r="321">
          <cell r="A321" t="str">
            <v>McCartney, Dan</v>
          </cell>
          <cell r="B321">
            <v>81364</v>
          </cell>
          <cell r="C321" t="str">
            <v>8D</v>
          </cell>
          <cell r="D321" t="str">
            <v>L1</v>
          </cell>
          <cell r="E321" t="str">
            <v>209</v>
          </cell>
          <cell r="F321" t="str">
            <v>DFL</v>
          </cell>
        </row>
        <row r="322">
          <cell r="A322" t="str">
            <v>McCoubrey, Ryan</v>
          </cell>
          <cell r="B322">
            <v>75000</v>
          </cell>
          <cell r="C322" t="str">
            <v>4Y</v>
          </cell>
          <cell r="D322" t="str">
            <v>J2</v>
          </cell>
          <cell r="E322" t="str">
            <v>208</v>
          </cell>
          <cell r="F322" t="str">
            <v>SYSTEMS DESIGN</v>
          </cell>
        </row>
        <row r="323">
          <cell r="A323" t="str">
            <v>McDonald, Richard</v>
          </cell>
          <cell r="B323">
            <v>33752</v>
          </cell>
          <cell r="C323" t="str">
            <v>4O</v>
          </cell>
          <cell r="D323" t="str">
            <v>J2</v>
          </cell>
          <cell r="E323" t="str">
            <v>215</v>
          </cell>
          <cell r="F323" t="str">
            <v>GRAPHICS/WORD PROC</v>
          </cell>
        </row>
        <row r="324">
          <cell r="A324" t="str">
            <v>McDouall, Maurice</v>
          </cell>
          <cell r="B324">
            <v>34084</v>
          </cell>
          <cell r="C324" t="str">
            <v>5T</v>
          </cell>
          <cell r="D324" t="str">
            <v>F1</v>
          </cell>
          <cell r="E324" t="str">
            <v>230</v>
          </cell>
          <cell r="F324" t="str">
            <v>MANUFACTURING ENGINEERING</v>
          </cell>
        </row>
        <row r="325">
          <cell r="A325" t="str">
            <v>McFadden, Karin</v>
          </cell>
          <cell r="B325">
            <v>82014</v>
          </cell>
          <cell r="C325" t="str">
            <v>1N</v>
          </cell>
          <cell r="D325" t="str">
            <v>J3</v>
          </cell>
          <cell r="E325" t="str">
            <v>219</v>
          </cell>
          <cell r="F325" t="str">
            <v xml:space="preserve">PA RECORDS          </v>
          </cell>
        </row>
        <row r="326">
          <cell r="A326" t="str">
            <v>Mcfarlane, Glenn</v>
          </cell>
          <cell r="B326">
            <v>74030</v>
          </cell>
          <cell r="C326" t="str">
            <v>6L</v>
          </cell>
          <cell r="D326" t="str">
            <v>G1</v>
          </cell>
          <cell r="E326" t="str">
            <v>241</v>
          </cell>
          <cell r="F326" t="str">
            <v>SOFTWARE PA</v>
          </cell>
        </row>
        <row r="327">
          <cell r="A327" t="str">
            <v>McGinnis, Linda</v>
          </cell>
          <cell r="B327">
            <v>74953</v>
          </cell>
          <cell r="C327" t="str">
            <v>1X</v>
          </cell>
          <cell r="D327" t="str">
            <v>J2</v>
          </cell>
          <cell r="E327" t="str">
            <v>219</v>
          </cell>
          <cell r="F327" t="str">
            <v xml:space="preserve">CADM                </v>
          </cell>
        </row>
        <row r="328">
          <cell r="A328" t="str">
            <v>McLaren, Doug</v>
          </cell>
          <cell r="B328">
            <v>32033</v>
          </cell>
          <cell r="C328" t="str">
            <v>6F</v>
          </cell>
          <cell r="D328" t="str">
            <v>G1</v>
          </cell>
          <cell r="E328" t="str">
            <v>241</v>
          </cell>
          <cell r="F328" t="str">
            <v>PRODUCT ASSURANCE MANAGEMENT</v>
          </cell>
        </row>
        <row r="329">
          <cell r="A329" t="str">
            <v>Meens, Will</v>
          </cell>
          <cell r="B329">
            <v>74707</v>
          </cell>
          <cell r="C329" t="str">
            <v>4U</v>
          </cell>
          <cell r="D329" t="str">
            <v>J2</v>
          </cell>
          <cell r="E329" t="str">
            <v>217</v>
          </cell>
          <cell r="F329" t="str">
            <v>ELECTRICAL ENGINEERING</v>
          </cell>
        </row>
        <row r="330">
          <cell r="A330" t="str">
            <v>Meikle, Shirley</v>
          </cell>
          <cell r="B330">
            <v>32702</v>
          </cell>
          <cell r="C330" t="str">
            <v>00</v>
          </cell>
          <cell r="D330" t="str">
            <v/>
          </cell>
          <cell r="E330" t="str">
            <v>292</v>
          </cell>
          <cell r="F330" t="str">
            <v/>
          </cell>
        </row>
        <row r="331">
          <cell r="A331" t="str">
            <v>Mendiola, Ted</v>
          </cell>
          <cell r="B331">
            <v>74996</v>
          </cell>
          <cell r="C331" t="str">
            <v>7U</v>
          </cell>
          <cell r="D331" t="str">
            <v>J2</v>
          </cell>
          <cell r="E331" t="str">
            <v>289</v>
          </cell>
          <cell r="F331" t="str">
            <v>APPLICATIONS SUPPORT</v>
          </cell>
        </row>
        <row r="332">
          <cell r="A332" t="str">
            <v>Metcalfe, Laurie</v>
          </cell>
          <cell r="B332">
            <v>74672</v>
          </cell>
          <cell r="C332" t="str">
            <v>8S</v>
          </cell>
          <cell r="D332" t="str">
            <v>M2</v>
          </cell>
          <cell r="E332" t="str">
            <v>214</v>
          </cell>
          <cell r="F332" t="str">
            <v>ST HUBERT OFFICE</v>
          </cell>
        </row>
        <row r="333">
          <cell r="A333" t="str">
            <v>Michels, Jennifer</v>
          </cell>
          <cell r="B333">
            <v>75189</v>
          </cell>
          <cell r="C333" t="str">
            <v>4D</v>
          </cell>
          <cell r="D333" t="str">
            <v>J2</v>
          </cell>
          <cell r="E333" t="str">
            <v>211</v>
          </cell>
          <cell r="F333" t="str">
            <v>SYSTEMS</v>
          </cell>
        </row>
        <row r="334">
          <cell r="A334" t="str">
            <v>Mierzwa, Michele</v>
          </cell>
          <cell r="B334">
            <v>75200</v>
          </cell>
          <cell r="C334" t="str">
            <v>00</v>
          </cell>
          <cell r="D334" t="str">
            <v/>
          </cell>
          <cell r="E334" t="str">
            <v>292</v>
          </cell>
          <cell r="F334" t="str">
            <v/>
          </cell>
        </row>
        <row r="335">
          <cell r="A335" t="str">
            <v>Millar, James</v>
          </cell>
          <cell r="B335">
            <v>75033</v>
          </cell>
          <cell r="C335" t="str">
            <v>4G</v>
          </cell>
          <cell r="D335" t="str">
            <v>J2</v>
          </cell>
          <cell r="E335" t="str">
            <v>213</v>
          </cell>
          <cell r="F335" t="str">
            <v>SOFTWARE DEVELOPMENT</v>
          </cell>
        </row>
        <row r="336">
          <cell r="A336" t="str">
            <v>Miller, Robin</v>
          </cell>
          <cell r="B336">
            <v>74983</v>
          </cell>
          <cell r="C336" t="str">
            <v>00</v>
          </cell>
          <cell r="D336" t="str">
            <v/>
          </cell>
          <cell r="E336" t="str">
            <v>292</v>
          </cell>
          <cell r="F336" t="str">
            <v/>
          </cell>
        </row>
        <row r="337">
          <cell r="A337" t="str">
            <v>Miller, Treena</v>
          </cell>
          <cell r="B337">
            <v>74612</v>
          </cell>
          <cell r="C337" t="str">
            <v>00</v>
          </cell>
          <cell r="D337" t="str">
            <v/>
          </cell>
          <cell r="E337" t="str">
            <v>281</v>
          </cell>
          <cell r="F337" t="str">
            <v/>
          </cell>
        </row>
        <row r="338">
          <cell r="A338" t="str">
            <v>Milligan, Don</v>
          </cell>
          <cell r="B338">
            <v>32655</v>
          </cell>
          <cell r="C338" t="str">
            <v>6K</v>
          </cell>
          <cell r="D338" t="str">
            <v>G1</v>
          </cell>
          <cell r="E338" t="str">
            <v>241</v>
          </cell>
          <cell r="F338" t="str">
            <v>MATERIALS &amp;PROCESSES</v>
          </cell>
        </row>
        <row r="339">
          <cell r="A339" t="str">
            <v>Mirza, Mustafa</v>
          </cell>
          <cell r="B339">
            <v>75208</v>
          </cell>
          <cell r="C339" t="str">
            <v>4F</v>
          </cell>
          <cell r="D339" t="str">
            <v>J3</v>
          </cell>
          <cell r="E339" t="str">
            <v>212</v>
          </cell>
          <cell r="F339" t="str">
            <v>CONTROLS &amp; ANALYSIS</v>
          </cell>
        </row>
        <row r="340">
          <cell r="A340" t="str">
            <v>Misra, Sarthak</v>
          </cell>
          <cell r="B340">
            <v>74951</v>
          </cell>
          <cell r="C340" t="str">
            <v>8S</v>
          </cell>
          <cell r="D340" t="str">
            <v>M2</v>
          </cell>
          <cell r="E340" t="str">
            <v>214</v>
          </cell>
          <cell r="F340" t="str">
            <v>ST HUBERT OFFICE</v>
          </cell>
        </row>
        <row r="341">
          <cell r="A341" t="str">
            <v>Mistry, Ajay</v>
          </cell>
          <cell r="B341">
            <v>74760</v>
          </cell>
          <cell r="C341" t="str">
            <v>4K</v>
          </cell>
          <cell r="D341" t="str">
            <v>J2</v>
          </cell>
          <cell r="E341" t="str">
            <v>215</v>
          </cell>
          <cell r="F341" t="str">
            <v>MECHANICAL</v>
          </cell>
        </row>
        <row r="342">
          <cell r="A342" t="str">
            <v>Mohammed, Zaeem</v>
          </cell>
          <cell r="B342">
            <v>75127</v>
          </cell>
          <cell r="C342" t="str">
            <v>4U</v>
          </cell>
          <cell r="D342" t="str">
            <v>J2</v>
          </cell>
          <cell r="E342" t="str">
            <v>217</v>
          </cell>
          <cell r="F342" t="str">
            <v>ELECTRICAL ENGINEERING</v>
          </cell>
        </row>
        <row r="343">
          <cell r="A343" t="str">
            <v>Molgaard, Lena</v>
          </cell>
          <cell r="B343">
            <v>86328</v>
          </cell>
          <cell r="C343" t="str">
            <v>6G</v>
          </cell>
          <cell r="D343" t="str">
            <v>G1</v>
          </cell>
          <cell r="E343" t="str">
            <v>241</v>
          </cell>
          <cell r="F343" t="str">
            <v xml:space="preserve">RELIAB/MAINT/SAFETY </v>
          </cell>
        </row>
        <row r="344">
          <cell r="A344" t="str">
            <v>Mooney, Graham</v>
          </cell>
          <cell r="B344">
            <v>74657</v>
          </cell>
          <cell r="C344" t="str">
            <v>4D</v>
          </cell>
          <cell r="D344" t="str">
            <v>J2</v>
          </cell>
          <cell r="E344" t="str">
            <v>211</v>
          </cell>
          <cell r="F344" t="str">
            <v>SYSTEMS</v>
          </cell>
        </row>
        <row r="345">
          <cell r="A345" t="str">
            <v>Moore, Andrew</v>
          </cell>
          <cell r="B345">
            <v>74696</v>
          </cell>
          <cell r="C345" t="str">
            <v>00</v>
          </cell>
          <cell r="D345" t="str">
            <v/>
          </cell>
          <cell r="E345" t="str">
            <v>287</v>
          </cell>
          <cell r="F345" t="str">
            <v/>
          </cell>
        </row>
        <row r="346">
          <cell r="A346" t="str">
            <v>Moore, Scott</v>
          </cell>
          <cell r="B346">
            <v>74882</v>
          </cell>
          <cell r="C346" t="str">
            <v>7U</v>
          </cell>
          <cell r="D346" t="str">
            <v>J2</v>
          </cell>
          <cell r="E346" t="str">
            <v>289</v>
          </cell>
          <cell r="F346" t="str">
            <v>APPLICATIONS SUPPORT</v>
          </cell>
        </row>
        <row r="347">
          <cell r="A347" t="str">
            <v>Moritz, Sean</v>
          </cell>
          <cell r="B347">
            <v>74614</v>
          </cell>
          <cell r="C347" t="str">
            <v>8T</v>
          </cell>
          <cell r="D347" t="str">
            <v>A2</v>
          </cell>
          <cell r="E347" t="str">
            <v>800</v>
          </cell>
          <cell r="F347" t="str">
            <v>MDS DIRECT CHARGE</v>
          </cell>
        </row>
        <row r="348">
          <cell r="A348" t="str">
            <v>Mosseau-Barr, Marnie</v>
          </cell>
          <cell r="B348">
            <v>75152</v>
          </cell>
          <cell r="C348" t="str">
            <v>8D</v>
          </cell>
          <cell r="D348" t="str">
            <v>L3</v>
          </cell>
          <cell r="E348" t="str">
            <v>209</v>
          </cell>
          <cell r="F348" t="str">
            <v>DFL</v>
          </cell>
        </row>
        <row r="349">
          <cell r="A349" t="str">
            <v>Moynihan, Rick</v>
          </cell>
          <cell r="B349">
            <v>75212</v>
          </cell>
          <cell r="C349" t="str">
            <v>5R</v>
          </cell>
          <cell r="D349" t="str">
            <v>F2</v>
          </cell>
          <cell r="E349" t="str">
            <v>230</v>
          </cell>
          <cell r="F349" t="str">
            <v>ELECTRO MECHANICAL ASSEMBLY</v>
          </cell>
        </row>
        <row r="350">
          <cell r="A350" t="str">
            <v>Moyung, TaiJing</v>
          </cell>
          <cell r="B350">
            <v>74885</v>
          </cell>
          <cell r="C350" t="str">
            <v>4F</v>
          </cell>
          <cell r="D350" t="str">
            <v>J2</v>
          </cell>
          <cell r="E350" t="str">
            <v>212</v>
          </cell>
          <cell r="F350" t="str">
            <v>CONTROLS &amp; ANALYSIS</v>
          </cell>
        </row>
        <row r="351">
          <cell r="A351" t="str">
            <v>Mukherji, Raja</v>
          </cell>
          <cell r="B351">
            <v>74115</v>
          </cell>
          <cell r="C351" t="str">
            <v>4F</v>
          </cell>
          <cell r="D351" t="str">
            <v>J1</v>
          </cell>
          <cell r="E351" t="str">
            <v>212</v>
          </cell>
          <cell r="F351" t="str">
            <v>CONTROLS &amp; ANALYSIS</v>
          </cell>
        </row>
        <row r="352">
          <cell r="A352" t="str">
            <v>Mullin, Dan</v>
          </cell>
          <cell r="B352">
            <v>75222</v>
          </cell>
          <cell r="C352" t="str">
            <v>6G</v>
          </cell>
          <cell r="D352" t="str">
            <v>G2</v>
          </cell>
          <cell r="E352" t="str">
            <v>241</v>
          </cell>
          <cell r="F352" t="str">
            <v xml:space="preserve">RELIAB/MAINT/SAFETY </v>
          </cell>
        </row>
        <row r="353">
          <cell r="A353" t="str">
            <v>Munoz, Oscar</v>
          </cell>
          <cell r="B353">
            <v>75197</v>
          </cell>
          <cell r="C353" t="str">
            <v>4K</v>
          </cell>
          <cell r="D353" t="str">
            <v>J1</v>
          </cell>
          <cell r="E353" t="str">
            <v>215</v>
          </cell>
          <cell r="F353" t="str">
            <v>MECHANICAL</v>
          </cell>
        </row>
        <row r="354">
          <cell r="A354" t="str">
            <v>Murphy, Philip</v>
          </cell>
          <cell r="B354">
            <v>75352</v>
          </cell>
          <cell r="C354" t="str">
            <v>00</v>
          </cell>
          <cell r="D354" t="str">
            <v/>
          </cell>
          <cell r="E354" t="str">
            <v>200</v>
          </cell>
          <cell r="F354" t="str">
            <v/>
          </cell>
        </row>
        <row r="355">
          <cell r="A355" t="str">
            <v>Murray, Graham</v>
          </cell>
          <cell r="B355">
            <v>75002</v>
          </cell>
          <cell r="C355" t="str">
            <v>4K</v>
          </cell>
          <cell r="D355" t="str">
            <v>J3</v>
          </cell>
          <cell r="E355" t="str">
            <v>215</v>
          </cell>
          <cell r="F355" t="str">
            <v>MECHANICAL</v>
          </cell>
        </row>
        <row r="356">
          <cell r="A356" t="str">
            <v>Murray, Robert</v>
          </cell>
          <cell r="B356">
            <v>74051</v>
          </cell>
          <cell r="C356" t="str">
            <v>4D</v>
          </cell>
          <cell r="D356" t="str">
            <v>J2</v>
          </cell>
          <cell r="E356" t="str">
            <v>211</v>
          </cell>
          <cell r="F356" t="str">
            <v>SYSTEMS</v>
          </cell>
        </row>
        <row r="357">
          <cell r="A357" t="str">
            <v>Narasimhan, KC</v>
          </cell>
          <cell r="B357">
            <v>75340</v>
          </cell>
          <cell r="C357" t="str">
            <v>00</v>
          </cell>
          <cell r="D357" t="str">
            <v/>
          </cell>
          <cell r="E357" t="str">
            <v>280</v>
          </cell>
          <cell r="F357" t="str">
            <v/>
          </cell>
        </row>
        <row r="358">
          <cell r="A358" t="str">
            <v>Nasimok, Kevin</v>
          </cell>
          <cell r="B358">
            <v>74527</v>
          </cell>
          <cell r="C358" t="str">
            <v>4K</v>
          </cell>
          <cell r="D358" t="str">
            <v>J1</v>
          </cell>
          <cell r="E358" t="str">
            <v>215</v>
          </cell>
          <cell r="F358" t="str">
            <v>MECHANICAL</v>
          </cell>
        </row>
        <row r="359">
          <cell r="A359" t="str">
            <v>Newhook, Perry</v>
          </cell>
          <cell r="B359">
            <v>74419</v>
          </cell>
          <cell r="C359" t="str">
            <v>8T</v>
          </cell>
          <cell r="D359" t="str">
            <v>A1</v>
          </cell>
          <cell r="E359" t="str">
            <v>800</v>
          </cell>
          <cell r="F359" t="str">
            <v>MDS DIRECT CHARGE</v>
          </cell>
        </row>
        <row r="360">
          <cell r="A360" t="str">
            <v>Ng, Ho-Kong</v>
          </cell>
          <cell r="B360">
            <v>74794</v>
          </cell>
          <cell r="C360" t="str">
            <v>4G</v>
          </cell>
          <cell r="D360" t="str">
            <v>J2</v>
          </cell>
          <cell r="E360" t="str">
            <v>213</v>
          </cell>
          <cell r="F360" t="str">
            <v>SOFTWARE DEVELOPMENT</v>
          </cell>
        </row>
        <row r="361">
          <cell r="A361" t="str">
            <v>Ng, Sam</v>
          </cell>
          <cell r="B361">
            <v>74852</v>
          </cell>
          <cell r="C361" t="str">
            <v>4Y</v>
          </cell>
          <cell r="D361" t="str">
            <v>J1</v>
          </cell>
          <cell r="E361" t="str">
            <v>208</v>
          </cell>
          <cell r="F361" t="str">
            <v>SYSTEMS DESIGN</v>
          </cell>
        </row>
        <row r="362">
          <cell r="A362" t="str">
            <v>Nguyen, Da</v>
          </cell>
          <cell r="B362">
            <v>74489</v>
          </cell>
          <cell r="C362" t="str">
            <v>4G</v>
          </cell>
          <cell r="D362" t="str">
            <v>J2</v>
          </cell>
          <cell r="E362" t="str">
            <v>213</v>
          </cell>
          <cell r="F362" t="str">
            <v>SOFTWARE DEVELOPMENT</v>
          </cell>
        </row>
        <row r="363">
          <cell r="A363" t="str">
            <v>Nguyen, Phong</v>
          </cell>
          <cell r="B363">
            <v>75083</v>
          </cell>
          <cell r="C363" t="str">
            <v>4K</v>
          </cell>
          <cell r="D363" t="str">
            <v>J2</v>
          </cell>
          <cell r="E363" t="str">
            <v>215</v>
          </cell>
          <cell r="F363" t="str">
            <v>MECHANICAL</v>
          </cell>
        </row>
        <row r="364">
          <cell r="A364" t="str">
            <v>Nguyen, Phung</v>
          </cell>
          <cell r="B364">
            <v>32548</v>
          </cell>
          <cell r="C364" t="str">
            <v>4F</v>
          </cell>
          <cell r="D364" t="str">
            <v>J1</v>
          </cell>
          <cell r="E364" t="str">
            <v>212</v>
          </cell>
          <cell r="F364" t="str">
            <v>CONTROLS &amp; ANALYSIS</v>
          </cell>
        </row>
        <row r="365">
          <cell r="A365" t="str">
            <v>Nimelman, Manny</v>
          </cell>
          <cell r="B365">
            <v>74300</v>
          </cell>
          <cell r="C365" t="str">
            <v>4Y</v>
          </cell>
          <cell r="D365" t="str">
            <v>J1</v>
          </cell>
          <cell r="E365" t="str">
            <v>208</v>
          </cell>
          <cell r="F365" t="str">
            <v>SYSTEMS DESIGN</v>
          </cell>
        </row>
        <row r="366">
          <cell r="A366" t="str">
            <v>Nixon, Fred</v>
          </cell>
          <cell r="B366">
            <v>74755</v>
          </cell>
          <cell r="C366" t="str">
            <v>6I</v>
          </cell>
          <cell r="D366" t="str">
            <v>G1</v>
          </cell>
          <cell r="E366" t="str">
            <v>241</v>
          </cell>
          <cell r="F366" t="str">
            <v xml:space="preserve">PARTS               </v>
          </cell>
        </row>
        <row r="367">
          <cell r="A367" t="str">
            <v>Norman, Bob</v>
          </cell>
          <cell r="B367">
            <v>81354</v>
          </cell>
          <cell r="C367" t="str">
            <v>4K</v>
          </cell>
          <cell r="D367" t="str">
            <v>J5</v>
          </cell>
          <cell r="E367" t="str">
            <v>215</v>
          </cell>
          <cell r="F367" t="str">
            <v>MECHANICAL</v>
          </cell>
        </row>
        <row r="368">
          <cell r="A368" t="str">
            <v>Odorizzi, Craig</v>
          </cell>
          <cell r="B368">
            <v>75187</v>
          </cell>
          <cell r="C368" t="str">
            <v>8D</v>
          </cell>
          <cell r="D368" t="str">
            <v>L3</v>
          </cell>
          <cell r="E368" t="str">
            <v>209</v>
          </cell>
          <cell r="F368" t="str">
            <v>DFL</v>
          </cell>
        </row>
        <row r="369">
          <cell r="A369" t="str">
            <v>Oghenekevwe, Viano</v>
          </cell>
          <cell r="B369">
            <v>74884</v>
          </cell>
          <cell r="C369" t="str">
            <v>8S</v>
          </cell>
          <cell r="D369" t="str">
            <v>M1</v>
          </cell>
          <cell r="E369" t="str">
            <v>214</v>
          </cell>
          <cell r="F369" t="str">
            <v>ST HUBERT OFFICE</v>
          </cell>
        </row>
        <row r="370">
          <cell r="A370" t="str">
            <v>Ogilvie, Andrew</v>
          </cell>
          <cell r="B370">
            <v>74548</v>
          </cell>
          <cell r="C370" t="str">
            <v>4F</v>
          </cell>
          <cell r="D370" t="str">
            <v>J1</v>
          </cell>
          <cell r="E370" t="str">
            <v>212</v>
          </cell>
          <cell r="F370" t="str">
            <v>CONTROLS &amp; ANALYSIS</v>
          </cell>
        </row>
        <row r="371">
          <cell r="A371" t="str">
            <v>Okun, Boris</v>
          </cell>
          <cell r="B371">
            <v>75184</v>
          </cell>
          <cell r="C371" t="str">
            <v>6M</v>
          </cell>
          <cell r="D371" t="str">
            <v>G2</v>
          </cell>
          <cell r="E371" t="str">
            <v>242</v>
          </cell>
          <cell r="F371" t="str">
            <v>QUALITY ASSURANCE</v>
          </cell>
        </row>
        <row r="372">
          <cell r="A372" t="str">
            <v>Olivieri, Marco</v>
          </cell>
          <cell r="B372">
            <v>75266</v>
          </cell>
          <cell r="C372" t="str">
            <v>4Y</v>
          </cell>
          <cell r="D372" t="str">
            <v>J2</v>
          </cell>
          <cell r="E372" t="str">
            <v>208</v>
          </cell>
          <cell r="F372" t="str">
            <v>SYSTEMS DESIGN</v>
          </cell>
        </row>
        <row r="373">
          <cell r="A373" t="str">
            <v>Olmstead, Jim</v>
          </cell>
          <cell r="B373">
            <v>74251</v>
          </cell>
          <cell r="C373" t="str">
            <v>4K</v>
          </cell>
          <cell r="D373" t="str">
            <v>J1</v>
          </cell>
          <cell r="E373" t="str">
            <v>215</v>
          </cell>
          <cell r="F373" t="str">
            <v>MECHANICAL</v>
          </cell>
        </row>
        <row r="374">
          <cell r="A374" t="str">
            <v>Olsen, Christopher</v>
          </cell>
          <cell r="B374">
            <v>75034</v>
          </cell>
          <cell r="C374" t="str">
            <v>8D</v>
          </cell>
          <cell r="D374" t="str">
            <v>L2</v>
          </cell>
          <cell r="E374" t="str">
            <v>209</v>
          </cell>
          <cell r="F374" t="str">
            <v>DFL</v>
          </cell>
        </row>
        <row r="375">
          <cell r="A375" t="str">
            <v>Oshinowo, Layi</v>
          </cell>
          <cell r="B375">
            <v>74456</v>
          </cell>
          <cell r="C375" t="str">
            <v>4D</v>
          </cell>
          <cell r="D375" t="str">
            <v>J1</v>
          </cell>
          <cell r="E375" t="str">
            <v>211</v>
          </cell>
          <cell r="F375" t="str">
            <v>SYSTEMS</v>
          </cell>
        </row>
        <row r="376">
          <cell r="A376" t="str">
            <v>Ower, Cameron</v>
          </cell>
          <cell r="B376">
            <v>33715</v>
          </cell>
          <cell r="C376" t="str">
            <v>3A</v>
          </cell>
          <cell r="D376" t="str">
            <v>J1</v>
          </cell>
          <cell r="E376" t="str">
            <v>220</v>
          </cell>
          <cell r="F376" t="str">
            <v>RESEARCH &amp; DEVELOPMENT</v>
          </cell>
        </row>
        <row r="377">
          <cell r="A377" t="str">
            <v>Pan, Tong</v>
          </cell>
          <cell r="B377">
            <v>74826</v>
          </cell>
          <cell r="C377" t="str">
            <v>4G</v>
          </cell>
          <cell r="D377" t="str">
            <v>J2</v>
          </cell>
          <cell r="E377" t="str">
            <v>213</v>
          </cell>
          <cell r="F377" t="str">
            <v>SOFTWARE DEVELOPMENT</v>
          </cell>
        </row>
        <row r="378">
          <cell r="A378" t="str">
            <v>Parfitt, Mike</v>
          </cell>
          <cell r="B378">
            <v>74880</v>
          </cell>
          <cell r="C378" t="str">
            <v>00</v>
          </cell>
          <cell r="D378" t="str">
            <v/>
          </cell>
          <cell r="E378" t="str">
            <v>801</v>
          </cell>
          <cell r="F378" t="str">
            <v/>
          </cell>
        </row>
        <row r="379">
          <cell r="A379" t="str">
            <v>Parker, Ron</v>
          </cell>
          <cell r="B379">
            <v>75285</v>
          </cell>
          <cell r="C379" t="str">
            <v>8D</v>
          </cell>
          <cell r="D379" t="str">
            <v>L2</v>
          </cell>
          <cell r="E379" t="str">
            <v>209</v>
          </cell>
          <cell r="F379" t="str">
            <v>DFL</v>
          </cell>
        </row>
        <row r="380">
          <cell r="A380" t="str">
            <v>Parmar, Kuldip</v>
          </cell>
          <cell r="B380">
            <v>32511</v>
          </cell>
          <cell r="C380" t="str">
            <v>5Q</v>
          </cell>
          <cell r="D380" t="str">
            <v>F2</v>
          </cell>
          <cell r="E380" t="str">
            <v>230</v>
          </cell>
          <cell r="F380" t="str">
            <v>PRODUCTION CONTROL</v>
          </cell>
        </row>
        <row r="381">
          <cell r="A381" t="str">
            <v>Parry, Dave</v>
          </cell>
          <cell r="B381">
            <v>33751</v>
          </cell>
          <cell r="C381" t="str">
            <v>3A</v>
          </cell>
          <cell r="D381" t="str">
            <v>J1</v>
          </cell>
          <cell r="E381" t="str">
            <v>220</v>
          </cell>
          <cell r="F381" t="str">
            <v>RESEARCH &amp; DEVELOPMENT</v>
          </cell>
        </row>
        <row r="382">
          <cell r="A382" t="str">
            <v>Patel, Ajit</v>
          </cell>
          <cell r="B382">
            <v>33734</v>
          </cell>
          <cell r="C382" t="str">
            <v>4D</v>
          </cell>
          <cell r="D382" t="str">
            <v>J1</v>
          </cell>
          <cell r="E382" t="str">
            <v>211</v>
          </cell>
          <cell r="F382" t="str">
            <v>SYSTEMS</v>
          </cell>
        </row>
        <row r="383">
          <cell r="A383" t="str">
            <v>Patel, Ketan</v>
          </cell>
          <cell r="B383">
            <v>75258</v>
          </cell>
          <cell r="C383" t="str">
            <v>4F</v>
          </cell>
          <cell r="D383" t="str">
            <v>J3</v>
          </cell>
          <cell r="E383" t="str">
            <v>212</v>
          </cell>
          <cell r="F383" t="str">
            <v>CONTROLS &amp; ANALYSIS</v>
          </cell>
        </row>
        <row r="384">
          <cell r="A384" t="str">
            <v>Peacock, Paul</v>
          </cell>
          <cell r="B384">
            <v>74263</v>
          </cell>
          <cell r="C384" t="str">
            <v>4K</v>
          </cell>
          <cell r="D384" t="str">
            <v>J1</v>
          </cell>
          <cell r="E384" t="str">
            <v>215</v>
          </cell>
          <cell r="F384" t="str">
            <v>MECHANICAL</v>
          </cell>
        </row>
        <row r="385">
          <cell r="A385" t="str">
            <v>Peddie, Devon</v>
          </cell>
          <cell r="B385">
            <v>74695</v>
          </cell>
          <cell r="C385" t="str">
            <v>00</v>
          </cell>
          <cell r="D385" t="str">
            <v/>
          </cell>
          <cell r="E385" t="str">
            <v>287</v>
          </cell>
          <cell r="F385" t="str">
            <v/>
          </cell>
        </row>
        <row r="386">
          <cell r="A386" t="str">
            <v>Peirson, Peter</v>
          </cell>
          <cell r="B386">
            <v>74361</v>
          </cell>
          <cell r="C386" t="str">
            <v>2P</v>
          </cell>
          <cell r="D386" t="str">
            <v>J2</v>
          </cell>
          <cell r="E386" t="str">
            <v>282</v>
          </cell>
          <cell r="F386" t="str">
            <v>COST&amp;SCHEDULE</v>
          </cell>
        </row>
        <row r="387">
          <cell r="A387" t="str">
            <v>Pennells, Mark</v>
          </cell>
          <cell r="B387">
            <v>74902</v>
          </cell>
          <cell r="C387" t="str">
            <v>4G</v>
          </cell>
          <cell r="D387" t="str">
            <v>J1</v>
          </cell>
          <cell r="E387" t="str">
            <v>213</v>
          </cell>
          <cell r="F387" t="str">
            <v>SOFTWARE DEVELOPMENT</v>
          </cell>
        </row>
        <row r="388">
          <cell r="A388" t="str">
            <v>Petro, Carm</v>
          </cell>
          <cell r="B388">
            <v>36080</v>
          </cell>
          <cell r="C388" t="str">
            <v>00</v>
          </cell>
          <cell r="D388" t="str">
            <v/>
          </cell>
          <cell r="E388" t="str">
            <v>204</v>
          </cell>
          <cell r="F388" t="str">
            <v/>
          </cell>
        </row>
        <row r="389">
          <cell r="A389" t="str">
            <v>Petrokov, Nikola</v>
          </cell>
          <cell r="B389">
            <v>36019</v>
          </cell>
          <cell r="C389" t="str">
            <v>5R</v>
          </cell>
          <cell r="D389" t="str">
            <v>F2</v>
          </cell>
          <cell r="E389" t="str">
            <v>230</v>
          </cell>
          <cell r="F389" t="str">
            <v>ELECTRO MECHANICAL ASSEMBLY</v>
          </cell>
        </row>
        <row r="390">
          <cell r="A390" t="str">
            <v>Pihac, Steven</v>
          </cell>
          <cell r="B390">
            <v>74451</v>
          </cell>
          <cell r="C390" t="str">
            <v>4D</v>
          </cell>
          <cell r="D390" t="str">
            <v>J1</v>
          </cell>
          <cell r="E390" t="str">
            <v>211</v>
          </cell>
          <cell r="F390" t="str">
            <v>SYSTEMS</v>
          </cell>
        </row>
        <row r="391">
          <cell r="A391" t="str">
            <v>Poenaru, Razvan</v>
          </cell>
          <cell r="B391">
            <v>74764</v>
          </cell>
          <cell r="C391" t="str">
            <v>00</v>
          </cell>
          <cell r="D391" t="str">
            <v/>
          </cell>
          <cell r="E391" t="str">
            <v>287</v>
          </cell>
          <cell r="F391" t="str">
            <v/>
          </cell>
        </row>
        <row r="392">
          <cell r="A392" t="str">
            <v>Poliakov, Andrei</v>
          </cell>
          <cell r="B392">
            <v>75095</v>
          </cell>
          <cell r="C392" t="str">
            <v>4Y</v>
          </cell>
          <cell r="D392" t="str">
            <v>J1</v>
          </cell>
          <cell r="E392" t="str">
            <v>208</v>
          </cell>
          <cell r="F392" t="str">
            <v>SYSTEMS DESIGN</v>
          </cell>
        </row>
        <row r="393">
          <cell r="A393" t="str">
            <v>Pollock, John</v>
          </cell>
          <cell r="B393">
            <v>32401</v>
          </cell>
          <cell r="C393" t="str">
            <v>5Q</v>
          </cell>
          <cell r="D393" t="str">
            <v>F3</v>
          </cell>
          <cell r="E393" t="str">
            <v>230</v>
          </cell>
          <cell r="F393" t="str">
            <v>PRODUCTION CONTROL</v>
          </cell>
        </row>
        <row r="394">
          <cell r="A394" t="str">
            <v>Pop, Horatiu</v>
          </cell>
          <cell r="B394">
            <v>74568</v>
          </cell>
          <cell r="C394" t="str">
            <v>4U</v>
          </cell>
          <cell r="D394" t="str">
            <v>J1</v>
          </cell>
          <cell r="E394" t="str">
            <v>217</v>
          </cell>
          <cell r="F394" t="str">
            <v>ELECTRICAL ENGINEERING</v>
          </cell>
        </row>
        <row r="395">
          <cell r="A395" t="str">
            <v>Pop, Marius</v>
          </cell>
          <cell r="B395">
            <v>74650</v>
          </cell>
          <cell r="C395" t="str">
            <v>4U</v>
          </cell>
          <cell r="D395" t="str">
            <v>J2</v>
          </cell>
          <cell r="E395" t="str">
            <v>217</v>
          </cell>
          <cell r="F395" t="str">
            <v>ELECTRICAL ENGINEERING</v>
          </cell>
        </row>
        <row r="396">
          <cell r="A396" t="str">
            <v>Pouzar, Justin</v>
          </cell>
          <cell r="B396">
            <v>75267</v>
          </cell>
          <cell r="C396" t="str">
            <v>4K</v>
          </cell>
          <cell r="D396" t="str">
            <v>J3</v>
          </cell>
          <cell r="E396" t="str">
            <v>215</v>
          </cell>
          <cell r="F396" t="str">
            <v>MECHANICAL</v>
          </cell>
        </row>
        <row r="397">
          <cell r="A397" t="str">
            <v>Poynter, Lyndsey</v>
          </cell>
          <cell r="B397">
            <v>74676</v>
          </cell>
          <cell r="C397" t="str">
            <v>4D</v>
          </cell>
          <cell r="D397" t="str">
            <v>J2</v>
          </cell>
          <cell r="E397" t="str">
            <v>211</v>
          </cell>
          <cell r="F397" t="str">
            <v>SYSTEMS</v>
          </cell>
        </row>
        <row r="398">
          <cell r="A398" t="str">
            <v>Prasad, Shivshankar</v>
          </cell>
          <cell r="B398">
            <v>33775</v>
          </cell>
          <cell r="C398" t="str">
            <v>4F</v>
          </cell>
          <cell r="D398" t="str">
            <v>J1</v>
          </cell>
          <cell r="E398" t="str">
            <v>212</v>
          </cell>
          <cell r="F398" t="str">
            <v>CONTROLS &amp; ANALYSIS</v>
          </cell>
        </row>
        <row r="399">
          <cell r="A399" t="str">
            <v>Preston, Shirin</v>
          </cell>
          <cell r="B399">
            <v>74184</v>
          </cell>
          <cell r="C399" t="str">
            <v>6F</v>
          </cell>
          <cell r="D399" t="str">
            <v>G1</v>
          </cell>
          <cell r="E399" t="str">
            <v>241</v>
          </cell>
          <cell r="F399" t="str">
            <v>PRODUCT ASSURANCE MANAGEMENT</v>
          </cell>
        </row>
        <row r="400">
          <cell r="A400" t="str">
            <v>Prevot, Arthur</v>
          </cell>
          <cell r="B400">
            <v>75215</v>
          </cell>
          <cell r="C400" t="str">
            <v>8S</v>
          </cell>
          <cell r="D400" t="str">
            <v>M2</v>
          </cell>
          <cell r="E400" t="str">
            <v>214</v>
          </cell>
          <cell r="F400" t="str">
            <v>ST HUBERT OFFICE</v>
          </cell>
        </row>
        <row r="401">
          <cell r="A401" t="str">
            <v>Pronk, Robert</v>
          </cell>
          <cell r="B401">
            <v>74248</v>
          </cell>
          <cell r="C401" t="str">
            <v>4G</v>
          </cell>
          <cell r="D401" t="str">
            <v>J1</v>
          </cell>
          <cell r="E401" t="str">
            <v>213</v>
          </cell>
          <cell r="F401" t="str">
            <v>SOFTWARE DEVELOPMENT</v>
          </cell>
        </row>
        <row r="402">
          <cell r="A402" t="str">
            <v>Puklic, Roman</v>
          </cell>
          <cell r="B402">
            <v>33161</v>
          </cell>
          <cell r="C402" t="str">
            <v>5R</v>
          </cell>
          <cell r="D402" t="str">
            <v>F2</v>
          </cell>
          <cell r="E402" t="str">
            <v>230</v>
          </cell>
          <cell r="F402" t="str">
            <v>ELECTRO MECHANICAL ASSEMBLY</v>
          </cell>
        </row>
        <row r="403">
          <cell r="A403" t="str">
            <v>Pushpanathan, Giri</v>
          </cell>
          <cell r="B403">
            <v>75004</v>
          </cell>
          <cell r="C403" t="str">
            <v>4G</v>
          </cell>
          <cell r="D403" t="str">
            <v>J3</v>
          </cell>
          <cell r="E403" t="str">
            <v>213</v>
          </cell>
          <cell r="F403" t="str">
            <v>SOFTWARE DEVELOPMENT</v>
          </cell>
        </row>
        <row r="404">
          <cell r="A404" t="str">
            <v>Qu, Janet</v>
          </cell>
          <cell r="B404">
            <v>75087</v>
          </cell>
          <cell r="C404" t="str">
            <v>6G</v>
          </cell>
          <cell r="D404" t="str">
            <v>G2</v>
          </cell>
          <cell r="E404" t="str">
            <v>241</v>
          </cell>
          <cell r="F404" t="str">
            <v xml:space="preserve">RELIAB/MAINT/SAFETY </v>
          </cell>
        </row>
        <row r="405">
          <cell r="A405" t="str">
            <v>Quan, Hung</v>
          </cell>
          <cell r="B405">
            <v>74080</v>
          </cell>
          <cell r="C405" t="str">
            <v>4G</v>
          </cell>
          <cell r="D405" t="str">
            <v>J1</v>
          </cell>
          <cell r="E405" t="str">
            <v>213</v>
          </cell>
          <cell r="F405" t="str">
            <v>SOFTWARE DEVELOPMENT</v>
          </cell>
        </row>
        <row r="406">
          <cell r="A406" t="str">
            <v>Quinn, Tony</v>
          </cell>
          <cell r="B406">
            <v>75190</v>
          </cell>
          <cell r="C406" t="str">
            <v>8D</v>
          </cell>
          <cell r="D406" t="str">
            <v>L3</v>
          </cell>
          <cell r="E406" t="str">
            <v>209</v>
          </cell>
          <cell r="F406" t="str">
            <v>DFL</v>
          </cell>
        </row>
        <row r="407">
          <cell r="A407" t="str">
            <v>Rajah, Anton</v>
          </cell>
          <cell r="B407">
            <v>75192</v>
          </cell>
          <cell r="C407" t="str">
            <v>4U</v>
          </cell>
          <cell r="D407" t="str">
            <v>J2</v>
          </cell>
          <cell r="E407" t="str">
            <v>217</v>
          </cell>
          <cell r="F407" t="str">
            <v>ELECTRICAL ENGINEERING</v>
          </cell>
        </row>
        <row r="408">
          <cell r="A408" t="str">
            <v>Raju, Mohan</v>
          </cell>
          <cell r="B408">
            <v>74443</v>
          </cell>
          <cell r="C408" t="str">
            <v>4G</v>
          </cell>
          <cell r="D408" t="str">
            <v>J1</v>
          </cell>
          <cell r="E408" t="str">
            <v>213</v>
          </cell>
          <cell r="F408" t="str">
            <v>SOFTWARE DEVELOPMENT</v>
          </cell>
        </row>
        <row r="409">
          <cell r="A409" t="str">
            <v>Ramdeen, Valerie</v>
          </cell>
          <cell r="B409">
            <v>32418</v>
          </cell>
          <cell r="C409" t="str">
            <v>5Q</v>
          </cell>
          <cell r="D409" t="str">
            <v>F2</v>
          </cell>
          <cell r="E409" t="str">
            <v>230</v>
          </cell>
          <cell r="F409" t="str">
            <v>PRODUCTION CONTROL</v>
          </cell>
        </row>
        <row r="410">
          <cell r="A410" t="str">
            <v>Ramrattan, Shiva</v>
          </cell>
          <cell r="B410">
            <v>75182</v>
          </cell>
          <cell r="C410" t="str">
            <v>4U</v>
          </cell>
          <cell r="D410" t="str">
            <v>J3</v>
          </cell>
          <cell r="E410" t="str">
            <v>217</v>
          </cell>
          <cell r="F410" t="str">
            <v>ELECTRICAL ENGINEERING</v>
          </cell>
        </row>
        <row r="411">
          <cell r="A411" t="str">
            <v>Rankin, Karen</v>
          </cell>
          <cell r="B411">
            <v>33406</v>
          </cell>
          <cell r="C411" t="str">
            <v>00</v>
          </cell>
          <cell r="D411" t="str">
            <v/>
          </cell>
          <cell r="E411" t="str">
            <v>244</v>
          </cell>
          <cell r="F411" t="str">
            <v/>
          </cell>
        </row>
        <row r="412">
          <cell r="A412" t="str">
            <v>Ratti, John</v>
          </cell>
          <cell r="B412">
            <v>74232</v>
          </cell>
          <cell r="C412" t="str">
            <v>3R</v>
          </cell>
          <cell r="D412" t="str">
            <v>J1</v>
          </cell>
          <cell r="E412" t="str">
            <v>262</v>
          </cell>
          <cell r="F412" t="str">
            <v>PROGRAM MGMT</v>
          </cell>
        </row>
        <row r="413">
          <cell r="A413" t="str">
            <v>Raut, Adriana</v>
          </cell>
          <cell r="B413">
            <v>75072</v>
          </cell>
          <cell r="C413" t="str">
            <v>4P</v>
          </cell>
          <cell r="D413" t="str">
            <v>J2</v>
          </cell>
          <cell r="E413" t="str">
            <v>215</v>
          </cell>
          <cell r="F413" t="str">
            <v>DESIGN OFFICE</v>
          </cell>
        </row>
        <row r="414">
          <cell r="A414" t="str">
            <v>Ravindran, Gita</v>
          </cell>
          <cell r="B414">
            <v>74936</v>
          </cell>
          <cell r="C414" t="str">
            <v>4Y</v>
          </cell>
          <cell r="D414" t="str">
            <v>J2</v>
          </cell>
          <cell r="E414" t="str">
            <v>208</v>
          </cell>
          <cell r="F414" t="str">
            <v>SYSTEMS DESIGN</v>
          </cell>
        </row>
        <row r="415">
          <cell r="A415" t="str">
            <v>Ravindran, Ravi</v>
          </cell>
          <cell r="B415">
            <v>31993</v>
          </cell>
          <cell r="C415" t="str">
            <v>4Y</v>
          </cell>
          <cell r="D415" t="str">
            <v>J1</v>
          </cell>
          <cell r="E415" t="str">
            <v>208</v>
          </cell>
          <cell r="F415" t="str">
            <v>SYSTEMS DESIGN</v>
          </cell>
        </row>
        <row r="416">
          <cell r="A416" t="str">
            <v>Redmond, Scott</v>
          </cell>
          <cell r="B416">
            <v>75047</v>
          </cell>
          <cell r="C416" t="str">
            <v>8S</v>
          </cell>
          <cell r="D416" t="str">
            <v>M2</v>
          </cell>
          <cell r="E416" t="str">
            <v>214</v>
          </cell>
          <cell r="F416" t="str">
            <v>ST HUBERT OFFICE</v>
          </cell>
        </row>
        <row r="417">
          <cell r="A417" t="str">
            <v>Reedman, Tim</v>
          </cell>
          <cell r="B417">
            <v>34037</v>
          </cell>
          <cell r="C417" t="str">
            <v>00</v>
          </cell>
          <cell r="D417" t="str">
            <v/>
          </cell>
          <cell r="E417" t="str">
            <v>210</v>
          </cell>
          <cell r="F417" t="str">
            <v/>
          </cell>
        </row>
        <row r="418">
          <cell r="A418" t="str">
            <v>Rembala, Richard</v>
          </cell>
          <cell r="B418">
            <v>74434</v>
          </cell>
          <cell r="C418" t="str">
            <v>4D</v>
          </cell>
          <cell r="D418" t="str">
            <v>J1</v>
          </cell>
          <cell r="E418" t="str">
            <v>211</v>
          </cell>
          <cell r="F418" t="str">
            <v>SYSTEMS</v>
          </cell>
        </row>
        <row r="419">
          <cell r="A419" t="str">
            <v>Replete, Boris</v>
          </cell>
          <cell r="B419">
            <v>74579</v>
          </cell>
          <cell r="C419" t="str">
            <v>4K</v>
          </cell>
          <cell r="D419" t="str">
            <v>J2</v>
          </cell>
          <cell r="E419" t="str">
            <v>215</v>
          </cell>
          <cell r="F419" t="str">
            <v>MECHANICAL</v>
          </cell>
        </row>
        <row r="420">
          <cell r="A420" t="str">
            <v>Reyes, Francisco</v>
          </cell>
          <cell r="B420">
            <v>75330</v>
          </cell>
          <cell r="C420" t="str">
            <v>00</v>
          </cell>
          <cell r="D420" t="str">
            <v/>
          </cell>
          <cell r="E420" t="str">
            <v>287</v>
          </cell>
          <cell r="F420" t="str">
            <v/>
          </cell>
        </row>
        <row r="421">
          <cell r="A421" t="str">
            <v>Rice, Craig</v>
          </cell>
          <cell r="B421">
            <v>74188</v>
          </cell>
          <cell r="C421" t="str">
            <v>3A</v>
          </cell>
          <cell r="D421" t="str">
            <v>J1</v>
          </cell>
          <cell r="E421" t="str">
            <v>220</v>
          </cell>
          <cell r="F421" t="str">
            <v>RESEARCH &amp; DEVELOPMENT</v>
          </cell>
        </row>
        <row r="422">
          <cell r="A422" t="str">
            <v>Rich, Brenda</v>
          </cell>
          <cell r="B422">
            <v>33665</v>
          </cell>
          <cell r="C422" t="str">
            <v>00</v>
          </cell>
          <cell r="D422" t="str">
            <v/>
          </cell>
          <cell r="E422" t="str">
            <v>280</v>
          </cell>
          <cell r="F422" t="str">
            <v/>
          </cell>
        </row>
        <row r="423">
          <cell r="A423" t="str">
            <v>Richards, Jim</v>
          </cell>
          <cell r="B423">
            <v>33178</v>
          </cell>
          <cell r="C423" t="str">
            <v>1X</v>
          </cell>
          <cell r="D423" t="str">
            <v>J2</v>
          </cell>
          <cell r="E423" t="str">
            <v>219</v>
          </cell>
          <cell r="F423" t="str">
            <v xml:space="preserve">CADM                </v>
          </cell>
        </row>
        <row r="424">
          <cell r="A424" t="str">
            <v>Richardson, Bill</v>
          </cell>
          <cell r="B424">
            <v>33590</v>
          </cell>
          <cell r="C424" t="str">
            <v>5T</v>
          </cell>
          <cell r="D424" t="str">
            <v>F2</v>
          </cell>
          <cell r="E424" t="str">
            <v>230</v>
          </cell>
          <cell r="F424" t="str">
            <v>MANUFACTURING ENGINEERING</v>
          </cell>
        </row>
        <row r="425">
          <cell r="A425" t="str">
            <v>Ridolfo, Christina</v>
          </cell>
          <cell r="B425">
            <v>74985</v>
          </cell>
          <cell r="C425" t="str">
            <v>00</v>
          </cell>
          <cell r="D425" t="str">
            <v/>
          </cell>
          <cell r="E425" t="str">
            <v>295</v>
          </cell>
          <cell r="F425" t="str">
            <v/>
          </cell>
        </row>
        <row r="426">
          <cell r="A426" t="str">
            <v>Roberto, Mark</v>
          </cell>
          <cell r="B426">
            <v>74909</v>
          </cell>
          <cell r="C426" t="str">
            <v>4U</v>
          </cell>
          <cell r="D426" t="str">
            <v>J3</v>
          </cell>
          <cell r="E426" t="str">
            <v>217</v>
          </cell>
          <cell r="F426" t="str">
            <v>ELECTRICAL ENGINEERING</v>
          </cell>
        </row>
        <row r="427">
          <cell r="A427" t="str">
            <v>Roberts, Paul</v>
          </cell>
          <cell r="B427">
            <v>75198</v>
          </cell>
          <cell r="C427" t="str">
            <v>4K</v>
          </cell>
          <cell r="D427" t="str">
            <v>J1</v>
          </cell>
          <cell r="E427" t="str">
            <v>215</v>
          </cell>
          <cell r="F427" t="str">
            <v>MECHANICAL</v>
          </cell>
        </row>
        <row r="428">
          <cell r="A428" t="str">
            <v>Robinson, Giles</v>
          </cell>
          <cell r="B428">
            <v>74082</v>
          </cell>
          <cell r="C428" t="str">
            <v>4K</v>
          </cell>
          <cell r="D428" t="str">
            <v>J1</v>
          </cell>
          <cell r="E428" t="str">
            <v>215</v>
          </cell>
          <cell r="F428" t="str">
            <v>MECHANICAL</v>
          </cell>
        </row>
        <row r="429">
          <cell r="A429" t="str">
            <v>Robinson, Maurice</v>
          </cell>
          <cell r="B429">
            <v>75335</v>
          </cell>
          <cell r="C429" t="str">
            <v>5R</v>
          </cell>
          <cell r="D429" t="str">
            <v>F2</v>
          </cell>
          <cell r="E429" t="str">
            <v>230</v>
          </cell>
          <cell r="F429" t="str">
            <v>ELECTRO MECHANICAL ASSEMBLY</v>
          </cell>
        </row>
        <row r="430">
          <cell r="A430" t="str">
            <v>Robinson, Paul</v>
          </cell>
          <cell r="B430">
            <v>74107</v>
          </cell>
          <cell r="C430" t="str">
            <v>4G</v>
          </cell>
          <cell r="D430" t="str">
            <v>J1</v>
          </cell>
          <cell r="E430" t="str">
            <v>213</v>
          </cell>
          <cell r="F430" t="str">
            <v>SOFTWARE DEVELOPMENT</v>
          </cell>
        </row>
        <row r="431">
          <cell r="A431" t="str">
            <v>Rodger, Marise</v>
          </cell>
          <cell r="B431">
            <v>75132</v>
          </cell>
          <cell r="C431" t="str">
            <v>8D</v>
          </cell>
          <cell r="D431" t="str">
            <v>L3</v>
          </cell>
          <cell r="E431" t="str">
            <v>209</v>
          </cell>
          <cell r="F431" t="str">
            <v>DFL</v>
          </cell>
        </row>
        <row r="432">
          <cell r="A432" t="str">
            <v>Rodriguez, Luis</v>
          </cell>
          <cell r="B432">
            <v>74504</v>
          </cell>
          <cell r="C432" t="str">
            <v>4Y</v>
          </cell>
          <cell r="D432" t="str">
            <v>J1</v>
          </cell>
          <cell r="E432" t="str">
            <v>208</v>
          </cell>
          <cell r="F432" t="str">
            <v>SYSTEMS DESIGN</v>
          </cell>
        </row>
        <row r="433">
          <cell r="A433" t="str">
            <v>Rodriguez, Mauricio</v>
          </cell>
          <cell r="B433">
            <v>33300</v>
          </cell>
          <cell r="C433" t="str">
            <v>6M</v>
          </cell>
          <cell r="D433" t="str">
            <v>G2</v>
          </cell>
          <cell r="E433" t="str">
            <v>242</v>
          </cell>
          <cell r="F433" t="str">
            <v>QUALITY ASSURANCE</v>
          </cell>
        </row>
        <row r="434">
          <cell r="A434" t="str">
            <v>Roger, Neil</v>
          </cell>
          <cell r="B434">
            <v>33795</v>
          </cell>
          <cell r="C434" t="str">
            <v>4F</v>
          </cell>
          <cell r="D434" t="str">
            <v>J1</v>
          </cell>
          <cell r="E434" t="str">
            <v>212</v>
          </cell>
          <cell r="F434" t="str">
            <v>CONTROLS &amp; ANALYSIS</v>
          </cell>
        </row>
        <row r="435">
          <cell r="A435" t="str">
            <v>Rossi, Stephen</v>
          </cell>
          <cell r="B435">
            <v>74970</v>
          </cell>
          <cell r="C435" t="str">
            <v>4D</v>
          </cell>
          <cell r="D435" t="str">
            <v>J1</v>
          </cell>
          <cell r="E435" t="str">
            <v>211</v>
          </cell>
          <cell r="F435" t="str">
            <v>SYSTEMS</v>
          </cell>
        </row>
        <row r="436">
          <cell r="A436" t="str">
            <v>Rozenberg, Evgeney</v>
          </cell>
          <cell r="B436">
            <v>74694</v>
          </cell>
          <cell r="C436" t="str">
            <v>00</v>
          </cell>
          <cell r="D436" t="str">
            <v/>
          </cell>
          <cell r="E436" t="str">
            <v>287</v>
          </cell>
          <cell r="F436" t="str">
            <v/>
          </cell>
        </row>
        <row r="437">
          <cell r="A437" t="str">
            <v>Rylott, Brad</v>
          </cell>
          <cell r="B437">
            <v>74759</v>
          </cell>
          <cell r="C437" t="str">
            <v>6K</v>
          </cell>
          <cell r="D437" t="str">
            <v>G2</v>
          </cell>
          <cell r="E437" t="str">
            <v>241</v>
          </cell>
          <cell r="F437" t="str">
            <v>MATERIALS &amp;PROCESSES</v>
          </cell>
        </row>
        <row r="438">
          <cell r="A438" t="str">
            <v>Saad, Gaby</v>
          </cell>
          <cell r="B438">
            <v>74748</v>
          </cell>
          <cell r="C438" t="str">
            <v>4F</v>
          </cell>
          <cell r="D438" t="str">
            <v>J2</v>
          </cell>
          <cell r="E438" t="str">
            <v>212</v>
          </cell>
          <cell r="F438" t="str">
            <v>CONTROLS &amp; ANALYSIS</v>
          </cell>
        </row>
        <row r="439">
          <cell r="A439" t="str">
            <v>Saad, Sam</v>
          </cell>
          <cell r="B439">
            <v>33558</v>
          </cell>
          <cell r="C439" t="str">
            <v>4U</v>
          </cell>
          <cell r="D439" t="str">
            <v>J2</v>
          </cell>
          <cell r="E439" t="str">
            <v>217</v>
          </cell>
          <cell r="F439" t="str">
            <v>ELECTRICAL ENGINEERING</v>
          </cell>
        </row>
        <row r="440">
          <cell r="A440" t="str">
            <v>Sachdev, Tej</v>
          </cell>
          <cell r="B440">
            <v>74389</v>
          </cell>
          <cell r="C440" t="str">
            <v>4K</v>
          </cell>
          <cell r="D440" t="str">
            <v>J1</v>
          </cell>
          <cell r="E440" t="str">
            <v>215</v>
          </cell>
          <cell r="F440" t="str">
            <v>MECHANICAL</v>
          </cell>
        </row>
        <row r="441">
          <cell r="A441" t="str">
            <v>Sahin, Hulya</v>
          </cell>
          <cell r="B441">
            <v>75140</v>
          </cell>
          <cell r="C441" t="str">
            <v>6M</v>
          </cell>
          <cell r="D441" t="str">
            <v>G2</v>
          </cell>
          <cell r="E441" t="str">
            <v>242</v>
          </cell>
          <cell r="F441" t="str">
            <v>QUALITY ASSURANCE</v>
          </cell>
        </row>
        <row r="442">
          <cell r="A442" t="str">
            <v>Sallaberger, Christian</v>
          </cell>
          <cell r="B442">
            <v>74795</v>
          </cell>
          <cell r="C442" t="str">
            <v>00</v>
          </cell>
          <cell r="D442" t="str">
            <v/>
          </cell>
          <cell r="E442" t="str">
            <v>272</v>
          </cell>
          <cell r="F442" t="str">
            <v/>
          </cell>
        </row>
        <row r="443">
          <cell r="A443" t="str">
            <v>Saltcheva, Maria</v>
          </cell>
          <cell r="B443">
            <v>74939</v>
          </cell>
          <cell r="C443" t="str">
            <v>4G</v>
          </cell>
          <cell r="D443" t="str">
            <v>J2</v>
          </cell>
          <cell r="E443" t="str">
            <v>213</v>
          </cell>
          <cell r="F443" t="str">
            <v>SOFTWARE DEVELOPMENT</v>
          </cell>
        </row>
        <row r="444">
          <cell r="A444" t="str">
            <v>Salter, Douglas</v>
          </cell>
          <cell r="B444">
            <v>75227</v>
          </cell>
          <cell r="C444" t="str">
            <v>2P</v>
          </cell>
          <cell r="D444" t="str">
            <v>J1</v>
          </cell>
          <cell r="E444" t="str">
            <v>282</v>
          </cell>
          <cell r="F444" t="str">
            <v>COST&amp;SCHEDULE</v>
          </cell>
        </row>
        <row r="445">
          <cell r="A445" t="str">
            <v>Samarakoone, Viraj</v>
          </cell>
          <cell r="B445">
            <v>75274</v>
          </cell>
          <cell r="C445" t="str">
            <v>00</v>
          </cell>
          <cell r="D445" t="str">
            <v/>
          </cell>
          <cell r="E445" t="str">
            <v>287</v>
          </cell>
          <cell r="F445" t="str">
            <v/>
          </cell>
        </row>
        <row r="446">
          <cell r="A446" t="str">
            <v>Sandelands, Graham</v>
          </cell>
          <cell r="B446">
            <v>32605</v>
          </cell>
          <cell r="C446" t="str">
            <v>00</v>
          </cell>
          <cell r="D446" t="str">
            <v/>
          </cell>
          <cell r="E446" t="str">
            <v>204</v>
          </cell>
          <cell r="F446" t="str">
            <v/>
          </cell>
        </row>
        <row r="447">
          <cell r="A447" t="str">
            <v>Sanghera, Avtar</v>
          </cell>
          <cell r="B447">
            <v>36102</v>
          </cell>
          <cell r="C447" t="str">
            <v>5R</v>
          </cell>
          <cell r="D447" t="str">
            <v>F2</v>
          </cell>
          <cell r="E447" t="str">
            <v>230</v>
          </cell>
          <cell r="F447" t="str">
            <v>ELECTRO MECHANICAL ASSEMBLY</v>
          </cell>
        </row>
        <row r="448">
          <cell r="A448" t="str">
            <v>Sanghera, Hazoora</v>
          </cell>
          <cell r="B448">
            <v>74547</v>
          </cell>
          <cell r="C448" t="str">
            <v>5R</v>
          </cell>
          <cell r="D448" t="str">
            <v>F2</v>
          </cell>
          <cell r="E448" t="str">
            <v>230</v>
          </cell>
          <cell r="F448" t="str">
            <v>ELECTRO MECHANICAL ASSEMBLY</v>
          </cell>
        </row>
        <row r="449">
          <cell r="A449" t="str">
            <v>Sapon, Alexander</v>
          </cell>
          <cell r="B449">
            <v>74932</v>
          </cell>
          <cell r="C449" t="str">
            <v>6L</v>
          </cell>
          <cell r="D449" t="str">
            <v>G2</v>
          </cell>
          <cell r="E449" t="str">
            <v>241</v>
          </cell>
          <cell r="F449" t="str">
            <v>SOFTWARE PA</v>
          </cell>
        </row>
        <row r="450">
          <cell r="A450" t="str">
            <v>Sarkar, Pritam</v>
          </cell>
          <cell r="B450">
            <v>75174</v>
          </cell>
          <cell r="C450" t="str">
            <v>4F</v>
          </cell>
          <cell r="D450" t="str">
            <v>J1</v>
          </cell>
          <cell r="E450" t="str">
            <v>212</v>
          </cell>
          <cell r="F450" t="str">
            <v>CONTROLS &amp; ANALYSIS</v>
          </cell>
        </row>
        <row r="451">
          <cell r="A451" t="str">
            <v>Scally, John</v>
          </cell>
          <cell r="B451">
            <v>74066</v>
          </cell>
          <cell r="C451" t="str">
            <v>4D</v>
          </cell>
          <cell r="D451" t="str">
            <v>J1</v>
          </cell>
          <cell r="E451" t="str">
            <v>211</v>
          </cell>
          <cell r="F451" t="str">
            <v>SYSTEMS</v>
          </cell>
        </row>
        <row r="452">
          <cell r="A452" t="str">
            <v>Schmidt, Michael</v>
          </cell>
          <cell r="B452">
            <v>74466</v>
          </cell>
          <cell r="C452" t="str">
            <v>4Y</v>
          </cell>
          <cell r="D452" t="str">
            <v>J1</v>
          </cell>
          <cell r="E452" t="str">
            <v>208</v>
          </cell>
          <cell r="F452" t="str">
            <v>SYSTEMS DESIGN</v>
          </cell>
        </row>
        <row r="453">
          <cell r="A453" t="str">
            <v>Schurek, Carolyn</v>
          </cell>
          <cell r="B453">
            <v>75035</v>
          </cell>
          <cell r="C453" t="str">
            <v>4F</v>
          </cell>
          <cell r="D453" t="str">
            <v>J2</v>
          </cell>
          <cell r="E453" t="str">
            <v>212</v>
          </cell>
          <cell r="F453" t="str">
            <v>CONTROLS &amp; ANALYSIS</v>
          </cell>
        </row>
        <row r="454">
          <cell r="A454" t="str">
            <v>Scott, Reg</v>
          </cell>
          <cell r="B454">
            <v>32096</v>
          </cell>
          <cell r="C454" t="str">
            <v>2P</v>
          </cell>
          <cell r="D454" t="str">
            <v>J1</v>
          </cell>
          <cell r="E454" t="str">
            <v>282</v>
          </cell>
          <cell r="F454" t="str">
            <v>COST&amp;SCHEDULE</v>
          </cell>
        </row>
        <row r="455">
          <cell r="A455" t="str">
            <v>Se, Stephen</v>
          </cell>
          <cell r="B455">
            <v>74956</v>
          </cell>
          <cell r="C455" t="str">
            <v>8R</v>
          </cell>
          <cell r="D455" t="str">
            <v>M2</v>
          </cell>
          <cell r="E455" t="str">
            <v>207</v>
          </cell>
          <cell r="F455" t="str">
            <v>MDS SUPPORT</v>
          </cell>
        </row>
        <row r="456">
          <cell r="A456" t="str">
            <v>Searle, Gary</v>
          </cell>
          <cell r="B456">
            <v>86423</v>
          </cell>
          <cell r="C456" t="str">
            <v>3R</v>
          </cell>
          <cell r="D456" t="str">
            <v>J1</v>
          </cell>
          <cell r="E456" t="str">
            <v>262</v>
          </cell>
          <cell r="F456" t="str">
            <v>PROGRAM MGMT</v>
          </cell>
        </row>
        <row r="457">
          <cell r="A457" t="str">
            <v>Selvagio, Seb</v>
          </cell>
          <cell r="B457">
            <v>74705</v>
          </cell>
          <cell r="C457" t="str">
            <v>00</v>
          </cell>
          <cell r="D457" t="str">
            <v/>
          </cell>
          <cell r="E457" t="str">
            <v>216</v>
          </cell>
          <cell r="F457" t="str">
            <v/>
          </cell>
        </row>
        <row r="458">
          <cell r="A458" t="str">
            <v>Sha, Jason</v>
          </cell>
          <cell r="B458">
            <v>75240</v>
          </cell>
          <cell r="C458" t="str">
            <v>4D</v>
          </cell>
          <cell r="D458" t="str">
            <v>J2</v>
          </cell>
          <cell r="E458" t="str">
            <v>211</v>
          </cell>
          <cell r="F458" t="str">
            <v>SYSTEMS</v>
          </cell>
        </row>
        <row r="459">
          <cell r="A459" t="str">
            <v>Shalaby, David</v>
          </cell>
          <cell r="B459">
            <v>75146</v>
          </cell>
          <cell r="C459" t="str">
            <v>8R</v>
          </cell>
          <cell r="D459" t="str">
            <v>M2</v>
          </cell>
          <cell r="E459" t="str">
            <v>207</v>
          </cell>
          <cell r="F459" t="str">
            <v>MDS SUPPORT</v>
          </cell>
        </row>
        <row r="460">
          <cell r="A460" t="str">
            <v>Shang, Xin</v>
          </cell>
          <cell r="B460">
            <v>74868</v>
          </cell>
          <cell r="C460" t="str">
            <v>4G</v>
          </cell>
          <cell r="D460" t="str">
            <v>J2</v>
          </cell>
          <cell r="E460" t="str">
            <v>213</v>
          </cell>
          <cell r="F460" t="str">
            <v>SOFTWARE DEVELOPMENT</v>
          </cell>
        </row>
        <row r="461">
          <cell r="A461" t="str">
            <v>Shao, Wai-Yim</v>
          </cell>
          <cell r="B461">
            <v>81405</v>
          </cell>
          <cell r="C461" t="str">
            <v>4K</v>
          </cell>
          <cell r="D461" t="str">
            <v>J1</v>
          </cell>
          <cell r="E461" t="str">
            <v>215</v>
          </cell>
          <cell r="F461" t="str">
            <v>MECHANICAL</v>
          </cell>
        </row>
        <row r="462">
          <cell r="A462" t="str">
            <v>Sharma, Dhiraj</v>
          </cell>
          <cell r="B462">
            <v>75252</v>
          </cell>
          <cell r="C462" t="str">
            <v>4D</v>
          </cell>
          <cell r="D462" t="str">
            <v>J2</v>
          </cell>
          <cell r="E462" t="str">
            <v>211</v>
          </cell>
          <cell r="F462" t="str">
            <v>SYSTEMS</v>
          </cell>
        </row>
        <row r="463">
          <cell r="A463" t="str">
            <v>Shearmur, Bill</v>
          </cell>
          <cell r="B463">
            <v>32271</v>
          </cell>
          <cell r="C463" t="str">
            <v>6M</v>
          </cell>
          <cell r="D463" t="str">
            <v>G2</v>
          </cell>
          <cell r="E463" t="str">
            <v>242</v>
          </cell>
          <cell r="F463" t="str">
            <v>QUALITY ASSURANCE</v>
          </cell>
        </row>
        <row r="464">
          <cell r="A464" t="str">
            <v>Sheppard, Joe</v>
          </cell>
          <cell r="B464">
            <v>74134</v>
          </cell>
          <cell r="C464" t="str">
            <v>5V</v>
          </cell>
          <cell r="D464" t="str">
            <v>F1</v>
          </cell>
          <cell r="E464" t="str">
            <v>230</v>
          </cell>
          <cell r="F464" t="str">
            <v>PROGRAM MGR MFG</v>
          </cell>
        </row>
        <row r="465">
          <cell r="A465" t="str">
            <v>Sherman, Karen</v>
          </cell>
          <cell r="B465">
            <v>74187</v>
          </cell>
          <cell r="C465" t="str">
            <v>6F</v>
          </cell>
          <cell r="D465" t="str">
            <v>G1</v>
          </cell>
          <cell r="E465" t="str">
            <v>241</v>
          </cell>
          <cell r="F465" t="str">
            <v>PRODUCT ASSURANCE MANAGEMENT</v>
          </cell>
        </row>
        <row r="466">
          <cell r="A466" t="str">
            <v>Shi, Jian-Feng</v>
          </cell>
          <cell r="B466">
            <v>75156</v>
          </cell>
          <cell r="C466" t="str">
            <v>4F</v>
          </cell>
          <cell r="D466" t="str">
            <v>J2</v>
          </cell>
          <cell r="E466" t="str">
            <v>212</v>
          </cell>
          <cell r="F466" t="str">
            <v>CONTROLS &amp; ANALYSIS</v>
          </cell>
        </row>
        <row r="467">
          <cell r="A467" t="str">
            <v>Simmons, Donald</v>
          </cell>
          <cell r="B467">
            <v>83195</v>
          </cell>
          <cell r="C467" t="str">
            <v>4K</v>
          </cell>
          <cell r="D467" t="str">
            <v>J5</v>
          </cell>
          <cell r="E467" t="str">
            <v>215</v>
          </cell>
          <cell r="F467" t="str">
            <v>MECHANICAL</v>
          </cell>
        </row>
        <row r="468">
          <cell r="A468" t="str">
            <v>Singh, Harjit</v>
          </cell>
          <cell r="B468">
            <v>74986</v>
          </cell>
          <cell r="C468" t="str">
            <v>4P</v>
          </cell>
          <cell r="D468" t="str">
            <v>J2</v>
          </cell>
          <cell r="E468" t="str">
            <v>215</v>
          </cell>
          <cell r="F468" t="str">
            <v>DESIGN OFFICE</v>
          </cell>
        </row>
        <row r="469">
          <cell r="A469" t="str">
            <v>Sivakumar, Alan</v>
          </cell>
          <cell r="B469">
            <v>75253</v>
          </cell>
          <cell r="C469" t="str">
            <v>4D</v>
          </cell>
          <cell r="D469" t="str">
            <v>J2</v>
          </cell>
          <cell r="E469" t="str">
            <v>211</v>
          </cell>
          <cell r="F469" t="str">
            <v>SYSTEMS</v>
          </cell>
        </row>
        <row r="470">
          <cell r="A470" t="str">
            <v>Skafte, Jens</v>
          </cell>
          <cell r="B470">
            <v>32745</v>
          </cell>
          <cell r="C470" t="str">
            <v>4D</v>
          </cell>
          <cell r="D470" t="str">
            <v>J1</v>
          </cell>
          <cell r="E470" t="str">
            <v>211</v>
          </cell>
          <cell r="F470" t="str">
            <v>SYSTEMS</v>
          </cell>
        </row>
        <row r="471">
          <cell r="A471" t="str">
            <v>Skinner, Caroline</v>
          </cell>
          <cell r="B471">
            <v>75091</v>
          </cell>
          <cell r="C471" t="str">
            <v>8D</v>
          </cell>
          <cell r="D471" t="str">
            <v>L4</v>
          </cell>
          <cell r="E471" t="str">
            <v>209</v>
          </cell>
          <cell r="F471" t="str">
            <v>DFL</v>
          </cell>
        </row>
        <row r="472">
          <cell r="A472" t="str">
            <v>Skinner, Jamie</v>
          </cell>
          <cell r="B472">
            <v>74980</v>
          </cell>
          <cell r="C472" t="str">
            <v>00</v>
          </cell>
          <cell r="D472" t="str">
            <v/>
          </cell>
          <cell r="E472" t="str">
            <v>280</v>
          </cell>
          <cell r="F472" t="str">
            <v/>
          </cell>
        </row>
        <row r="473">
          <cell r="A473" t="str">
            <v>Skorupa, Michelle</v>
          </cell>
          <cell r="B473">
            <v>33238</v>
          </cell>
          <cell r="C473" t="str">
            <v>1N</v>
          </cell>
          <cell r="D473" t="str">
            <v>J3</v>
          </cell>
          <cell r="E473" t="str">
            <v>219</v>
          </cell>
          <cell r="F473" t="str">
            <v xml:space="preserve">PA RECORDS          </v>
          </cell>
        </row>
        <row r="474">
          <cell r="A474" t="str">
            <v>Skorupski, Andrew</v>
          </cell>
          <cell r="B474">
            <v>75224</v>
          </cell>
          <cell r="C474" t="str">
            <v>8T</v>
          </cell>
          <cell r="D474" t="str">
            <v>A1</v>
          </cell>
          <cell r="E474" t="str">
            <v>800</v>
          </cell>
          <cell r="F474" t="str">
            <v>MDS DIRECT CHARGE</v>
          </cell>
        </row>
        <row r="475">
          <cell r="A475" t="str">
            <v>Slater, Simon</v>
          </cell>
          <cell r="B475">
            <v>74621</v>
          </cell>
          <cell r="C475" t="str">
            <v>7U</v>
          </cell>
          <cell r="D475" t="str">
            <v>J1</v>
          </cell>
          <cell r="E475" t="str">
            <v>289</v>
          </cell>
          <cell r="F475" t="str">
            <v>APPLICATIONS SUPPORT</v>
          </cell>
        </row>
        <row r="476">
          <cell r="A476" t="str">
            <v>Smith, Dave</v>
          </cell>
          <cell r="B476">
            <v>74991</v>
          </cell>
          <cell r="C476" t="str">
            <v>8D</v>
          </cell>
          <cell r="D476" t="str">
            <v>L2</v>
          </cell>
          <cell r="E476" t="str">
            <v>209</v>
          </cell>
          <cell r="F476" t="str">
            <v>DFL</v>
          </cell>
        </row>
        <row r="477">
          <cell r="A477" t="str">
            <v>Smith, Leissa</v>
          </cell>
          <cell r="B477">
            <v>74569</v>
          </cell>
          <cell r="C477" t="str">
            <v>4D</v>
          </cell>
          <cell r="D477" t="str">
            <v>J1</v>
          </cell>
          <cell r="E477" t="str">
            <v>211</v>
          </cell>
          <cell r="F477" t="str">
            <v>SYSTEMS</v>
          </cell>
        </row>
        <row r="478">
          <cell r="A478" t="str">
            <v>So, Wilfred</v>
          </cell>
          <cell r="B478">
            <v>75345</v>
          </cell>
          <cell r="C478" t="str">
            <v>4K</v>
          </cell>
          <cell r="D478" t="str">
            <v>J4</v>
          </cell>
          <cell r="E478" t="str">
            <v>215</v>
          </cell>
          <cell r="F478" t="str">
            <v>MECHANICAL</v>
          </cell>
        </row>
        <row r="479">
          <cell r="A479" t="str">
            <v>Sokol, Natalia</v>
          </cell>
          <cell r="B479">
            <v>75302</v>
          </cell>
          <cell r="C479" t="str">
            <v>8S</v>
          </cell>
          <cell r="D479" t="str">
            <v>M3</v>
          </cell>
          <cell r="E479" t="str">
            <v>214</v>
          </cell>
          <cell r="F479" t="str">
            <v>ST HUBERT OFFICE</v>
          </cell>
        </row>
        <row r="480">
          <cell r="A480" t="str">
            <v>Sokol, Vyacheslav</v>
          </cell>
          <cell r="B480">
            <v>75018</v>
          </cell>
          <cell r="C480" t="str">
            <v>8S</v>
          </cell>
          <cell r="D480" t="str">
            <v>M1</v>
          </cell>
          <cell r="E480" t="str">
            <v>214</v>
          </cell>
          <cell r="F480" t="str">
            <v>ST HUBERT OFFICE</v>
          </cell>
        </row>
        <row r="481">
          <cell r="A481" t="str">
            <v>Song, Shawn</v>
          </cell>
          <cell r="B481">
            <v>74937</v>
          </cell>
          <cell r="C481" t="str">
            <v>4D</v>
          </cell>
          <cell r="D481" t="str">
            <v>J2</v>
          </cell>
          <cell r="E481" t="str">
            <v>211</v>
          </cell>
          <cell r="F481" t="str">
            <v>SYSTEMS</v>
          </cell>
        </row>
        <row r="482">
          <cell r="A482" t="str">
            <v>Sotto, Cathy</v>
          </cell>
          <cell r="B482">
            <v>74886</v>
          </cell>
          <cell r="C482" t="str">
            <v>00</v>
          </cell>
          <cell r="D482" t="str">
            <v/>
          </cell>
          <cell r="E482" t="str">
            <v>281</v>
          </cell>
          <cell r="F482" t="str">
            <v/>
          </cell>
        </row>
        <row r="483">
          <cell r="A483" t="str">
            <v>Sprawson, Geoff</v>
          </cell>
          <cell r="B483">
            <v>33765</v>
          </cell>
          <cell r="C483" t="str">
            <v>4P</v>
          </cell>
          <cell r="D483" t="str">
            <v>J1</v>
          </cell>
          <cell r="E483" t="str">
            <v>215</v>
          </cell>
          <cell r="F483" t="str">
            <v>DESIGN OFFICE</v>
          </cell>
        </row>
        <row r="484">
          <cell r="A484" t="str">
            <v>Stanescu, Eduard</v>
          </cell>
          <cell r="B484">
            <v>75280</v>
          </cell>
          <cell r="C484" t="str">
            <v>8T</v>
          </cell>
          <cell r="D484" t="str">
            <v>A1</v>
          </cell>
          <cell r="E484" t="str">
            <v>800</v>
          </cell>
          <cell r="F484" t="str">
            <v>MDS DIRECT CHARGE</v>
          </cell>
        </row>
        <row r="485">
          <cell r="A485" t="str">
            <v>Stewart, Jim</v>
          </cell>
          <cell r="B485">
            <v>75262</v>
          </cell>
          <cell r="C485" t="str">
            <v>8D</v>
          </cell>
          <cell r="D485" t="str">
            <v>L2</v>
          </cell>
          <cell r="E485" t="str">
            <v>209</v>
          </cell>
          <cell r="F485" t="str">
            <v>DFL</v>
          </cell>
        </row>
        <row r="486">
          <cell r="A486" t="str">
            <v>Stoia, Alina</v>
          </cell>
          <cell r="B486">
            <v>75045</v>
          </cell>
          <cell r="C486" t="str">
            <v>6G</v>
          </cell>
          <cell r="D486" t="str">
            <v>G2</v>
          </cell>
          <cell r="E486" t="str">
            <v>241</v>
          </cell>
          <cell r="F486" t="str">
            <v xml:space="preserve">RELIAB/MAINT/SAFETY </v>
          </cell>
        </row>
        <row r="487">
          <cell r="A487" t="str">
            <v>Stone, Sandra</v>
          </cell>
          <cell r="B487">
            <v>34033</v>
          </cell>
          <cell r="C487" t="str">
            <v>7U</v>
          </cell>
          <cell r="D487" t="str">
            <v>J1</v>
          </cell>
          <cell r="E487" t="str">
            <v>289</v>
          </cell>
          <cell r="F487" t="str">
            <v>APPLICATIONS SUPPORT</v>
          </cell>
        </row>
        <row r="488">
          <cell r="A488" t="str">
            <v>Stonell, Adrian</v>
          </cell>
          <cell r="B488">
            <v>33400</v>
          </cell>
          <cell r="C488" t="str">
            <v>4K</v>
          </cell>
          <cell r="D488" t="str">
            <v>J2</v>
          </cell>
          <cell r="E488" t="str">
            <v>215</v>
          </cell>
          <cell r="F488" t="str">
            <v>MECHANICAL</v>
          </cell>
        </row>
        <row r="489">
          <cell r="A489" t="str">
            <v>Sun, Debin</v>
          </cell>
          <cell r="B489">
            <v>74894</v>
          </cell>
          <cell r="C489" t="str">
            <v>4G</v>
          </cell>
          <cell r="D489" t="str">
            <v>J1</v>
          </cell>
          <cell r="E489" t="str">
            <v>213</v>
          </cell>
          <cell r="F489" t="str">
            <v>SOFTWARE DEVELOPMENT</v>
          </cell>
        </row>
        <row r="490">
          <cell r="A490" t="str">
            <v>Sung, Sunny</v>
          </cell>
          <cell r="B490">
            <v>75277</v>
          </cell>
          <cell r="C490" t="str">
            <v>4K</v>
          </cell>
          <cell r="D490" t="str">
            <v>J1</v>
          </cell>
          <cell r="E490" t="str">
            <v>215</v>
          </cell>
          <cell r="F490" t="str">
            <v>MECHANICAL</v>
          </cell>
        </row>
        <row r="491">
          <cell r="A491" t="str">
            <v>Syal, Ram</v>
          </cell>
          <cell r="B491">
            <v>75254</v>
          </cell>
          <cell r="C491" t="str">
            <v>4D</v>
          </cell>
          <cell r="D491" t="str">
            <v>J2</v>
          </cell>
          <cell r="E491" t="str">
            <v>211</v>
          </cell>
          <cell r="F491" t="str">
            <v>SYSTEMS</v>
          </cell>
        </row>
        <row r="492">
          <cell r="A492" t="str">
            <v>Symanzik, Janine</v>
          </cell>
          <cell r="B492">
            <v>75259</v>
          </cell>
          <cell r="C492" t="str">
            <v>4K</v>
          </cell>
          <cell r="D492" t="str">
            <v>J2</v>
          </cell>
          <cell r="E492" t="str">
            <v>215</v>
          </cell>
          <cell r="F492" t="str">
            <v>MECHANICAL</v>
          </cell>
        </row>
        <row r="493">
          <cell r="A493" t="str">
            <v>Symashkevych, Alex</v>
          </cell>
          <cell r="B493">
            <v>74887</v>
          </cell>
          <cell r="C493" t="str">
            <v>4O</v>
          </cell>
          <cell r="D493" t="str">
            <v>J3</v>
          </cell>
          <cell r="E493" t="str">
            <v>215</v>
          </cell>
          <cell r="F493" t="str">
            <v>GRAPHICS/WORD PROC</v>
          </cell>
        </row>
        <row r="494">
          <cell r="A494" t="str">
            <v>Taggart, Traci</v>
          </cell>
          <cell r="B494">
            <v>74866</v>
          </cell>
          <cell r="C494" t="str">
            <v>00</v>
          </cell>
          <cell r="D494" t="str">
            <v/>
          </cell>
          <cell r="E494" t="str">
            <v>295</v>
          </cell>
          <cell r="F494" t="str">
            <v/>
          </cell>
        </row>
        <row r="495">
          <cell r="A495" t="str">
            <v>Talawdekar, Satish</v>
          </cell>
          <cell r="B495">
            <v>75036</v>
          </cell>
          <cell r="C495" t="str">
            <v>00</v>
          </cell>
          <cell r="D495" t="str">
            <v/>
          </cell>
          <cell r="E495" t="str">
            <v>287</v>
          </cell>
          <cell r="F495" t="str">
            <v/>
          </cell>
        </row>
        <row r="496">
          <cell r="A496" t="str">
            <v>Tang, Jason</v>
          </cell>
          <cell r="B496">
            <v>81369</v>
          </cell>
          <cell r="C496" t="str">
            <v>4G</v>
          </cell>
          <cell r="D496" t="str">
            <v>J2</v>
          </cell>
          <cell r="E496" t="str">
            <v>213</v>
          </cell>
          <cell r="F496" t="str">
            <v>SOFTWARE DEVELOPMENT</v>
          </cell>
        </row>
        <row r="497">
          <cell r="A497" t="str">
            <v>Tang, John</v>
          </cell>
          <cell r="B497">
            <v>75207</v>
          </cell>
          <cell r="C497" t="str">
            <v>4F</v>
          </cell>
          <cell r="D497" t="str">
            <v>J2</v>
          </cell>
          <cell r="E497" t="str">
            <v>212</v>
          </cell>
          <cell r="F497" t="str">
            <v>CONTROLS &amp; ANALYSIS</v>
          </cell>
        </row>
        <row r="498">
          <cell r="A498" t="str">
            <v>Taplin, Ron</v>
          </cell>
          <cell r="B498">
            <v>81209</v>
          </cell>
          <cell r="C498" t="str">
            <v>3R</v>
          </cell>
          <cell r="D498" t="str">
            <v>J1</v>
          </cell>
          <cell r="E498" t="str">
            <v>262</v>
          </cell>
          <cell r="F498" t="str">
            <v>PROGRAM MGMT</v>
          </cell>
        </row>
        <row r="499">
          <cell r="A499" t="str">
            <v>Tavares, Raymond</v>
          </cell>
          <cell r="B499">
            <v>74653</v>
          </cell>
          <cell r="C499" t="str">
            <v>6H</v>
          </cell>
          <cell r="D499" t="str">
            <v>G2</v>
          </cell>
          <cell r="E499" t="str">
            <v>241</v>
          </cell>
          <cell r="F499" t="str">
            <v xml:space="preserve">ILS                 </v>
          </cell>
        </row>
        <row r="500">
          <cell r="A500" t="str">
            <v>Taylor, Allen</v>
          </cell>
          <cell r="B500">
            <v>75334</v>
          </cell>
          <cell r="C500" t="str">
            <v>4G</v>
          </cell>
          <cell r="D500" t="str">
            <v>J1</v>
          </cell>
          <cell r="E500" t="str">
            <v>213</v>
          </cell>
          <cell r="F500" t="str">
            <v>SOFTWARE DEVELOPMENT</v>
          </cell>
        </row>
        <row r="501">
          <cell r="A501" t="str">
            <v>Taylor, Jeff</v>
          </cell>
          <cell r="B501">
            <v>74445</v>
          </cell>
          <cell r="C501" t="str">
            <v>4D</v>
          </cell>
          <cell r="D501" t="str">
            <v>J2</v>
          </cell>
          <cell r="E501" t="str">
            <v>211</v>
          </cell>
          <cell r="F501" t="str">
            <v>SYSTEMS</v>
          </cell>
        </row>
        <row r="502">
          <cell r="A502" t="str">
            <v>Tchao, Danielle</v>
          </cell>
          <cell r="B502">
            <v>75003</v>
          </cell>
          <cell r="C502" t="str">
            <v>4D</v>
          </cell>
          <cell r="D502" t="str">
            <v>J2</v>
          </cell>
          <cell r="E502" t="str">
            <v>211</v>
          </cell>
          <cell r="F502" t="str">
            <v>SYSTEMS</v>
          </cell>
        </row>
        <row r="503">
          <cell r="A503" t="str">
            <v>Terra, Lino</v>
          </cell>
          <cell r="B503">
            <v>74330</v>
          </cell>
          <cell r="C503" t="str">
            <v>4K</v>
          </cell>
          <cell r="D503" t="str">
            <v>J1</v>
          </cell>
          <cell r="E503" t="str">
            <v>215</v>
          </cell>
          <cell r="F503" t="str">
            <v>MECHANICAL</v>
          </cell>
        </row>
        <row r="504">
          <cell r="A504" t="str">
            <v>Terra, Vinia</v>
          </cell>
          <cell r="B504">
            <v>32294</v>
          </cell>
          <cell r="C504" t="str">
            <v>00</v>
          </cell>
          <cell r="D504" t="str">
            <v/>
          </cell>
          <cell r="E504" t="str">
            <v>295</v>
          </cell>
          <cell r="F504" t="str">
            <v/>
          </cell>
        </row>
        <row r="505">
          <cell r="A505" t="str">
            <v>Teti, Frank</v>
          </cell>
          <cell r="B505">
            <v>74438</v>
          </cell>
          <cell r="C505" t="str">
            <v>3R</v>
          </cell>
          <cell r="D505" t="str">
            <v>J1</v>
          </cell>
          <cell r="E505" t="str">
            <v>262</v>
          </cell>
          <cell r="F505" t="str">
            <v>PROGRAM MGMT</v>
          </cell>
        </row>
        <row r="506">
          <cell r="A506" t="str">
            <v>Thiyagarajah, Bala</v>
          </cell>
          <cell r="B506">
            <v>75270</v>
          </cell>
          <cell r="C506" t="str">
            <v>4D</v>
          </cell>
          <cell r="D506" t="str">
            <v>J2</v>
          </cell>
          <cell r="E506" t="str">
            <v>211</v>
          </cell>
          <cell r="F506" t="str">
            <v>SYSTEMS</v>
          </cell>
        </row>
        <row r="507">
          <cell r="A507" t="str">
            <v>Tkachenko, Eugen</v>
          </cell>
          <cell r="B507">
            <v>75216</v>
          </cell>
          <cell r="C507" t="str">
            <v>6I</v>
          </cell>
          <cell r="D507" t="str">
            <v>G2</v>
          </cell>
          <cell r="E507" t="str">
            <v>241</v>
          </cell>
          <cell r="F507" t="str">
            <v xml:space="preserve">PARTS               </v>
          </cell>
        </row>
        <row r="508">
          <cell r="A508" t="str">
            <v>Tokarev, Yuri</v>
          </cell>
          <cell r="B508">
            <v>75013</v>
          </cell>
          <cell r="C508" t="str">
            <v>4K</v>
          </cell>
          <cell r="D508" t="str">
            <v>J2</v>
          </cell>
          <cell r="E508" t="str">
            <v>215</v>
          </cell>
          <cell r="F508" t="str">
            <v>MECHANICAL</v>
          </cell>
        </row>
        <row r="509">
          <cell r="A509" t="str">
            <v>Tomlinson, Jeannie</v>
          </cell>
          <cell r="B509">
            <v>74339</v>
          </cell>
          <cell r="C509" t="str">
            <v>00</v>
          </cell>
          <cell r="D509" t="str">
            <v/>
          </cell>
          <cell r="E509" t="str">
            <v>295</v>
          </cell>
          <cell r="F509" t="str">
            <v/>
          </cell>
        </row>
        <row r="510">
          <cell r="A510" t="str">
            <v>Tong, Kelvin</v>
          </cell>
          <cell r="B510">
            <v>74799</v>
          </cell>
          <cell r="C510" t="str">
            <v>4G</v>
          </cell>
          <cell r="D510" t="str">
            <v>J2</v>
          </cell>
          <cell r="E510" t="str">
            <v>213</v>
          </cell>
          <cell r="F510" t="str">
            <v>SOFTWARE DEVELOPMENT</v>
          </cell>
        </row>
        <row r="511">
          <cell r="A511" t="str">
            <v>Tran, Vi</v>
          </cell>
          <cell r="B511">
            <v>74028</v>
          </cell>
          <cell r="C511" t="str">
            <v>4G</v>
          </cell>
          <cell r="D511" t="str">
            <v>J1</v>
          </cell>
          <cell r="E511" t="str">
            <v>213</v>
          </cell>
          <cell r="F511" t="str">
            <v>SOFTWARE DEVELOPMENT</v>
          </cell>
        </row>
        <row r="512">
          <cell r="A512" t="str">
            <v>Turner, Andy</v>
          </cell>
          <cell r="B512">
            <v>34012</v>
          </cell>
          <cell r="C512" t="str">
            <v>4P</v>
          </cell>
          <cell r="D512" t="str">
            <v>J1</v>
          </cell>
          <cell r="E512" t="str">
            <v>215</v>
          </cell>
          <cell r="F512" t="str">
            <v>DESIGN OFFICE</v>
          </cell>
        </row>
        <row r="513">
          <cell r="A513" t="str">
            <v>Turosky, Linda</v>
          </cell>
          <cell r="B513">
            <v>74131</v>
          </cell>
          <cell r="C513" t="str">
            <v>3R</v>
          </cell>
          <cell r="D513" t="str">
            <v>J1</v>
          </cell>
          <cell r="E513" t="str">
            <v>262</v>
          </cell>
          <cell r="F513" t="str">
            <v>PROGRAM MGMT</v>
          </cell>
        </row>
        <row r="514">
          <cell r="A514" t="str">
            <v>Umasuthan, Manickam</v>
          </cell>
          <cell r="B514">
            <v>74762</v>
          </cell>
          <cell r="C514" t="str">
            <v>4F</v>
          </cell>
          <cell r="D514" t="str">
            <v>J1</v>
          </cell>
          <cell r="E514" t="str">
            <v>212</v>
          </cell>
          <cell r="F514" t="str">
            <v>CONTROLS &amp; ANALYSIS</v>
          </cell>
        </row>
        <row r="515">
          <cell r="A515" t="str">
            <v>Uppuluri, Raja</v>
          </cell>
          <cell r="B515">
            <v>75301</v>
          </cell>
          <cell r="C515" t="str">
            <v>8S</v>
          </cell>
          <cell r="D515" t="str">
            <v>M3</v>
          </cell>
          <cell r="E515" t="str">
            <v>214</v>
          </cell>
          <cell r="F515" t="str">
            <v>ST HUBERT OFFICE</v>
          </cell>
        </row>
        <row r="516">
          <cell r="A516" t="str">
            <v>Urson, Hanan</v>
          </cell>
          <cell r="B516">
            <v>75180</v>
          </cell>
          <cell r="C516" t="str">
            <v>4K</v>
          </cell>
          <cell r="D516" t="str">
            <v>J2</v>
          </cell>
          <cell r="E516" t="str">
            <v>215</v>
          </cell>
          <cell r="F516" t="str">
            <v>MECHANICAL</v>
          </cell>
        </row>
        <row r="517">
          <cell r="A517" t="str">
            <v>Vagenas, Laurie</v>
          </cell>
          <cell r="B517">
            <v>75231</v>
          </cell>
          <cell r="C517" t="str">
            <v>00</v>
          </cell>
          <cell r="D517" t="str">
            <v/>
          </cell>
          <cell r="E517" t="str">
            <v>220</v>
          </cell>
          <cell r="F517" t="str">
            <v/>
          </cell>
        </row>
        <row r="518">
          <cell r="A518" t="str">
            <v>Van Beek, Jacco</v>
          </cell>
          <cell r="B518">
            <v>74998</v>
          </cell>
          <cell r="C518" t="str">
            <v>8D</v>
          </cell>
          <cell r="D518" t="str">
            <v>L2</v>
          </cell>
          <cell r="E518" t="str">
            <v>209</v>
          </cell>
          <cell r="F518" t="str">
            <v>DFL</v>
          </cell>
        </row>
        <row r="519">
          <cell r="A519" t="str">
            <v>Vanin, Lynne</v>
          </cell>
          <cell r="B519">
            <v>32069</v>
          </cell>
          <cell r="C519" t="str">
            <v>00</v>
          </cell>
          <cell r="D519" t="str">
            <v/>
          </cell>
          <cell r="E519" t="str">
            <v>285</v>
          </cell>
          <cell r="F519" t="str">
            <v/>
          </cell>
        </row>
        <row r="520">
          <cell r="A520" t="str">
            <v>Vasilakeris, Takis</v>
          </cell>
          <cell r="B520">
            <v>74464</v>
          </cell>
          <cell r="C520" t="str">
            <v>6L</v>
          </cell>
          <cell r="D520" t="str">
            <v>G1</v>
          </cell>
          <cell r="E520" t="str">
            <v>241</v>
          </cell>
          <cell r="F520" t="str">
            <v>SOFTWARE PA</v>
          </cell>
        </row>
        <row r="521">
          <cell r="A521" t="str">
            <v>Velacruz, Felix</v>
          </cell>
          <cell r="B521">
            <v>74590</v>
          </cell>
          <cell r="C521" t="str">
            <v>5Q</v>
          </cell>
          <cell r="D521" t="str">
            <v>F3</v>
          </cell>
          <cell r="E521" t="str">
            <v>230</v>
          </cell>
          <cell r="F521" t="str">
            <v>PRODUCTION CONTROL</v>
          </cell>
        </row>
        <row r="522">
          <cell r="A522" t="str">
            <v>Villalta, Peter</v>
          </cell>
          <cell r="B522">
            <v>74623</v>
          </cell>
          <cell r="C522" t="str">
            <v>4D</v>
          </cell>
          <cell r="D522" t="str">
            <v>J1</v>
          </cell>
          <cell r="E522" t="str">
            <v>211</v>
          </cell>
          <cell r="F522" t="str">
            <v>SYSTEMS</v>
          </cell>
        </row>
        <row r="523">
          <cell r="A523" t="str">
            <v>Villegas, Wilfred</v>
          </cell>
          <cell r="B523">
            <v>75012</v>
          </cell>
          <cell r="C523" t="str">
            <v>4D</v>
          </cell>
          <cell r="D523" t="str">
            <v>J3</v>
          </cell>
          <cell r="E523" t="str">
            <v>211</v>
          </cell>
          <cell r="F523" t="str">
            <v>SYSTEMS</v>
          </cell>
        </row>
        <row r="524">
          <cell r="A524" t="str">
            <v>Vit, Dennis</v>
          </cell>
          <cell r="B524">
            <v>33559</v>
          </cell>
          <cell r="C524" t="str">
            <v>3R</v>
          </cell>
          <cell r="D524" t="str">
            <v>J1</v>
          </cell>
          <cell r="E524" t="str">
            <v>262</v>
          </cell>
          <cell r="F524" t="str">
            <v>PROGRAM MGMT</v>
          </cell>
        </row>
        <row r="525">
          <cell r="A525" t="str">
            <v>Waite, Bill</v>
          </cell>
          <cell r="B525">
            <v>70164</v>
          </cell>
          <cell r="C525" t="str">
            <v>00</v>
          </cell>
          <cell r="D525" t="str">
            <v/>
          </cell>
          <cell r="E525" t="str">
            <v>292</v>
          </cell>
          <cell r="F525" t="str">
            <v/>
          </cell>
        </row>
        <row r="526">
          <cell r="A526" t="str">
            <v>Walker, Bruce</v>
          </cell>
          <cell r="B526">
            <v>33430</v>
          </cell>
          <cell r="C526" t="str">
            <v>3R</v>
          </cell>
          <cell r="D526" t="str">
            <v>J1</v>
          </cell>
          <cell r="E526" t="str">
            <v>262</v>
          </cell>
          <cell r="F526" t="str">
            <v>PROGRAM MGMT</v>
          </cell>
        </row>
        <row r="527">
          <cell r="A527" t="str">
            <v>Wang, Jiegao</v>
          </cell>
          <cell r="B527">
            <v>74891</v>
          </cell>
          <cell r="C527" t="str">
            <v>4F</v>
          </cell>
          <cell r="D527" t="str">
            <v>J2</v>
          </cell>
          <cell r="E527" t="str">
            <v>212</v>
          </cell>
          <cell r="F527" t="str">
            <v>CONTROLS &amp; ANALYSIS</v>
          </cell>
        </row>
        <row r="528">
          <cell r="A528" t="str">
            <v>Ward, Robert</v>
          </cell>
          <cell r="B528">
            <v>75107</v>
          </cell>
          <cell r="C528" t="str">
            <v>8R</v>
          </cell>
          <cell r="D528" t="str">
            <v>M1</v>
          </cell>
          <cell r="E528" t="str">
            <v>207</v>
          </cell>
          <cell r="F528" t="str">
            <v>MDS SUPPORT</v>
          </cell>
        </row>
        <row r="529">
          <cell r="A529" t="str">
            <v>Watkinson, John</v>
          </cell>
          <cell r="B529">
            <v>75275</v>
          </cell>
          <cell r="C529" t="str">
            <v>8R</v>
          </cell>
          <cell r="D529" t="str">
            <v>M1</v>
          </cell>
          <cell r="E529" t="str">
            <v>207</v>
          </cell>
          <cell r="F529" t="str">
            <v>MDS SUPPORT</v>
          </cell>
        </row>
        <row r="530">
          <cell r="A530" t="str">
            <v>Weiss, Linda</v>
          </cell>
          <cell r="B530">
            <v>75229</v>
          </cell>
          <cell r="C530" t="str">
            <v>1X</v>
          </cell>
          <cell r="D530" t="str">
            <v>J3</v>
          </cell>
          <cell r="E530" t="str">
            <v>219</v>
          </cell>
          <cell r="F530" t="str">
            <v xml:space="preserve">CADM                </v>
          </cell>
        </row>
        <row r="531">
          <cell r="A531" t="str">
            <v>White, Jason</v>
          </cell>
          <cell r="B531">
            <v>75151</v>
          </cell>
          <cell r="C531" t="str">
            <v>4P</v>
          </cell>
          <cell r="D531" t="str">
            <v>J2</v>
          </cell>
          <cell r="E531" t="str">
            <v>215</v>
          </cell>
          <cell r="F531" t="str">
            <v>DESIGN OFFICE</v>
          </cell>
        </row>
        <row r="532">
          <cell r="A532" t="str">
            <v>Wilkes, Jane</v>
          </cell>
          <cell r="B532">
            <v>74765</v>
          </cell>
          <cell r="C532" t="str">
            <v>00</v>
          </cell>
          <cell r="D532" t="str">
            <v/>
          </cell>
          <cell r="E532" t="str">
            <v>292</v>
          </cell>
          <cell r="F532" t="str">
            <v/>
          </cell>
        </row>
        <row r="533">
          <cell r="A533" t="str">
            <v>Williamson, Julie</v>
          </cell>
          <cell r="B533">
            <v>36005</v>
          </cell>
          <cell r="C533" t="str">
            <v>00</v>
          </cell>
          <cell r="D533" t="str">
            <v/>
          </cell>
          <cell r="E533" t="str">
            <v>281</v>
          </cell>
          <cell r="F533" t="str">
            <v/>
          </cell>
        </row>
        <row r="534">
          <cell r="A534" t="str">
            <v>Witcomb, Neil</v>
          </cell>
          <cell r="B534">
            <v>74460</v>
          </cell>
          <cell r="C534" t="str">
            <v>8R</v>
          </cell>
          <cell r="D534" t="str">
            <v>M2</v>
          </cell>
          <cell r="E534" t="str">
            <v>207</v>
          </cell>
          <cell r="F534" t="str">
            <v>MDS SUPPORT</v>
          </cell>
        </row>
        <row r="535">
          <cell r="A535" t="str">
            <v>Witt, Roger</v>
          </cell>
          <cell r="B535">
            <v>74478</v>
          </cell>
          <cell r="C535" t="str">
            <v>3R</v>
          </cell>
          <cell r="D535" t="str">
            <v>J1</v>
          </cell>
          <cell r="E535" t="str">
            <v>262</v>
          </cell>
          <cell r="F535" t="str">
            <v>PROGRAM MGMT</v>
          </cell>
        </row>
        <row r="536">
          <cell r="A536" t="str">
            <v>Wong, Felix</v>
          </cell>
          <cell r="B536">
            <v>74771</v>
          </cell>
          <cell r="C536" t="str">
            <v>4U</v>
          </cell>
          <cell r="D536" t="str">
            <v>J2</v>
          </cell>
          <cell r="E536" t="str">
            <v>217</v>
          </cell>
          <cell r="F536" t="str">
            <v>ELECTRICAL ENGINEERING</v>
          </cell>
        </row>
        <row r="537">
          <cell r="A537" t="str">
            <v>Wong, Jacky</v>
          </cell>
          <cell r="B537">
            <v>74718</v>
          </cell>
          <cell r="C537" t="str">
            <v>4G</v>
          </cell>
          <cell r="D537" t="str">
            <v>J2</v>
          </cell>
          <cell r="E537" t="str">
            <v>213</v>
          </cell>
          <cell r="F537" t="str">
            <v>SOFTWARE DEVELOPMENT</v>
          </cell>
        </row>
        <row r="538">
          <cell r="A538" t="str">
            <v>Wong, Ken</v>
          </cell>
          <cell r="B538">
            <v>74237</v>
          </cell>
          <cell r="C538" t="str">
            <v>4F</v>
          </cell>
          <cell r="D538" t="str">
            <v>J1</v>
          </cell>
          <cell r="E538" t="str">
            <v>212</v>
          </cell>
          <cell r="F538" t="str">
            <v>CONTROLS &amp; ANALYSIS</v>
          </cell>
        </row>
        <row r="539">
          <cell r="A539" t="str">
            <v>Wood, David</v>
          </cell>
          <cell r="B539">
            <v>75046</v>
          </cell>
          <cell r="C539" t="str">
            <v>8D</v>
          </cell>
          <cell r="D539" t="str">
            <v>L1</v>
          </cell>
          <cell r="E539" t="str">
            <v>209</v>
          </cell>
          <cell r="F539" t="str">
            <v>DFL</v>
          </cell>
        </row>
        <row r="540">
          <cell r="A540" t="str">
            <v>Woodland, Chris</v>
          </cell>
          <cell r="B540">
            <v>33813</v>
          </cell>
          <cell r="C540" t="str">
            <v>3R</v>
          </cell>
          <cell r="D540" t="str">
            <v>J1</v>
          </cell>
          <cell r="E540" t="str">
            <v>262</v>
          </cell>
          <cell r="F540" t="str">
            <v>PROGRAM MGMT</v>
          </cell>
        </row>
        <row r="541">
          <cell r="A541" t="str">
            <v>Wu, Frances</v>
          </cell>
          <cell r="B541">
            <v>74982</v>
          </cell>
          <cell r="C541" t="str">
            <v>4U</v>
          </cell>
          <cell r="D541" t="str">
            <v>J2</v>
          </cell>
          <cell r="E541" t="str">
            <v>217</v>
          </cell>
          <cell r="F541" t="str">
            <v>ELECTRICAL ENGINEERING</v>
          </cell>
        </row>
        <row r="542">
          <cell r="A542" t="str">
            <v>Xavier, Warren</v>
          </cell>
          <cell r="B542">
            <v>74738</v>
          </cell>
          <cell r="C542" t="str">
            <v>4D</v>
          </cell>
          <cell r="D542" t="str">
            <v>J1</v>
          </cell>
          <cell r="E542" t="str">
            <v>211</v>
          </cell>
          <cell r="F542" t="str">
            <v>SYSTEMS</v>
          </cell>
        </row>
        <row r="543">
          <cell r="A543" t="str">
            <v>Yang, George</v>
          </cell>
          <cell r="B543">
            <v>74840</v>
          </cell>
          <cell r="C543" t="str">
            <v>4F</v>
          </cell>
          <cell r="D543" t="str">
            <v>J2</v>
          </cell>
          <cell r="E543" t="str">
            <v>212</v>
          </cell>
          <cell r="F543" t="str">
            <v>CONTROLS &amp; ANALYSIS</v>
          </cell>
        </row>
        <row r="544">
          <cell r="A544" t="str">
            <v>Yap, Johnny</v>
          </cell>
          <cell r="B544">
            <v>74576</v>
          </cell>
          <cell r="C544" t="str">
            <v>5Q</v>
          </cell>
          <cell r="D544" t="str">
            <v>F2</v>
          </cell>
          <cell r="E544" t="str">
            <v>230</v>
          </cell>
          <cell r="F544" t="str">
            <v>PRODUCTION CONTROL</v>
          </cell>
        </row>
        <row r="545">
          <cell r="A545" t="str">
            <v>Yeung, Benny</v>
          </cell>
          <cell r="B545">
            <v>75232</v>
          </cell>
          <cell r="C545" t="str">
            <v>4Y</v>
          </cell>
          <cell r="D545" t="str">
            <v>J2</v>
          </cell>
          <cell r="E545" t="str">
            <v>208</v>
          </cell>
          <cell r="F545" t="str">
            <v>SYSTEMS DESIGN</v>
          </cell>
        </row>
        <row r="546">
          <cell r="A546" t="str">
            <v>Younus, Zafar</v>
          </cell>
          <cell r="B546">
            <v>74987</v>
          </cell>
          <cell r="C546" t="str">
            <v>00</v>
          </cell>
          <cell r="D546" t="str">
            <v/>
          </cell>
          <cell r="E546" t="str">
            <v>287</v>
          </cell>
          <cell r="F546" t="str">
            <v/>
          </cell>
        </row>
        <row r="547">
          <cell r="A547" t="str">
            <v>Yu, Peter</v>
          </cell>
          <cell r="B547">
            <v>81375</v>
          </cell>
          <cell r="C547" t="str">
            <v>8T</v>
          </cell>
          <cell r="D547" t="str">
            <v>A1</v>
          </cell>
          <cell r="E547" t="str">
            <v>800</v>
          </cell>
          <cell r="F547" t="str">
            <v>MDS DIRECT CHARGE</v>
          </cell>
        </row>
        <row r="548">
          <cell r="A548" t="str">
            <v>Yu, Simon</v>
          </cell>
          <cell r="B548">
            <v>74007</v>
          </cell>
          <cell r="C548" t="str">
            <v>8T</v>
          </cell>
          <cell r="D548" t="str">
            <v>A1</v>
          </cell>
          <cell r="E548" t="str">
            <v>800</v>
          </cell>
          <cell r="F548" t="str">
            <v>MDS DIRECT CHARGE</v>
          </cell>
        </row>
        <row r="549">
          <cell r="A549" t="str">
            <v>Yuen, Peter</v>
          </cell>
          <cell r="B549">
            <v>32526</v>
          </cell>
          <cell r="C549" t="str">
            <v>5S</v>
          </cell>
          <cell r="D549" t="str">
            <v>F2</v>
          </cell>
          <cell r="E549" t="str">
            <v>230</v>
          </cell>
          <cell r="F549" t="str">
            <v>SPACE SYSTEMS ELECTRICAL ASSEMBLY</v>
          </cell>
        </row>
        <row r="550">
          <cell r="A550" t="str">
            <v>Zaidi, Nazia</v>
          </cell>
          <cell r="B550">
            <v>75141</v>
          </cell>
          <cell r="C550" t="str">
            <v>00</v>
          </cell>
          <cell r="D550" t="str">
            <v/>
          </cell>
          <cell r="E550" t="str">
            <v>281</v>
          </cell>
          <cell r="F550" t="str">
            <v/>
          </cell>
        </row>
        <row r="551">
          <cell r="A551" t="str">
            <v>Zhabokritsky, Igor</v>
          </cell>
          <cell r="B551">
            <v>81344</v>
          </cell>
          <cell r="C551" t="str">
            <v>4P</v>
          </cell>
          <cell r="D551" t="str">
            <v>J1</v>
          </cell>
          <cell r="E551" t="str">
            <v>215</v>
          </cell>
          <cell r="F551" t="str">
            <v>DESIGN OFFICE</v>
          </cell>
        </row>
        <row r="552">
          <cell r="A552" t="str">
            <v>Zhang, Yiwen</v>
          </cell>
          <cell r="B552">
            <v>74893</v>
          </cell>
          <cell r="C552" t="str">
            <v>4D</v>
          </cell>
          <cell r="D552" t="str">
            <v>J2</v>
          </cell>
          <cell r="E552" t="str">
            <v>211</v>
          </cell>
          <cell r="F552" t="str">
            <v>SYSTEMS</v>
          </cell>
        </row>
        <row r="553">
          <cell r="A553" t="str">
            <v>Zhu, Alice</v>
          </cell>
          <cell r="B553">
            <v>74486</v>
          </cell>
          <cell r="C553" t="str">
            <v>4K</v>
          </cell>
          <cell r="D553" t="str">
            <v>J2</v>
          </cell>
          <cell r="E553" t="str">
            <v>215</v>
          </cell>
          <cell r="F553" t="str">
            <v>MECHANICAL</v>
          </cell>
        </row>
        <row r="554">
          <cell r="A554" t="str">
            <v>Zou, Steve</v>
          </cell>
          <cell r="B554">
            <v>81371</v>
          </cell>
          <cell r="C554" t="str">
            <v>4K</v>
          </cell>
          <cell r="D554" t="str">
            <v>J1</v>
          </cell>
          <cell r="E554" t="str">
            <v>215</v>
          </cell>
          <cell r="F554" t="str">
            <v>MECHANICAL</v>
          </cell>
        </row>
        <row r="555">
          <cell r="A555" t="str">
            <v>PA RECORDS G1 TBD</v>
          </cell>
          <cell r="B555" t="str">
            <v>RES550</v>
          </cell>
          <cell r="C555" t="str">
            <v>1N</v>
          </cell>
          <cell r="D555" t="str">
            <v>G1</v>
          </cell>
          <cell r="E555" t="str">
            <v>219</v>
          </cell>
          <cell r="F555" t="str">
            <v xml:space="preserve">PA RECORDS          </v>
          </cell>
        </row>
        <row r="556">
          <cell r="A556" t="str">
            <v>PA RECORDS G2 TBD</v>
          </cell>
          <cell r="B556" t="str">
            <v>RES202</v>
          </cell>
          <cell r="C556" t="str">
            <v>1N</v>
          </cell>
          <cell r="D556" t="str">
            <v>G2</v>
          </cell>
          <cell r="E556" t="str">
            <v>219</v>
          </cell>
          <cell r="F556" t="str">
            <v xml:space="preserve">PA RECORDS          </v>
          </cell>
        </row>
        <row r="557">
          <cell r="A557" t="str">
            <v>PA RECORDS G3 TBD</v>
          </cell>
          <cell r="B557" t="str">
            <v>RES200</v>
          </cell>
          <cell r="C557" t="str">
            <v>1N</v>
          </cell>
          <cell r="D557" t="str">
            <v>G3</v>
          </cell>
          <cell r="E557" t="str">
            <v>219</v>
          </cell>
          <cell r="F557" t="str">
            <v xml:space="preserve">PA RECORDS          </v>
          </cell>
        </row>
        <row r="558">
          <cell r="A558" t="str">
            <v>PA RECORDS G4 TBD</v>
          </cell>
          <cell r="B558" t="str">
            <v>RES209</v>
          </cell>
          <cell r="C558" t="str">
            <v>1N</v>
          </cell>
          <cell r="D558" t="str">
            <v>G4</v>
          </cell>
          <cell r="E558" t="str">
            <v>219</v>
          </cell>
          <cell r="F558" t="str">
            <v xml:space="preserve">PA RECORDS          </v>
          </cell>
        </row>
        <row r="559">
          <cell r="A559" t="str">
            <v>CADM J1 TBD</v>
          </cell>
          <cell r="B559" t="str">
            <v>RES551</v>
          </cell>
          <cell r="C559" t="str">
            <v>1X</v>
          </cell>
          <cell r="D559" t="str">
            <v>J1</v>
          </cell>
          <cell r="E559" t="str">
            <v>219</v>
          </cell>
          <cell r="F559" t="str">
            <v xml:space="preserve">CADM                </v>
          </cell>
        </row>
        <row r="560">
          <cell r="A560" t="str">
            <v>CADM J2 TBD</v>
          </cell>
          <cell r="B560" t="str">
            <v>RES121</v>
          </cell>
          <cell r="C560" t="str">
            <v>1X</v>
          </cell>
          <cell r="D560" t="str">
            <v>J2</v>
          </cell>
          <cell r="E560" t="str">
            <v>219</v>
          </cell>
          <cell r="F560" t="str">
            <v xml:space="preserve">CADM                </v>
          </cell>
        </row>
        <row r="561">
          <cell r="A561" t="str">
            <v>CADM J3 TBD</v>
          </cell>
          <cell r="B561" t="str">
            <v>RES122</v>
          </cell>
          <cell r="C561" t="str">
            <v>1X</v>
          </cell>
          <cell r="D561" t="str">
            <v>J3</v>
          </cell>
          <cell r="E561" t="str">
            <v>219</v>
          </cell>
          <cell r="F561" t="str">
            <v xml:space="preserve">CADM                </v>
          </cell>
        </row>
        <row r="562">
          <cell r="A562" t="str">
            <v>CADM J4 TBD</v>
          </cell>
          <cell r="B562" t="str">
            <v>RES123</v>
          </cell>
          <cell r="C562" t="str">
            <v>1X</v>
          </cell>
          <cell r="D562" t="str">
            <v>J4</v>
          </cell>
          <cell r="E562" t="str">
            <v>219</v>
          </cell>
          <cell r="F562" t="str">
            <v xml:space="preserve">CADM                </v>
          </cell>
        </row>
        <row r="563">
          <cell r="A563" t="str">
            <v>COST/SCHEDULE J1 TBD</v>
          </cell>
          <cell r="B563" t="str">
            <v>RES302</v>
          </cell>
          <cell r="C563" t="str">
            <v>2P</v>
          </cell>
          <cell r="D563" t="str">
            <v>J1</v>
          </cell>
          <cell r="E563" t="str">
            <v>282</v>
          </cell>
          <cell r="F563" t="str">
            <v>COST&amp;SCHEDULE</v>
          </cell>
        </row>
        <row r="564">
          <cell r="A564" t="str">
            <v>COST/SCHEDULE J2 TBD</v>
          </cell>
          <cell r="B564" t="str">
            <v>RES304</v>
          </cell>
          <cell r="C564" t="str">
            <v>2P</v>
          </cell>
          <cell r="D564" t="str">
            <v>J2</v>
          </cell>
          <cell r="E564" t="str">
            <v>282</v>
          </cell>
          <cell r="F564" t="str">
            <v>COST&amp;SCHEDULE</v>
          </cell>
        </row>
        <row r="565">
          <cell r="A565" t="str">
            <v>COST/SCHEDULE J3 TBD</v>
          </cell>
          <cell r="B565" t="str">
            <v>RES306</v>
          </cell>
          <cell r="C565" t="str">
            <v>2P</v>
          </cell>
          <cell r="D565" t="str">
            <v>J3</v>
          </cell>
          <cell r="E565" t="str">
            <v>282</v>
          </cell>
          <cell r="F565" t="str">
            <v>COST&amp;SCHEDULE</v>
          </cell>
        </row>
        <row r="566">
          <cell r="A566" t="str">
            <v>COST/SCHEDULE J4 TBD</v>
          </cell>
          <cell r="B566" t="str">
            <v>RES307</v>
          </cell>
          <cell r="C566" t="str">
            <v>2P</v>
          </cell>
          <cell r="D566" t="str">
            <v>J4</v>
          </cell>
          <cell r="E566" t="str">
            <v>282</v>
          </cell>
          <cell r="F566" t="str">
            <v>COST&amp;SCHEDULE</v>
          </cell>
        </row>
        <row r="567">
          <cell r="A567" t="str">
            <v>R&amp;D J1 TBD</v>
          </cell>
          <cell r="B567" t="str">
            <v>RES590</v>
          </cell>
          <cell r="C567" t="str">
            <v>3A</v>
          </cell>
          <cell r="D567" t="str">
            <v>J1</v>
          </cell>
          <cell r="E567" t="str">
            <v>220</v>
          </cell>
          <cell r="F567" t="str">
            <v>RESEARCH &amp; DEVELOPMENT</v>
          </cell>
        </row>
        <row r="568">
          <cell r="A568" t="str">
            <v>R&amp;D J2 TBD</v>
          </cell>
          <cell r="B568" t="str">
            <v>RES591</v>
          </cell>
          <cell r="C568" t="str">
            <v>3A</v>
          </cell>
          <cell r="D568" t="str">
            <v>J2</v>
          </cell>
          <cell r="E568" t="str">
            <v>220</v>
          </cell>
          <cell r="F568" t="str">
            <v>RESEARCH &amp; DEVELOPMENT</v>
          </cell>
        </row>
        <row r="569">
          <cell r="A569" t="str">
            <v>R&amp;D J3 TBD</v>
          </cell>
          <cell r="B569" t="str">
            <v>RES592</v>
          </cell>
          <cell r="C569" t="str">
            <v>3A</v>
          </cell>
          <cell r="D569" t="str">
            <v>J3</v>
          </cell>
          <cell r="E569" t="str">
            <v>220</v>
          </cell>
          <cell r="F569" t="str">
            <v>RESEARCH &amp; DEVELOPMENT</v>
          </cell>
        </row>
        <row r="570">
          <cell r="A570" t="str">
            <v>R&amp;D J4 TBD</v>
          </cell>
          <cell r="B570" t="str">
            <v>RES593</v>
          </cell>
          <cell r="C570" t="str">
            <v>3A</v>
          </cell>
          <cell r="D570" t="str">
            <v>J4</v>
          </cell>
          <cell r="E570" t="str">
            <v>220</v>
          </cell>
          <cell r="F570" t="str">
            <v>RESEARCH &amp; DEVELOPMENT</v>
          </cell>
        </row>
        <row r="571">
          <cell r="A571" t="str">
            <v>PROG MGMT J1 TBD</v>
          </cell>
          <cell r="B571" t="str">
            <v>RES247</v>
          </cell>
          <cell r="C571" t="str">
            <v>3R</v>
          </cell>
          <cell r="D571" t="str">
            <v>J1</v>
          </cell>
          <cell r="E571" t="str">
            <v>262</v>
          </cell>
          <cell r="F571" t="str">
            <v>PROGRAM MGMT</v>
          </cell>
        </row>
        <row r="572">
          <cell r="A572" t="str">
            <v>PROG MGMT J2 TBD</v>
          </cell>
          <cell r="B572" t="str">
            <v>RES249</v>
          </cell>
          <cell r="C572" t="str">
            <v>3R</v>
          </cell>
          <cell r="D572" t="str">
            <v>J2</v>
          </cell>
          <cell r="E572" t="str">
            <v>262</v>
          </cell>
          <cell r="F572" t="str">
            <v>PROGRAM MGMT</v>
          </cell>
        </row>
        <row r="573">
          <cell r="A573" t="str">
            <v>PROG MGMT J3 TBD</v>
          </cell>
          <cell r="B573" t="str">
            <v>RES251</v>
          </cell>
          <cell r="C573" t="str">
            <v>3R</v>
          </cell>
          <cell r="D573" t="str">
            <v>J3</v>
          </cell>
          <cell r="E573" t="str">
            <v>262</v>
          </cell>
          <cell r="F573" t="str">
            <v>PROGRAM MGMT</v>
          </cell>
        </row>
        <row r="574">
          <cell r="A574" t="str">
            <v>PROG MGMT J4 TBD</v>
          </cell>
          <cell r="B574" t="str">
            <v>RES252</v>
          </cell>
          <cell r="C574" t="str">
            <v>3R</v>
          </cell>
          <cell r="D574" t="str">
            <v>J4</v>
          </cell>
          <cell r="E574" t="str">
            <v>262</v>
          </cell>
          <cell r="F574" t="str">
            <v>PROGRAM MGMT</v>
          </cell>
        </row>
        <row r="575">
          <cell r="A575" t="str">
            <v>MISSION SYSTEMS J1 TBD</v>
          </cell>
          <cell r="B575" t="str">
            <v>RES005</v>
          </cell>
          <cell r="C575" t="str">
            <v>4D</v>
          </cell>
          <cell r="D575" t="str">
            <v>J1</v>
          </cell>
          <cell r="E575" t="str">
            <v>211</v>
          </cell>
          <cell r="F575" t="str">
            <v>SYSTEMS</v>
          </cell>
        </row>
        <row r="576">
          <cell r="A576" t="str">
            <v>MISSION SYSTEMS J2 TBD</v>
          </cell>
          <cell r="B576" t="str">
            <v>RES007</v>
          </cell>
          <cell r="C576" t="str">
            <v>4D</v>
          </cell>
          <cell r="D576" t="str">
            <v>J2</v>
          </cell>
          <cell r="E576" t="str">
            <v>211</v>
          </cell>
          <cell r="F576" t="str">
            <v>SYSTEMS</v>
          </cell>
        </row>
        <row r="577">
          <cell r="A577" t="str">
            <v>MISSION SYSTEMS J3 TBD</v>
          </cell>
          <cell r="B577" t="str">
            <v>RES009</v>
          </cell>
          <cell r="C577" t="str">
            <v>4D</v>
          </cell>
          <cell r="D577" t="str">
            <v>J3</v>
          </cell>
          <cell r="E577" t="str">
            <v>211</v>
          </cell>
          <cell r="F577" t="str">
            <v>SYSTEMS</v>
          </cell>
        </row>
        <row r="578">
          <cell r="A578" t="str">
            <v>MISSION SYSTEMS J4 TBD</v>
          </cell>
          <cell r="B578" t="str">
            <v>RESW010</v>
          </cell>
          <cell r="C578" t="str">
            <v>4D</v>
          </cell>
          <cell r="D578" t="str">
            <v>J4</v>
          </cell>
          <cell r="E578" t="str">
            <v>211</v>
          </cell>
          <cell r="F578" t="str">
            <v>SYSTEMS</v>
          </cell>
        </row>
        <row r="579">
          <cell r="A579" t="str">
            <v>CONTROLS &amp; ANALYSIS J1 TBD</v>
          </cell>
          <cell r="B579" t="str">
            <v>RES033</v>
          </cell>
          <cell r="C579" t="str">
            <v>4F</v>
          </cell>
          <cell r="D579" t="str">
            <v>J1</v>
          </cell>
          <cell r="E579" t="str">
            <v>212</v>
          </cell>
          <cell r="F579" t="str">
            <v>CONTROLS &amp; ANALYSIS</v>
          </cell>
        </row>
        <row r="580">
          <cell r="A580" t="str">
            <v>CONTROLS &amp; ANALYSIS J2 TBD</v>
          </cell>
          <cell r="B580" t="str">
            <v>RES035</v>
          </cell>
          <cell r="C580" t="str">
            <v>4F</v>
          </cell>
          <cell r="D580" t="str">
            <v>J2</v>
          </cell>
          <cell r="E580" t="str">
            <v>212</v>
          </cell>
          <cell r="F580" t="str">
            <v>CONTROLS &amp; ANALYSIS</v>
          </cell>
        </row>
        <row r="581">
          <cell r="A581" t="str">
            <v>CONTROLS &amp; ANALYSIS J3 TBD</v>
          </cell>
          <cell r="B581" t="str">
            <v>RES037</v>
          </cell>
          <cell r="C581" t="str">
            <v>4F</v>
          </cell>
          <cell r="D581" t="str">
            <v>J3</v>
          </cell>
          <cell r="E581" t="str">
            <v>212</v>
          </cell>
          <cell r="F581" t="str">
            <v>CONTROLS &amp; ANALYSIS</v>
          </cell>
        </row>
        <row r="582">
          <cell r="A582" t="str">
            <v>CONTROLS &amp; ANALYSIS J4 TBD</v>
          </cell>
          <cell r="B582" t="str">
            <v>RES038</v>
          </cell>
          <cell r="C582" t="str">
            <v>4F</v>
          </cell>
          <cell r="D582" t="str">
            <v>J4</v>
          </cell>
          <cell r="E582" t="str">
            <v>212</v>
          </cell>
          <cell r="F582" t="str">
            <v>CONTROLS &amp; ANALYSIS</v>
          </cell>
        </row>
        <row r="583">
          <cell r="A583" t="str">
            <v>S/W DEVELOPMENT J1 TBD</v>
          </cell>
          <cell r="B583" t="str">
            <v>RES044</v>
          </cell>
          <cell r="C583" t="str">
            <v>4G</v>
          </cell>
          <cell r="D583" t="str">
            <v>J1</v>
          </cell>
          <cell r="E583" t="str">
            <v>213</v>
          </cell>
          <cell r="F583" t="str">
            <v>SOFTWARE DEVELOPMENT</v>
          </cell>
        </row>
        <row r="584">
          <cell r="A584" t="str">
            <v>S/W DEVELOPMENT J2 TBD</v>
          </cell>
          <cell r="B584" t="str">
            <v>RES046</v>
          </cell>
          <cell r="C584" t="str">
            <v>4G</v>
          </cell>
          <cell r="D584" t="str">
            <v>J2</v>
          </cell>
          <cell r="E584" t="str">
            <v>213</v>
          </cell>
          <cell r="F584" t="str">
            <v>SOFTWARE DEVELOPMENT</v>
          </cell>
        </row>
        <row r="585">
          <cell r="A585" t="str">
            <v>S/W DEVELOPMENT J3 TBD</v>
          </cell>
          <cell r="B585" t="str">
            <v>RES048</v>
          </cell>
          <cell r="C585" t="str">
            <v>4G</v>
          </cell>
          <cell r="D585" t="str">
            <v>J3</v>
          </cell>
          <cell r="E585" t="str">
            <v>213</v>
          </cell>
          <cell r="F585" t="str">
            <v>SOFTWARE DEVELOPMENT</v>
          </cell>
        </row>
        <row r="586">
          <cell r="A586" t="str">
            <v>S/W DEVELOPMENT J4 TBD</v>
          </cell>
          <cell r="B586" t="str">
            <v>RES049</v>
          </cell>
          <cell r="C586" t="str">
            <v>4G</v>
          </cell>
          <cell r="D586" t="str">
            <v>J4</v>
          </cell>
          <cell r="E586" t="str">
            <v>213</v>
          </cell>
          <cell r="F586" t="str">
            <v>SOFTWARE DEVELOPMENT</v>
          </cell>
        </row>
        <row r="587">
          <cell r="A587" t="str">
            <v>MECHANICAL J1 TBD</v>
          </cell>
          <cell r="B587" t="str">
            <v>RES072</v>
          </cell>
          <cell r="C587" t="str">
            <v>4K</v>
          </cell>
          <cell r="D587" t="str">
            <v>J1</v>
          </cell>
          <cell r="E587" t="str">
            <v>215</v>
          </cell>
          <cell r="F587" t="str">
            <v>MECHANICAL</v>
          </cell>
        </row>
        <row r="588">
          <cell r="A588" t="str">
            <v>MECHANICAL J2 TBD</v>
          </cell>
          <cell r="B588" t="str">
            <v>RES074</v>
          </cell>
          <cell r="C588" t="str">
            <v>4K</v>
          </cell>
          <cell r="D588" t="str">
            <v>J2</v>
          </cell>
          <cell r="E588" t="str">
            <v>215</v>
          </cell>
          <cell r="F588" t="str">
            <v>MECHANICAL</v>
          </cell>
        </row>
        <row r="589">
          <cell r="A589" t="str">
            <v>MECHANICAL J3 TBD</v>
          </cell>
          <cell r="B589" t="str">
            <v>RES076</v>
          </cell>
          <cell r="C589" t="str">
            <v>4K</v>
          </cell>
          <cell r="D589" t="str">
            <v>J3</v>
          </cell>
          <cell r="E589" t="str">
            <v>215</v>
          </cell>
          <cell r="F589" t="str">
            <v>MECHANICAL</v>
          </cell>
        </row>
        <row r="590">
          <cell r="A590" t="str">
            <v>MECHANICAL J4 TBD</v>
          </cell>
          <cell r="B590" t="str">
            <v>RES077</v>
          </cell>
          <cell r="C590" t="str">
            <v>4K</v>
          </cell>
          <cell r="D590" t="str">
            <v>J4</v>
          </cell>
          <cell r="E590" t="str">
            <v>215</v>
          </cell>
          <cell r="F590" t="str">
            <v>MECHANICAL</v>
          </cell>
        </row>
        <row r="591">
          <cell r="A591" t="str">
            <v>GRAPHICS/TECH ILLUSTRATIONS J1</v>
          </cell>
          <cell r="B591" t="str">
            <v>RES585</v>
          </cell>
          <cell r="C591" t="str">
            <v>4O</v>
          </cell>
          <cell r="D591" t="str">
            <v>J1</v>
          </cell>
          <cell r="E591" t="str">
            <v>215</v>
          </cell>
          <cell r="F591" t="str">
            <v>GRAPHICS/WORD PROC</v>
          </cell>
        </row>
        <row r="592">
          <cell r="A592" t="str">
            <v>GRAPHICS/TECH ILLUSTRATIONS J2</v>
          </cell>
          <cell r="B592" t="str">
            <v>RES586</v>
          </cell>
          <cell r="C592" t="str">
            <v>4O</v>
          </cell>
          <cell r="D592" t="str">
            <v>J2</v>
          </cell>
          <cell r="E592" t="str">
            <v>215</v>
          </cell>
          <cell r="F592" t="str">
            <v>GRAPHICS/WORD PROC</v>
          </cell>
        </row>
        <row r="593">
          <cell r="A593" t="str">
            <v>GRAPHICS/TECH ILLUSTRATIONS J3</v>
          </cell>
          <cell r="B593" t="str">
            <v>RES587</v>
          </cell>
          <cell r="C593" t="str">
            <v>4O</v>
          </cell>
          <cell r="D593" t="str">
            <v>J3</v>
          </cell>
          <cell r="E593" t="str">
            <v>215</v>
          </cell>
          <cell r="F593" t="str">
            <v>GRAPHICS/WORD PROC</v>
          </cell>
        </row>
        <row r="594">
          <cell r="A594" t="str">
            <v>GRAPHICS/TECH ILLUSTRATIONS J4</v>
          </cell>
          <cell r="B594" t="str">
            <v>RES588</v>
          </cell>
          <cell r="C594" t="str">
            <v>4O</v>
          </cell>
          <cell r="D594" t="str">
            <v>J4</v>
          </cell>
          <cell r="E594" t="str">
            <v>215</v>
          </cell>
          <cell r="F594" t="str">
            <v>GRAPHICS/WORD PROC</v>
          </cell>
        </row>
        <row r="595">
          <cell r="A595" t="str">
            <v>DESIGN OFFICE  J1 TBD</v>
          </cell>
          <cell r="B595" t="str">
            <v>RES107</v>
          </cell>
          <cell r="C595" t="str">
            <v>4P</v>
          </cell>
          <cell r="D595" t="str">
            <v>J1</v>
          </cell>
          <cell r="E595" t="str">
            <v>215</v>
          </cell>
          <cell r="F595" t="str">
            <v>DESIGN OFFICE</v>
          </cell>
        </row>
        <row r="596">
          <cell r="A596" t="str">
            <v>DESIGN OFFICE  J2 TBD</v>
          </cell>
          <cell r="B596" t="str">
            <v>RES109</v>
          </cell>
          <cell r="C596" t="str">
            <v>4P</v>
          </cell>
          <cell r="D596" t="str">
            <v>J2</v>
          </cell>
          <cell r="E596" t="str">
            <v>215</v>
          </cell>
          <cell r="F596" t="str">
            <v>DESIGN OFFICE</v>
          </cell>
        </row>
        <row r="597">
          <cell r="A597" t="str">
            <v>DESIGN OFFICE  J3 TBD</v>
          </cell>
          <cell r="B597" t="str">
            <v>RES111</v>
          </cell>
          <cell r="C597" t="str">
            <v>4P</v>
          </cell>
          <cell r="D597" t="str">
            <v>J3</v>
          </cell>
          <cell r="E597" t="str">
            <v>215</v>
          </cell>
          <cell r="F597" t="str">
            <v>DESIGN OFFICE</v>
          </cell>
        </row>
        <row r="598">
          <cell r="A598" t="str">
            <v>DESIGN OFFICE  J4 TBD</v>
          </cell>
          <cell r="B598" t="str">
            <v>RES112</v>
          </cell>
          <cell r="C598" t="str">
            <v>4P</v>
          </cell>
          <cell r="D598" t="str">
            <v>J4</v>
          </cell>
          <cell r="E598" t="str">
            <v>215</v>
          </cell>
          <cell r="F598" t="str">
            <v>DESIGN OFFICE</v>
          </cell>
        </row>
        <row r="599">
          <cell r="A599" t="str">
            <v>ELECTRICAL/ELECTRO-OPTIC ENG J1</v>
          </cell>
          <cell r="B599" t="str">
            <v>RES134</v>
          </cell>
          <cell r="C599" t="str">
            <v>4U</v>
          </cell>
          <cell r="D599" t="str">
            <v>J1</v>
          </cell>
          <cell r="E599" t="str">
            <v>217</v>
          </cell>
          <cell r="F599" t="str">
            <v>ELECTRICAL ENGINEERING</v>
          </cell>
        </row>
        <row r="600">
          <cell r="A600" t="str">
            <v>ELECTRICAL/ELECTRO-OPTIC ENG J2</v>
          </cell>
          <cell r="B600" t="str">
            <v>RES136</v>
          </cell>
          <cell r="C600" t="str">
            <v>4U</v>
          </cell>
          <cell r="D600" t="str">
            <v>J2</v>
          </cell>
          <cell r="E600" t="str">
            <v>217</v>
          </cell>
          <cell r="F600" t="str">
            <v>ELECTRICAL ENGINEERING</v>
          </cell>
        </row>
        <row r="601">
          <cell r="A601" t="str">
            <v>ELECTRICAL/ELECTRO-OPTIC ENG J3</v>
          </cell>
          <cell r="B601" t="str">
            <v>RES138</v>
          </cell>
          <cell r="C601" t="str">
            <v>4U</v>
          </cell>
          <cell r="D601" t="str">
            <v>J3</v>
          </cell>
          <cell r="E601" t="str">
            <v>217</v>
          </cell>
          <cell r="F601" t="str">
            <v>ELECTRICAL ENGINEERING</v>
          </cell>
        </row>
        <row r="602">
          <cell r="A602" t="str">
            <v>ELECTRICAL/ELECTRO-OPTIC ENG J4</v>
          </cell>
          <cell r="B602" t="str">
            <v>RES139</v>
          </cell>
          <cell r="C602" t="str">
            <v>4U</v>
          </cell>
          <cell r="D602" t="str">
            <v>J4</v>
          </cell>
          <cell r="E602" t="str">
            <v>217</v>
          </cell>
          <cell r="F602" t="str">
            <v>ELECTRICAL ENGINEERING</v>
          </cell>
        </row>
        <row r="603">
          <cell r="A603" t="str">
            <v>SYSTEM DESIGN J1 TBD</v>
          </cell>
          <cell r="B603" t="str">
            <v>RES650</v>
          </cell>
          <cell r="C603" t="str">
            <v>4Y</v>
          </cell>
          <cell r="D603" t="str">
            <v>J1</v>
          </cell>
          <cell r="E603" t="str">
            <v>208</v>
          </cell>
          <cell r="F603" t="str">
            <v>SYSTEMS DESIGN</v>
          </cell>
        </row>
        <row r="604">
          <cell r="A604" t="str">
            <v>SYSTEM DESIGN J2 TBD</v>
          </cell>
          <cell r="B604" t="str">
            <v>RES651</v>
          </cell>
          <cell r="C604" t="str">
            <v>4Y</v>
          </cell>
          <cell r="D604" t="str">
            <v>J2</v>
          </cell>
          <cell r="E604" t="str">
            <v>208</v>
          </cell>
          <cell r="F604" t="str">
            <v>SYSTEMS DESIGN</v>
          </cell>
        </row>
        <row r="605">
          <cell r="A605" t="str">
            <v>SYSTEM DESIGN J3 TBD</v>
          </cell>
          <cell r="B605" t="str">
            <v>RES652</v>
          </cell>
          <cell r="C605" t="str">
            <v>4Y</v>
          </cell>
          <cell r="D605" t="str">
            <v>J3</v>
          </cell>
          <cell r="E605" t="str">
            <v>208</v>
          </cell>
          <cell r="F605" t="str">
            <v>SYSTEMS DESIGN</v>
          </cell>
        </row>
        <row r="606">
          <cell r="A606" t="str">
            <v>SYSTEM DESIGN J4 TBD</v>
          </cell>
          <cell r="B606" t="str">
            <v>RES653</v>
          </cell>
          <cell r="C606" t="str">
            <v>4Y</v>
          </cell>
          <cell r="D606" t="str">
            <v>J4</v>
          </cell>
          <cell r="E606" t="str">
            <v>208</v>
          </cell>
          <cell r="F606" t="str">
            <v>SYSTEMS DESIGN</v>
          </cell>
        </row>
        <row r="607">
          <cell r="A607" t="str">
            <v>PRODUCTION CONTROL F1 TBD</v>
          </cell>
          <cell r="B607" t="str">
            <v>RES171</v>
          </cell>
          <cell r="C607" t="str">
            <v>5Q</v>
          </cell>
          <cell r="D607" t="str">
            <v>F1</v>
          </cell>
          <cell r="E607" t="str">
            <v>230</v>
          </cell>
          <cell r="F607" t="str">
            <v>PRODUCTION CONTROL</v>
          </cell>
        </row>
        <row r="608">
          <cell r="A608" t="str">
            <v>PRODUCTION CONTROL F2 TBD</v>
          </cell>
          <cell r="B608" t="str">
            <v>RES169</v>
          </cell>
          <cell r="C608" t="str">
            <v>5Q</v>
          </cell>
          <cell r="D608" t="str">
            <v>F2</v>
          </cell>
          <cell r="E608" t="str">
            <v>230</v>
          </cell>
          <cell r="F608" t="str">
            <v>PRODUCTION CONTROL</v>
          </cell>
        </row>
        <row r="609">
          <cell r="A609" t="str">
            <v>PRODUCTION CONTROL F3 TBD</v>
          </cell>
          <cell r="B609" t="str">
            <v>RES170</v>
          </cell>
          <cell r="C609" t="str">
            <v>5Q</v>
          </cell>
          <cell r="D609" t="str">
            <v>F3</v>
          </cell>
          <cell r="E609" t="str">
            <v>230</v>
          </cell>
          <cell r="F609" t="str">
            <v>PRODUCTION CONTROL</v>
          </cell>
        </row>
        <row r="610">
          <cell r="A610" t="str">
            <v>ELECTRO MECH ASSY F1 TBD</v>
          </cell>
          <cell r="B610" t="str">
            <v>RES813</v>
          </cell>
          <cell r="C610" t="str">
            <v>5R</v>
          </cell>
          <cell r="D610" t="str">
            <v>F1</v>
          </cell>
          <cell r="E610" t="str">
            <v>230</v>
          </cell>
          <cell r="F610" t="str">
            <v>ELECTRO MECHANICAL ASSEMBLY</v>
          </cell>
        </row>
        <row r="611">
          <cell r="A611" t="str">
            <v>ELECTRO MECH ASSY F2 TBD</v>
          </cell>
          <cell r="B611" t="str">
            <v>RES160</v>
          </cell>
          <cell r="C611" t="str">
            <v>5R</v>
          </cell>
          <cell r="D611" t="str">
            <v>F2</v>
          </cell>
          <cell r="E611" t="str">
            <v>230</v>
          </cell>
          <cell r="F611" t="str">
            <v>ELECTRO MECHANICAL ASSEMBLY</v>
          </cell>
        </row>
        <row r="612">
          <cell r="A612" t="str">
            <v>ELECTRO MECH ASSY F3 TBD</v>
          </cell>
          <cell r="B612" t="str">
            <v>RES162</v>
          </cell>
          <cell r="C612" t="str">
            <v>5R</v>
          </cell>
          <cell r="D612" t="str">
            <v>F3</v>
          </cell>
          <cell r="E612" t="str">
            <v>230</v>
          </cell>
          <cell r="F612" t="str">
            <v>ELECTRO MECHANICAL ASSEMBLY</v>
          </cell>
        </row>
        <row r="613">
          <cell r="A613" t="str">
            <v>SPACE SYSTEMS ELEC ASSY F1 TBD</v>
          </cell>
          <cell r="B613" t="str">
            <v>RES815</v>
          </cell>
          <cell r="C613" t="str">
            <v>5S</v>
          </cell>
          <cell r="D613" t="str">
            <v>F1</v>
          </cell>
          <cell r="E613" t="str">
            <v>230</v>
          </cell>
          <cell r="F613" t="str">
            <v>SPACE SYSTEMS ELECTRICAL ASSEMBLY</v>
          </cell>
        </row>
        <row r="614">
          <cell r="A614" t="str">
            <v>SPACE SYSTEMS ELEC ASSY F2 TBD</v>
          </cell>
          <cell r="B614" t="str">
            <v>RES167</v>
          </cell>
          <cell r="C614" t="str">
            <v>5S</v>
          </cell>
          <cell r="D614" t="str">
            <v>F2</v>
          </cell>
          <cell r="E614" t="str">
            <v>230</v>
          </cell>
          <cell r="F614" t="str">
            <v>SPACE SYSTEMS ELECTRICAL ASSEMBLY</v>
          </cell>
        </row>
        <row r="615">
          <cell r="A615" t="str">
            <v>SPACE SYSTEMS ELEC ASSY F3 TBD</v>
          </cell>
          <cell r="B615" t="str">
            <v>RES165</v>
          </cell>
          <cell r="C615" t="str">
            <v>5S</v>
          </cell>
          <cell r="D615" t="str">
            <v>F3</v>
          </cell>
          <cell r="E615" t="str">
            <v>230</v>
          </cell>
          <cell r="F615" t="str">
            <v>SPACE SYSTEMS ELECTRICAL ASSEMBLY</v>
          </cell>
        </row>
        <row r="616">
          <cell r="A616" t="str">
            <v>MANUFACTURING ENGRG F1 TBD</v>
          </cell>
          <cell r="B616" t="str">
            <v>RES575</v>
          </cell>
          <cell r="C616" t="str">
            <v>5T</v>
          </cell>
          <cell r="D616" t="str">
            <v>F1</v>
          </cell>
          <cell r="E616" t="str">
            <v>230</v>
          </cell>
          <cell r="F616" t="str">
            <v>MANUFACTURING ENGINEERING</v>
          </cell>
        </row>
        <row r="617">
          <cell r="A617" t="str">
            <v>MANUFACTURING ENGRG F2 TBD</v>
          </cell>
          <cell r="B617" t="str">
            <v>RES576</v>
          </cell>
          <cell r="C617" t="str">
            <v>5T</v>
          </cell>
          <cell r="D617" t="str">
            <v>F2</v>
          </cell>
          <cell r="E617" t="str">
            <v>230</v>
          </cell>
          <cell r="F617" t="str">
            <v>MANUFACTURING ENGINEERING</v>
          </cell>
        </row>
        <row r="618">
          <cell r="A618" t="str">
            <v>MANUFACTURING ENGRG F3 TBD</v>
          </cell>
          <cell r="B618" t="str">
            <v>RES577</v>
          </cell>
          <cell r="C618" t="str">
            <v>5T</v>
          </cell>
          <cell r="D618" t="str">
            <v>F3</v>
          </cell>
          <cell r="E618" t="str">
            <v>230</v>
          </cell>
          <cell r="F618" t="str">
            <v>MANUFACTURING ENGINEERING</v>
          </cell>
        </row>
        <row r="619">
          <cell r="A619" t="str">
            <v>MANUFACTURING ENGRG F4 TBD</v>
          </cell>
          <cell r="B619" t="str">
            <v>RES578</v>
          </cell>
          <cell r="C619" t="str">
            <v>5T</v>
          </cell>
          <cell r="D619" t="str">
            <v>F4</v>
          </cell>
          <cell r="E619" t="str">
            <v>230</v>
          </cell>
          <cell r="F619" t="str">
            <v>MANUFACTURING ENGINEERING</v>
          </cell>
        </row>
        <row r="620">
          <cell r="A620" t="str">
            <v>PROG MGMT (MANUF) F1 TBD</v>
          </cell>
          <cell r="B620" t="str">
            <v>RES175</v>
          </cell>
          <cell r="C620" t="str">
            <v>5V</v>
          </cell>
          <cell r="D620" t="str">
            <v>F1</v>
          </cell>
          <cell r="E620" t="str">
            <v>230</v>
          </cell>
          <cell r="F620" t="str">
            <v>PROGRAM MGR MFG</v>
          </cell>
        </row>
        <row r="621">
          <cell r="A621" t="str">
            <v>PROG MGMT (MANUF) F2 TBD</v>
          </cell>
          <cell r="B621" t="str">
            <v>RES176</v>
          </cell>
          <cell r="C621" t="str">
            <v>5V</v>
          </cell>
          <cell r="D621" t="str">
            <v>F2</v>
          </cell>
          <cell r="E621" t="str">
            <v>230</v>
          </cell>
          <cell r="F621" t="str">
            <v>PROGRAM MGR MFG</v>
          </cell>
        </row>
        <row r="622">
          <cell r="A622" t="str">
            <v>PROG MGMT (MANUF) F2 TBD</v>
          </cell>
          <cell r="B622" t="str">
            <v>RES177</v>
          </cell>
          <cell r="C622" t="str">
            <v>5V</v>
          </cell>
          <cell r="D622" t="str">
            <v>F3</v>
          </cell>
          <cell r="E622" t="str">
            <v>230</v>
          </cell>
          <cell r="F622" t="str">
            <v>PROGRAM MGR MFG</v>
          </cell>
        </row>
        <row r="623">
          <cell r="A623" t="str">
            <v>PA G1 TBD</v>
          </cell>
          <cell r="B623" t="str">
            <v>RES821</v>
          </cell>
          <cell r="C623" t="str">
            <v>6F</v>
          </cell>
          <cell r="D623" t="str">
            <v>G1</v>
          </cell>
          <cell r="E623" t="str">
            <v>241</v>
          </cell>
          <cell r="F623" t="str">
            <v>PRODUCT ASSURANCE MANAGEMENT</v>
          </cell>
        </row>
        <row r="624">
          <cell r="A624" t="str">
            <v>PA G2 TBD</v>
          </cell>
          <cell r="B624" t="str">
            <v>RES822</v>
          </cell>
          <cell r="C624" t="str">
            <v>6F</v>
          </cell>
          <cell r="D624" t="str">
            <v>G2</v>
          </cell>
          <cell r="E624" t="str">
            <v>241</v>
          </cell>
          <cell r="F624" t="str">
            <v>PRODUCT ASSURANCE MANAGEMENT</v>
          </cell>
        </row>
        <row r="625">
          <cell r="A625" t="str">
            <v>PA G3 TBD</v>
          </cell>
          <cell r="B625" t="str">
            <v>RES823</v>
          </cell>
          <cell r="C625" t="str">
            <v>6F</v>
          </cell>
          <cell r="D625" t="str">
            <v>G3</v>
          </cell>
          <cell r="E625" t="str">
            <v>241</v>
          </cell>
          <cell r="F625" t="str">
            <v>PRODUCT ASSURANCE MANAGEMENT</v>
          </cell>
        </row>
        <row r="626">
          <cell r="A626" t="str">
            <v>PA G4 TBD</v>
          </cell>
          <cell r="B626" t="str">
            <v>RES824</v>
          </cell>
          <cell r="C626" t="str">
            <v>6F</v>
          </cell>
          <cell r="D626" t="str">
            <v>G4</v>
          </cell>
          <cell r="E626" t="str">
            <v>241</v>
          </cell>
          <cell r="F626" t="str">
            <v>PRODUCT ASSURANCE MANAGEMENT</v>
          </cell>
        </row>
        <row r="627">
          <cell r="A627" t="str">
            <v>R, M &amp; S PA - G1 TBD</v>
          </cell>
          <cell r="B627" t="str">
            <v>RES557</v>
          </cell>
          <cell r="C627" t="str">
            <v>6G</v>
          </cell>
          <cell r="D627" t="str">
            <v>G1</v>
          </cell>
          <cell r="E627" t="str">
            <v>241</v>
          </cell>
          <cell r="F627" t="str">
            <v xml:space="preserve">RELIAB/MAINT/SAFETY </v>
          </cell>
        </row>
        <row r="628">
          <cell r="A628" t="str">
            <v>R, M &amp; S PA - G2 TBD</v>
          </cell>
          <cell r="B628" t="str">
            <v>RES217</v>
          </cell>
          <cell r="C628" t="str">
            <v>6G</v>
          </cell>
          <cell r="D628" t="str">
            <v>G2</v>
          </cell>
          <cell r="E628" t="str">
            <v>241</v>
          </cell>
          <cell r="F628" t="str">
            <v xml:space="preserve">RELIAB/MAINT/SAFETY </v>
          </cell>
        </row>
        <row r="629">
          <cell r="A629" t="str">
            <v>R, M &amp; S PA - G3 TBD</v>
          </cell>
          <cell r="B629" t="str">
            <v>RES215</v>
          </cell>
          <cell r="C629" t="str">
            <v>6G</v>
          </cell>
          <cell r="D629" t="str">
            <v>G3</v>
          </cell>
          <cell r="E629" t="str">
            <v>241</v>
          </cell>
          <cell r="F629" t="str">
            <v xml:space="preserve">RELIAB/MAINT/SAFETY </v>
          </cell>
        </row>
        <row r="630">
          <cell r="A630" t="str">
            <v>R, M &amp; S PA - G4 TBD</v>
          </cell>
          <cell r="B630" t="str">
            <v>RES214</v>
          </cell>
          <cell r="C630" t="str">
            <v>6G</v>
          </cell>
          <cell r="D630" t="str">
            <v>G4</v>
          </cell>
          <cell r="E630" t="str">
            <v>241</v>
          </cell>
          <cell r="F630" t="str">
            <v xml:space="preserve">RELIAB/MAINT/SAFETY </v>
          </cell>
        </row>
        <row r="631">
          <cell r="A631" t="str">
            <v>ILS G1 TBD</v>
          </cell>
          <cell r="B631" t="str">
            <v>RES558</v>
          </cell>
          <cell r="C631" t="str">
            <v>6H</v>
          </cell>
          <cell r="D631" t="str">
            <v>G1</v>
          </cell>
          <cell r="E631" t="str">
            <v>241</v>
          </cell>
          <cell r="F631" t="str">
            <v xml:space="preserve">ILS                 </v>
          </cell>
        </row>
        <row r="632">
          <cell r="A632" t="str">
            <v>ILS G2 TBD</v>
          </cell>
          <cell r="B632" t="str">
            <v>RES222</v>
          </cell>
          <cell r="C632" t="str">
            <v>6H</v>
          </cell>
          <cell r="D632" t="str">
            <v>G2</v>
          </cell>
          <cell r="E632" t="str">
            <v>241</v>
          </cell>
          <cell r="F632" t="str">
            <v xml:space="preserve">ILS                 </v>
          </cell>
        </row>
        <row r="633">
          <cell r="A633" t="str">
            <v>ILS G3 TBD</v>
          </cell>
          <cell r="B633" t="str">
            <v>RES220</v>
          </cell>
          <cell r="C633" t="str">
            <v>6H</v>
          </cell>
          <cell r="D633" t="str">
            <v>G3</v>
          </cell>
          <cell r="E633" t="str">
            <v>241</v>
          </cell>
          <cell r="F633" t="str">
            <v xml:space="preserve">ILS                 </v>
          </cell>
        </row>
        <row r="634">
          <cell r="A634" t="str">
            <v>ILS G4 TBD</v>
          </cell>
          <cell r="B634" t="str">
            <v>RES223</v>
          </cell>
          <cell r="C634" t="str">
            <v>6H</v>
          </cell>
          <cell r="D634" t="str">
            <v>G4</v>
          </cell>
          <cell r="E634" t="str">
            <v>241</v>
          </cell>
          <cell r="F634" t="str">
            <v xml:space="preserve">ILS                 </v>
          </cell>
        </row>
        <row r="635">
          <cell r="A635" t="str">
            <v>PARTS G1 TBD</v>
          </cell>
          <cell r="B635" t="str">
            <v>RES230</v>
          </cell>
          <cell r="C635" t="str">
            <v>6I</v>
          </cell>
          <cell r="D635" t="str">
            <v>G1</v>
          </cell>
          <cell r="E635" t="str">
            <v>241</v>
          </cell>
          <cell r="F635" t="str">
            <v xml:space="preserve">PARTS               </v>
          </cell>
        </row>
        <row r="636">
          <cell r="A636" t="str">
            <v>PARTS G2 TBD</v>
          </cell>
          <cell r="B636" t="str">
            <v>RES229</v>
          </cell>
          <cell r="C636" t="str">
            <v>6I</v>
          </cell>
          <cell r="D636" t="str">
            <v>G2</v>
          </cell>
          <cell r="E636" t="str">
            <v>241</v>
          </cell>
          <cell r="F636" t="str">
            <v xml:space="preserve">PARTS               </v>
          </cell>
        </row>
        <row r="637">
          <cell r="A637" t="str">
            <v>PARTS G3 TBD</v>
          </cell>
          <cell r="B637" t="str">
            <v>RES228</v>
          </cell>
          <cell r="C637" t="str">
            <v>6I</v>
          </cell>
          <cell r="D637" t="str">
            <v>G3</v>
          </cell>
          <cell r="E637" t="str">
            <v>241</v>
          </cell>
          <cell r="F637" t="str">
            <v xml:space="preserve">PARTS               </v>
          </cell>
        </row>
        <row r="638">
          <cell r="A638" t="str">
            <v>PARTS G4 TBD</v>
          </cell>
          <cell r="B638" t="str">
            <v>RES227</v>
          </cell>
          <cell r="C638" t="str">
            <v>6I</v>
          </cell>
          <cell r="D638" t="str">
            <v>G4</v>
          </cell>
          <cell r="E638" t="str">
            <v>241</v>
          </cell>
          <cell r="F638" t="str">
            <v xml:space="preserve">PARTS               </v>
          </cell>
        </row>
        <row r="639">
          <cell r="A639" t="str">
            <v>M&amp;P G1 TBD</v>
          </cell>
          <cell r="B639" t="str">
            <v>RES235</v>
          </cell>
          <cell r="C639" t="str">
            <v>6K</v>
          </cell>
          <cell r="D639" t="str">
            <v>G1</v>
          </cell>
          <cell r="E639" t="str">
            <v>241</v>
          </cell>
          <cell r="F639" t="str">
            <v>MATERIALS &amp;PROCESSES</v>
          </cell>
        </row>
        <row r="640">
          <cell r="A640" t="str">
            <v>M&amp;P G2 TBD</v>
          </cell>
          <cell r="B640" t="str">
            <v>RES234</v>
          </cell>
          <cell r="C640" t="str">
            <v>6K</v>
          </cell>
          <cell r="D640" t="str">
            <v>G2</v>
          </cell>
          <cell r="E640" t="str">
            <v>241</v>
          </cell>
          <cell r="F640" t="str">
            <v>MATERIALS &amp;PROCESSES</v>
          </cell>
        </row>
        <row r="641">
          <cell r="A641" t="str">
            <v>M&amp;P G3 TBD</v>
          </cell>
          <cell r="B641" t="str">
            <v>RES233</v>
          </cell>
          <cell r="C641" t="str">
            <v>6K</v>
          </cell>
          <cell r="D641" t="str">
            <v>G3</v>
          </cell>
          <cell r="E641" t="str">
            <v>241</v>
          </cell>
          <cell r="F641" t="str">
            <v>MATERIALS &amp;PROCESSES</v>
          </cell>
        </row>
        <row r="642">
          <cell r="A642" t="str">
            <v>M&amp;P G4 TBD</v>
          </cell>
          <cell r="B642" t="str">
            <v>RES232</v>
          </cell>
          <cell r="C642" t="str">
            <v>6K</v>
          </cell>
          <cell r="D642" t="str">
            <v>G4</v>
          </cell>
          <cell r="E642" t="str">
            <v>241</v>
          </cell>
          <cell r="F642" t="str">
            <v>MATERIALS &amp;PROCESSES</v>
          </cell>
        </row>
        <row r="643">
          <cell r="A643" t="str">
            <v>SPA G1 TBD</v>
          </cell>
          <cell r="B643" t="str">
            <v>RES580</v>
          </cell>
          <cell r="C643" t="str">
            <v>6L</v>
          </cell>
          <cell r="D643" t="str">
            <v>G1</v>
          </cell>
          <cell r="E643" t="str">
            <v>241</v>
          </cell>
          <cell r="F643" t="str">
            <v>SOFTWARE PA</v>
          </cell>
        </row>
        <row r="644">
          <cell r="A644" t="str">
            <v>SPA G2 TBD</v>
          </cell>
          <cell r="B644" t="str">
            <v>RES581</v>
          </cell>
          <cell r="C644" t="str">
            <v>6L</v>
          </cell>
          <cell r="D644" t="str">
            <v>G2</v>
          </cell>
          <cell r="E644" t="str">
            <v>241</v>
          </cell>
          <cell r="F644" t="str">
            <v>SOFTWARE PA</v>
          </cell>
        </row>
        <row r="645">
          <cell r="A645" t="str">
            <v>SPA G3 TBD</v>
          </cell>
          <cell r="B645" t="str">
            <v>RES582</v>
          </cell>
          <cell r="C645" t="str">
            <v>6L</v>
          </cell>
          <cell r="D645" t="str">
            <v>G3</v>
          </cell>
          <cell r="E645" t="str">
            <v>241</v>
          </cell>
          <cell r="F645" t="str">
            <v>SOFTWARE PA</v>
          </cell>
        </row>
        <row r="646">
          <cell r="A646" t="str">
            <v>SPA G4 TBD</v>
          </cell>
          <cell r="B646" t="str">
            <v>RES237</v>
          </cell>
          <cell r="C646" t="str">
            <v>6L</v>
          </cell>
          <cell r="D646" t="str">
            <v>G4</v>
          </cell>
          <cell r="E646" t="str">
            <v>241</v>
          </cell>
          <cell r="F646" t="str">
            <v>SOFTWARE PA</v>
          </cell>
        </row>
        <row r="647">
          <cell r="A647" t="str">
            <v>QA  G1 TBD</v>
          </cell>
          <cell r="B647" t="str">
            <v>RES602</v>
          </cell>
          <cell r="C647" t="str">
            <v>6M</v>
          </cell>
          <cell r="D647" t="str">
            <v>G1</v>
          </cell>
          <cell r="E647" t="str">
            <v>242</v>
          </cell>
          <cell r="F647" t="str">
            <v>QUALITY ASSURANCE</v>
          </cell>
        </row>
        <row r="648">
          <cell r="A648" t="str">
            <v>QA  G2 TBD</v>
          </cell>
          <cell r="B648" t="str">
            <v>RES192</v>
          </cell>
          <cell r="C648" t="str">
            <v>6M</v>
          </cell>
          <cell r="D648" t="str">
            <v>G2</v>
          </cell>
          <cell r="E648" t="str">
            <v>242</v>
          </cell>
          <cell r="F648" t="str">
            <v>QUALITY ASSURANCE</v>
          </cell>
        </row>
        <row r="649">
          <cell r="A649" t="str">
            <v>QA  G3 TBD</v>
          </cell>
          <cell r="B649" t="str">
            <v>RES190</v>
          </cell>
          <cell r="C649" t="str">
            <v>6M</v>
          </cell>
          <cell r="D649" t="str">
            <v>G3</v>
          </cell>
          <cell r="E649" t="str">
            <v>242</v>
          </cell>
          <cell r="F649" t="str">
            <v>QUALITY ASSURANCE</v>
          </cell>
        </row>
        <row r="650">
          <cell r="A650" t="str">
            <v>QA  G4 TBD</v>
          </cell>
          <cell r="B650" t="str">
            <v>RES189</v>
          </cell>
          <cell r="C650" t="str">
            <v>6M</v>
          </cell>
          <cell r="D650" t="str">
            <v>G4</v>
          </cell>
          <cell r="E650" t="str">
            <v>242</v>
          </cell>
          <cell r="F650" t="str">
            <v>QUALITY ASSURANCE</v>
          </cell>
        </row>
        <row r="651">
          <cell r="A651" t="str">
            <v>PRICING J1 TBD</v>
          </cell>
          <cell r="B651" t="str">
            <v>RES309</v>
          </cell>
          <cell r="C651" t="str">
            <v>7P</v>
          </cell>
          <cell r="D651" t="str">
            <v>J1</v>
          </cell>
          <cell r="E651" t="str">
            <v>283</v>
          </cell>
          <cell r="F651" t="str">
            <v xml:space="preserve">PRICING             </v>
          </cell>
        </row>
        <row r="652">
          <cell r="A652" t="str">
            <v>PRICING J2 TBD</v>
          </cell>
          <cell r="B652" t="str">
            <v>RES311</v>
          </cell>
          <cell r="C652" t="str">
            <v>7P</v>
          </cell>
          <cell r="D652" t="str">
            <v>J2</v>
          </cell>
          <cell r="E652" t="str">
            <v>283</v>
          </cell>
          <cell r="F652" t="str">
            <v xml:space="preserve">PRICING             </v>
          </cell>
        </row>
        <row r="653">
          <cell r="A653" t="str">
            <v>PRICING J3 TBD</v>
          </cell>
          <cell r="B653" t="str">
            <v>RES313</v>
          </cell>
          <cell r="C653" t="str">
            <v>7P</v>
          </cell>
          <cell r="D653" t="str">
            <v>J3</v>
          </cell>
          <cell r="E653" t="str">
            <v>283</v>
          </cell>
          <cell r="F653" t="str">
            <v xml:space="preserve">PRICING             </v>
          </cell>
        </row>
        <row r="654">
          <cell r="A654" t="str">
            <v>PRICING J4 TBD</v>
          </cell>
          <cell r="B654" t="str">
            <v>RES314</v>
          </cell>
          <cell r="C654" t="str">
            <v>7P</v>
          </cell>
          <cell r="D654" t="str">
            <v>J4</v>
          </cell>
          <cell r="E654" t="str">
            <v>283</v>
          </cell>
          <cell r="F654" t="str">
            <v xml:space="preserve">PRICING             </v>
          </cell>
        </row>
        <row r="655">
          <cell r="A655" t="str">
            <v>INFO SYS J1 TBD</v>
          </cell>
          <cell r="B655" t="str">
            <v>RES316</v>
          </cell>
          <cell r="C655" t="str">
            <v>7U</v>
          </cell>
          <cell r="D655" t="str">
            <v>J1</v>
          </cell>
          <cell r="E655" t="str">
            <v>289</v>
          </cell>
          <cell r="F655" t="str">
            <v>APPLICATIONS SUPPORT</v>
          </cell>
        </row>
        <row r="656">
          <cell r="A656" t="str">
            <v>INFO SYS J2 TBD</v>
          </cell>
          <cell r="B656" t="str">
            <v>RES318</v>
          </cell>
          <cell r="C656" t="str">
            <v>7U</v>
          </cell>
          <cell r="D656" t="str">
            <v>J2</v>
          </cell>
          <cell r="E656" t="str">
            <v>289</v>
          </cell>
          <cell r="F656" t="str">
            <v>APPLICATIONS SUPPORT</v>
          </cell>
        </row>
        <row r="657">
          <cell r="A657" t="str">
            <v>INFO SYS J3 TBD</v>
          </cell>
          <cell r="B657" t="str">
            <v>RES320</v>
          </cell>
          <cell r="C657" t="str">
            <v>7U</v>
          </cell>
          <cell r="D657" t="str">
            <v>J3</v>
          </cell>
          <cell r="E657" t="str">
            <v>289</v>
          </cell>
          <cell r="F657" t="str">
            <v>APPLICATIONS SUPPORT</v>
          </cell>
        </row>
        <row r="658">
          <cell r="A658" t="str">
            <v>INFO SYS J4 TBD</v>
          </cell>
          <cell r="B658" t="str">
            <v>RES321</v>
          </cell>
          <cell r="C658" t="str">
            <v>7U</v>
          </cell>
          <cell r="D658" t="str">
            <v>J4</v>
          </cell>
          <cell r="E658" t="str">
            <v>289</v>
          </cell>
          <cell r="F658" t="str">
            <v>APPLICATIONS SUPPORT</v>
          </cell>
        </row>
        <row r="659">
          <cell r="A659" t="str">
            <v>SENIOR SPECIALIST SERVICES TBD</v>
          </cell>
          <cell r="B659" t="str">
            <v>RES7VJ5</v>
          </cell>
          <cell r="C659" t="str">
            <v>7V</v>
          </cell>
          <cell r="D659" t="str">
            <v>J5</v>
          </cell>
          <cell r="E659" t="str">
            <v>TBD</v>
          </cell>
          <cell r="F659" t="str">
            <v>SENIOR SPECIALIST SERVICES</v>
          </cell>
        </row>
        <row r="660">
          <cell r="A660" t="str">
            <v>DFL L1 TBD</v>
          </cell>
          <cell r="B660" t="str">
            <v>RES325</v>
          </cell>
          <cell r="C660" t="str">
            <v>8D</v>
          </cell>
          <cell r="D660" t="str">
            <v>L1</v>
          </cell>
          <cell r="E660" t="str">
            <v>209</v>
          </cell>
          <cell r="F660" t="str">
            <v>DFL</v>
          </cell>
        </row>
        <row r="661">
          <cell r="A661" t="str">
            <v>DFL L2 TBD</v>
          </cell>
          <cell r="B661" t="str">
            <v>RES326</v>
          </cell>
          <cell r="C661" t="str">
            <v>8D</v>
          </cell>
          <cell r="D661" t="str">
            <v>L2</v>
          </cell>
          <cell r="E661" t="str">
            <v>209</v>
          </cell>
          <cell r="F661" t="str">
            <v>DFL</v>
          </cell>
        </row>
        <row r="662">
          <cell r="A662" t="str">
            <v>DFL L3 TBD</v>
          </cell>
          <cell r="B662" t="str">
            <v>RES327</v>
          </cell>
          <cell r="C662" t="str">
            <v>8D</v>
          </cell>
          <cell r="D662" t="str">
            <v>L3</v>
          </cell>
          <cell r="E662" t="str">
            <v>209</v>
          </cell>
          <cell r="F662" t="str">
            <v>DFL</v>
          </cell>
        </row>
        <row r="663">
          <cell r="A663" t="str">
            <v>ST HUBERT M1 TBD</v>
          </cell>
          <cell r="B663" t="str">
            <v>RES561</v>
          </cell>
          <cell r="C663" t="str">
            <v>8S</v>
          </cell>
          <cell r="D663" t="str">
            <v>M1</v>
          </cell>
          <cell r="E663" t="str">
            <v>214</v>
          </cell>
          <cell r="F663" t="str">
            <v>ST HUBERT OFFICE</v>
          </cell>
        </row>
        <row r="664">
          <cell r="A664" t="str">
            <v>ST HUBERT M2 TBD</v>
          </cell>
          <cell r="B664" t="str">
            <v>RES562</v>
          </cell>
          <cell r="C664" t="str">
            <v>8S</v>
          </cell>
          <cell r="D664" t="str">
            <v>M2</v>
          </cell>
          <cell r="E664" t="str">
            <v>214</v>
          </cell>
          <cell r="F664" t="str">
            <v>ST HUBERT OFFICE</v>
          </cell>
        </row>
        <row r="665">
          <cell r="A665" t="str">
            <v>ST HUBERT M3 TBD</v>
          </cell>
          <cell r="B665" t="str">
            <v>RES563</v>
          </cell>
          <cell r="C665" t="str">
            <v>8S</v>
          </cell>
          <cell r="D665" t="str">
            <v>M3</v>
          </cell>
          <cell r="E665" t="str">
            <v>214</v>
          </cell>
          <cell r="F665" t="str">
            <v>ST HUBERT OFFICE</v>
          </cell>
        </row>
        <row r="666">
          <cell r="A666" t="str">
            <v>BEI - MAJOR S/C</v>
          </cell>
          <cell r="B666" t="str">
            <v>RES361</v>
          </cell>
          <cell r="C666" t="str">
            <v>VG</v>
          </cell>
          <cell r="D666" t="str">
            <v>VG</v>
          </cell>
        </row>
        <row r="667">
          <cell r="A667" t="str">
            <v>BEI - MINOR S/C</v>
          </cell>
          <cell r="B667" t="str">
            <v>RES341</v>
          </cell>
          <cell r="C667" t="str">
            <v>MB</v>
          </cell>
          <cell r="D667" t="str">
            <v>MB</v>
          </cell>
        </row>
        <row r="668">
          <cell r="A668" t="str">
            <v>BOUGHT OUT PARTS</v>
          </cell>
          <cell r="B668" t="str">
            <v>RES368</v>
          </cell>
          <cell r="C668" t="str">
            <v>TS</v>
          </cell>
          <cell r="D668" t="str">
            <v>TS</v>
          </cell>
        </row>
        <row r="669">
          <cell r="A669" t="str">
            <v>BURNDY - MAJOR S/C</v>
          </cell>
          <cell r="B669" t="str">
            <v>RES359</v>
          </cell>
          <cell r="C669" t="str">
            <v>SL</v>
          </cell>
          <cell r="D669" t="str">
            <v>SL</v>
          </cell>
        </row>
        <row r="670">
          <cell r="A670" t="str">
            <v>CAE - MAJOR S/C</v>
          </cell>
          <cell r="B670" t="str">
            <v>RES362</v>
          </cell>
          <cell r="C670" t="str">
            <v>VM</v>
          </cell>
          <cell r="D670" t="str">
            <v>VM</v>
          </cell>
        </row>
        <row r="671">
          <cell r="A671" t="str">
            <v>CAE - MINOR S/C</v>
          </cell>
          <cell r="B671" t="str">
            <v>RES340</v>
          </cell>
          <cell r="C671" t="str">
            <v>MA</v>
          </cell>
          <cell r="D671" t="str">
            <v>MA</v>
          </cell>
        </row>
        <row r="672">
          <cell r="A672" t="str">
            <v>CAL - MAJOR S/C</v>
          </cell>
          <cell r="B672" t="str">
            <v>RES352</v>
          </cell>
          <cell r="C672" t="str">
            <v>SA</v>
          </cell>
          <cell r="D672" t="str">
            <v>SA</v>
          </cell>
        </row>
        <row r="673">
          <cell r="A673" t="str">
            <v>COMP  OPTIC (COI) - MAJOR S/C</v>
          </cell>
          <cell r="B673" t="str">
            <v>RES363</v>
          </cell>
          <cell r="C673" t="str">
            <v>VN</v>
          </cell>
          <cell r="D673" t="str">
            <v>VN</v>
          </cell>
        </row>
        <row r="674">
          <cell r="A674" t="str">
            <v>COMP OPTIC (COI) MINOR S/C</v>
          </cell>
          <cell r="B674" t="str">
            <v>RES342</v>
          </cell>
          <cell r="C674" t="str">
            <v>MC</v>
          </cell>
          <cell r="D674" t="str">
            <v>MC</v>
          </cell>
        </row>
        <row r="675">
          <cell r="A675" t="str">
            <v>COMPUTER SERVICES</v>
          </cell>
          <cell r="B675" t="str">
            <v>RES369</v>
          </cell>
          <cell r="C675" t="str">
            <v>VA</v>
          </cell>
          <cell r="D675" t="str">
            <v>VA</v>
          </cell>
        </row>
        <row r="676">
          <cell r="A676" t="str">
            <v>CONSULTING SERVICES</v>
          </cell>
          <cell r="B676" t="str">
            <v>RES370</v>
          </cell>
          <cell r="C676" t="str">
            <v>VP</v>
          </cell>
          <cell r="D676" t="str">
            <v>VP</v>
          </cell>
        </row>
        <row r="677">
          <cell r="A677" t="str">
            <v>DYNACON - MINOR S/C</v>
          </cell>
          <cell r="B677" t="str">
            <v>RES343</v>
          </cell>
          <cell r="C677" t="str">
            <v>SE</v>
          </cell>
          <cell r="D677" t="str">
            <v>SE</v>
          </cell>
        </row>
        <row r="678">
          <cell r="A678" t="str">
            <v>DYNACS IWAD</v>
          </cell>
          <cell r="B678" t="str">
            <v>RES381</v>
          </cell>
          <cell r="C678" t="str">
            <v>DY</v>
          </cell>
          <cell r="D678" t="str">
            <v>DY</v>
          </cell>
        </row>
        <row r="679">
          <cell r="A679" t="str">
            <v>EMS MAJOR SUBCONTRACTOR</v>
          </cell>
          <cell r="B679" t="str">
            <v>RESEMS</v>
          </cell>
          <cell r="C679" t="str">
            <v>SX</v>
          </cell>
          <cell r="D679" t="str">
            <v>SX</v>
          </cell>
        </row>
        <row r="680">
          <cell r="A680" t="str">
            <v>EMS SUBCONTRACTOR</v>
          </cell>
          <cell r="B680" t="str">
            <v>RES382</v>
          </cell>
          <cell r="C680" t="str">
            <v>EM</v>
          </cell>
          <cell r="D680" t="str">
            <v>EM</v>
          </cell>
        </row>
        <row r="681">
          <cell r="A681" t="str">
            <v>FRE - MAJOR S/C</v>
          </cell>
          <cell r="B681" t="str">
            <v>RES357</v>
          </cell>
          <cell r="C681" t="str">
            <v>SH</v>
          </cell>
          <cell r="D681" t="str">
            <v>SH</v>
          </cell>
        </row>
        <row r="682">
          <cell r="A682" t="str">
            <v>FREIGHT ON MATERIAL</v>
          </cell>
          <cell r="B682" t="str">
            <v>RES374</v>
          </cell>
          <cell r="C682" t="str">
            <v>TV</v>
          </cell>
          <cell r="D682" t="str">
            <v>TV</v>
          </cell>
        </row>
        <row r="683">
          <cell r="A683" t="str">
            <v>IDPO - AG (ASD)</v>
          </cell>
          <cell r="B683" t="str">
            <v>RES348</v>
          </cell>
          <cell r="C683" t="str">
            <v>WB</v>
          </cell>
          <cell r="D683" t="str">
            <v>WB</v>
          </cell>
        </row>
        <row r="684">
          <cell r="A684" t="str">
            <v>IDPO - AG (G&amp;TD)</v>
          </cell>
          <cell r="B684" t="str">
            <v>RES349</v>
          </cell>
          <cell r="C684" t="str">
            <v>WC</v>
          </cell>
          <cell r="D684" t="str">
            <v>WC</v>
          </cell>
        </row>
        <row r="685">
          <cell r="A685" t="str">
            <v>IDPO - ASTRO</v>
          </cell>
          <cell r="B685" t="str">
            <v>RES350</v>
          </cell>
          <cell r="C685" t="str">
            <v>WD</v>
          </cell>
          <cell r="D685" t="str">
            <v>WD</v>
          </cell>
        </row>
        <row r="686">
          <cell r="A686" t="str">
            <v>IDPO - SPAR U.S. HOLDING</v>
          </cell>
          <cell r="B686" t="str">
            <v>RES351</v>
          </cell>
          <cell r="C686" t="str">
            <v>WE</v>
          </cell>
          <cell r="D686" t="str">
            <v>WE</v>
          </cell>
        </row>
        <row r="687">
          <cell r="A687" t="str">
            <v>IDPO -ASG (DSD)</v>
          </cell>
          <cell r="B687" t="str">
            <v>RES347</v>
          </cell>
          <cell r="C687" t="str">
            <v>WA</v>
          </cell>
          <cell r="D687" t="str">
            <v>WA</v>
          </cell>
        </row>
        <row r="688">
          <cell r="A688" t="str">
            <v>IMP - MAJOR S/C</v>
          </cell>
          <cell r="B688" t="str">
            <v>RES353</v>
          </cell>
          <cell r="C688" t="str">
            <v>SB</v>
          </cell>
          <cell r="D688" t="str">
            <v>SB</v>
          </cell>
        </row>
        <row r="689">
          <cell r="A689" t="str">
            <v>INSURANCE</v>
          </cell>
          <cell r="B689" t="str">
            <v>RES380</v>
          </cell>
          <cell r="C689" t="str">
            <v>IN</v>
          </cell>
          <cell r="D689" t="str">
            <v>IN</v>
          </cell>
        </row>
        <row r="690">
          <cell r="A690" t="str">
            <v>MAGTRON - MAJOR S/C</v>
          </cell>
          <cell r="B690" t="str">
            <v>RES360</v>
          </cell>
          <cell r="C690" t="str">
            <v>VF</v>
          </cell>
          <cell r="D690" t="str">
            <v>VF</v>
          </cell>
        </row>
        <row r="691">
          <cell r="A691" t="str">
            <v>MDA - MAJOR S/C</v>
          </cell>
          <cell r="B691" t="str">
            <v>RES356</v>
          </cell>
          <cell r="C691" t="str">
            <v>SG</v>
          </cell>
          <cell r="D691" t="str">
            <v>SG</v>
          </cell>
        </row>
        <row r="692">
          <cell r="A692" t="str">
            <v>MDA-AURORA</v>
          </cell>
          <cell r="B692" t="str">
            <v>RES390</v>
          </cell>
          <cell r="C692" t="str">
            <v>CA</v>
          </cell>
          <cell r="D692" t="str">
            <v>CA</v>
          </cell>
        </row>
        <row r="693">
          <cell r="A693" t="str">
            <v>MDA-BRAMPTON</v>
          </cell>
          <cell r="B693" t="str">
            <v>RES391</v>
          </cell>
          <cell r="C693" t="str">
            <v>CB</v>
          </cell>
          <cell r="D693" t="str">
            <v>CB</v>
          </cell>
        </row>
        <row r="694">
          <cell r="A694" t="str">
            <v>MDA-HOUSTON</v>
          </cell>
          <cell r="B694" t="str">
            <v>RES392</v>
          </cell>
          <cell r="C694" t="str">
            <v>CH</v>
          </cell>
          <cell r="D694" t="str">
            <v>CH</v>
          </cell>
        </row>
        <row r="695">
          <cell r="A695" t="str">
            <v>MDA-RICHMOND</v>
          </cell>
          <cell r="B695" t="str">
            <v>RES393</v>
          </cell>
          <cell r="C695" t="str">
            <v>CR</v>
          </cell>
          <cell r="D695" t="str">
            <v>CR</v>
          </cell>
        </row>
        <row r="696">
          <cell r="A696" t="str">
            <v>MDA-STE.ANNE</v>
          </cell>
          <cell r="B696" t="str">
            <v>RES394</v>
          </cell>
          <cell r="C696" t="str">
            <v>CS</v>
          </cell>
          <cell r="D696" t="str">
            <v>CS</v>
          </cell>
        </row>
        <row r="697">
          <cell r="A697" t="str">
            <v>NOVATRONICS MINOR S/C</v>
          </cell>
          <cell r="B697" t="str">
            <v>RES344</v>
          </cell>
          <cell r="C697" t="str">
            <v>SF</v>
          </cell>
          <cell r="D697" t="str">
            <v>SF</v>
          </cell>
        </row>
        <row r="698">
          <cell r="A698" t="str">
            <v>OTHER CANADIAN - SUBCONTRACT</v>
          </cell>
          <cell r="B698" t="str">
            <v>RES346</v>
          </cell>
          <cell r="C698" t="str">
            <v>VZ</v>
          </cell>
          <cell r="D698" t="str">
            <v>VZ</v>
          </cell>
        </row>
        <row r="699">
          <cell r="A699" t="str">
            <v>OTHER FOREIGN - SUBCONTRACT</v>
          </cell>
          <cell r="B699" t="str">
            <v>RES345</v>
          </cell>
          <cell r="C699" t="str">
            <v>VD</v>
          </cell>
          <cell r="D699" t="str">
            <v>VD</v>
          </cell>
        </row>
        <row r="700">
          <cell r="A700" t="str">
            <v>PRIOR - MAJOR S/C</v>
          </cell>
          <cell r="B700" t="str">
            <v>RES355</v>
          </cell>
          <cell r="C700" t="str">
            <v>SD</v>
          </cell>
          <cell r="D700" t="str">
            <v>SD</v>
          </cell>
        </row>
        <row r="701">
          <cell r="A701" t="str">
            <v>PROGRAM CAPITAL</v>
          </cell>
          <cell r="B701" t="str">
            <v>RES366</v>
          </cell>
          <cell r="C701" t="str">
            <v>TI</v>
          </cell>
          <cell r="D701" t="str">
            <v>TI</v>
          </cell>
        </row>
        <row r="702">
          <cell r="A702" t="str">
            <v>PURCHASED SERVICES</v>
          </cell>
          <cell r="B702" t="str">
            <v>RES371</v>
          </cell>
          <cell r="C702" t="str">
            <v>VQ</v>
          </cell>
          <cell r="D702" t="str">
            <v>VQ</v>
          </cell>
        </row>
        <row r="703">
          <cell r="A703" t="str">
            <v>RAW MATERIALS</v>
          </cell>
          <cell r="B703" t="str">
            <v>RES367</v>
          </cell>
          <cell r="C703" t="str">
            <v>TR</v>
          </cell>
          <cell r="D703" t="str">
            <v>TR</v>
          </cell>
        </row>
        <row r="704">
          <cell r="A704" t="str">
            <v>SED - MAJOR S/C</v>
          </cell>
          <cell r="B704" t="str">
            <v>RES354</v>
          </cell>
          <cell r="C704" t="str">
            <v>SC</v>
          </cell>
          <cell r="D704" t="str">
            <v>SC</v>
          </cell>
        </row>
        <row r="705">
          <cell r="A705" t="str">
            <v>SPAR FIXED ASSETS</v>
          </cell>
          <cell r="B705" t="str">
            <v>RES365</v>
          </cell>
          <cell r="C705" t="str">
            <v>TF</v>
          </cell>
          <cell r="D705" t="str">
            <v>TF</v>
          </cell>
        </row>
        <row r="706">
          <cell r="A706" t="str">
            <v>SSS - MONTREAL</v>
          </cell>
          <cell r="B706" t="str">
            <v>RES375</v>
          </cell>
          <cell r="C706" t="str">
            <v>VT</v>
          </cell>
          <cell r="D706" t="str">
            <v>VT</v>
          </cell>
        </row>
        <row r="707">
          <cell r="A707" t="str">
            <v>TEST FACILITY</v>
          </cell>
          <cell r="B707" t="str">
            <v>RES372</v>
          </cell>
          <cell r="C707" t="str">
            <v>VX</v>
          </cell>
          <cell r="D707" t="str">
            <v>VX</v>
          </cell>
        </row>
        <row r="708">
          <cell r="A708" t="str">
            <v>TRAVEL &amp; LIVING</v>
          </cell>
          <cell r="B708" t="str">
            <v>RES373</v>
          </cell>
          <cell r="C708" t="str">
            <v>VJ</v>
          </cell>
          <cell r="D708" t="str">
            <v>VJ</v>
          </cell>
        </row>
        <row r="709">
          <cell r="A709" t="str">
            <v>TST (DASA) - MAJOR S/C</v>
          </cell>
          <cell r="B709" t="str">
            <v>RES364</v>
          </cell>
          <cell r="C709" t="str">
            <v>VY</v>
          </cell>
          <cell r="D709" t="str">
            <v>VY</v>
          </cell>
        </row>
        <row r="710">
          <cell r="A710" t="str">
            <v>US MAJOR S/C</v>
          </cell>
          <cell r="B710" t="str">
            <v>RES500</v>
          </cell>
          <cell r="C710" t="str">
            <v>UR</v>
          </cell>
          <cell r="D710" t="str">
            <v>UR</v>
          </cell>
        </row>
        <row r="711">
          <cell r="A711" t="str">
            <v>WARDROP - MAJOR S/C</v>
          </cell>
          <cell r="B711" t="str">
            <v>RES358</v>
          </cell>
          <cell r="C711" t="str">
            <v>SI</v>
          </cell>
          <cell r="D711" t="str">
            <v>SI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Risques"/>
      <sheetName val="Table"/>
      <sheetName val="R1"/>
      <sheetName val="R2"/>
      <sheetName val="R3"/>
      <sheetName val="R4"/>
      <sheetName val="R5"/>
      <sheetName val="R6"/>
      <sheetName val="R7"/>
      <sheetName val="R8"/>
      <sheetName val="R9"/>
      <sheetName val="R10"/>
      <sheetName val="R11"/>
      <sheetName val="R12"/>
      <sheetName val="R13"/>
      <sheetName val="RisqueModele"/>
      <sheetName val="Constantes"/>
      <sheetName val="Risk Assessment CAMS PhBCD_8Dec"/>
    </sheetNames>
    <sheetDataSet>
      <sheetData sheetId="0"/>
      <sheetData sheetId="1"/>
      <sheetData sheetId="2">
        <row r="1">
          <cell r="E1" t="str">
            <v>Schedule (Contractor)</v>
          </cell>
          <cell r="P1">
            <v>1</v>
          </cell>
        </row>
      </sheetData>
      <sheetData sheetId="3">
        <row r="1">
          <cell r="E1" t="str">
            <v>Schedule (CSA)</v>
          </cell>
        </row>
      </sheetData>
      <sheetData sheetId="4">
        <row r="1">
          <cell r="E1" t="str">
            <v>Schedule (JAXA)</v>
          </cell>
        </row>
      </sheetData>
      <sheetData sheetId="5">
        <row r="1">
          <cell r="E1" t="str">
            <v>Inaccurate Cost Baseline</v>
          </cell>
          <cell r="P1">
            <v>4</v>
          </cell>
        </row>
      </sheetData>
      <sheetData sheetId="6">
        <row r="1">
          <cell r="E1" t="str">
            <v>Cost Overruns</v>
          </cell>
        </row>
      </sheetData>
      <sheetData sheetId="7">
        <row r="1">
          <cell r="E1" t="str">
            <v>Programmatic Difficulties</v>
          </cell>
        </row>
      </sheetData>
      <sheetData sheetId="8">
        <row r="1">
          <cell r="E1" t="str">
            <v xml:space="preserve">Government Approval Processes </v>
          </cell>
          <cell r="P1">
            <v>7</v>
          </cell>
        </row>
      </sheetData>
      <sheetData sheetId="9">
        <row r="1">
          <cell r="E1" t="str">
            <v>Changes to Requirements</v>
          </cell>
          <cell r="P1">
            <v>8</v>
          </cell>
        </row>
      </sheetData>
      <sheetData sheetId="10">
        <row r="1">
          <cell r="E1" t="str">
            <v>Insufficient Level of HR Support in RAM</v>
          </cell>
          <cell r="P1">
            <v>9</v>
          </cell>
        </row>
      </sheetData>
      <sheetData sheetId="11">
        <row r="1">
          <cell r="E1" t="str">
            <v>Unknown - Unknowns</v>
          </cell>
          <cell r="P1">
            <v>10</v>
          </cell>
        </row>
      </sheetData>
      <sheetData sheetId="12">
        <row r="1">
          <cell r="E1" t="str">
            <v>Export License</v>
          </cell>
          <cell r="P1">
            <v>11</v>
          </cell>
        </row>
      </sheetData>
      <sheetData sheetId="13">
        <row r="1">
          <cell r="E1" t="str">
            <v>Activities, Deliverables not Forecasted</v>
          </cell>
          <cell r="P1">
            <v>12</v>
          </cell>
        </row>
      </sheetData>
      <sheetData sheetId="14"/>
      <sheetData sheetId="15"/>
      <sheetData sheetId="16"/>
      <sheetData sheetId="1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èses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LCC gate 2"/>
      <sheetName val="JO LCC gate 2"/>
      <sheetName val="LCC up to date R3 jo"/>
      <sheetName val="LCC up to date"/>
      <sheetName val="Cost per FY"/>
      <sheetName val="Cost per Phase"/>
      <sheetName val="Cost per Month"/>
      <sheetName val="IQC TA"/>
      <sheetName val="T&amp;L Details"/>
      <sheetName val="Hypothèses"/>
      <sheetName val="Rates"/>
      <sheetName val="DataRefTables"/>
      <sheetName val="PH A RISK ENVELOPE"/>
      <sheetName val="G2 vs R3 variance jo"/>
      <sheetName val="G2 vs R3 variance jo (2)"/>
      <sheetName val="Variance history jo"/>
      <sheetName val="Variance history FY &amp; Cat Desc"/>
      <sheetName val="R3 IPS funding"/>
      <sheetName val="G2 LCC Funding detail"/>
      <sheetName val="G2 LCC Funding summary"/>
      <sheetName val="LCC R3 jo due dilig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CAPITAL"/>
      <sheetName val="PIVOT-O&amp;M"/>
      <sheetName val="APPROUVED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2023 Critical Path"/>
      <sheetName val="Briefing Timelines"/>
      <sheetName val="CSS Workspace"/>
      <sheetName val="Weekly Report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 Actions"/>
      <sheetName val="3-Sources of Funding"/>
      <sheetName val="Decision Requested"/>
      <sheetName val="Options Analysis"/>
      <sheetName val="RAM"/>
      <sheetName val="2b-Classifcation rates"/>
      <sheetName val="Contracts &amp; G&amp;C"/>
      <sheetName val="Costing Table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AS-1</v>
          </cell>
        </row>
      </sheetData>
      <sheetData sheetId="6"/>
      <sheetData sheetId="7">
        <row r="7">
          <cell r="I7">
            <v>1969000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"/>
      <sheetName val="Schedules"/>
      <sheetName val="beta curves"/>
      <sheetName val="Phased Schedule A"/>
      <sheetName val="Phased Schedule B"/>
      <sheetName val="Phased Schedule C"/>
      <sheetName val="Inflation"/>
      <sheetName val="OLA2"/>
      <sheetName val="RCM"/>
      <sheetName val="Sunk Costs"/>
      <sheetName val="Phase A by Analogy"/>
    </sheetNames>
    <sheetDataSet>
      <sheetData sheetId="0"/>
      <sheetData sheetId="1">
        <row r="28">
          <cell r="H28" t="str">
            <v>Phase 0</v>
          </cell>
          <cell r="I28" t="str">
            <v>Governance</v>
          </cell>
          <cell r="J28" t="str">
            <v>Phase A</v>
          </cell>
          <cell r="K28" t="str">
            <v>Governance</v>
          </cell>
          <cell r="L28" t="str">
            <v>Phase B</v>
          </cell>
          <cell r="M28" t="str">
            <v>Phase C</v>
          </cell>
          <cell r="N28" t="str">
            <v>Phase D1 (Instrument MAIT)</v>
          </cell>
          <cell r="O28" t="str">
            <v>Instrument Delivery</v>
          </cell>
          <cell r="P28" t="str">
            <v>Phase D2 (HAWCSat MAIT)</v>
          </cell>
          <cell r="Q28" t="str">
            <v>Delivery &amp; Integration</v>
          </cell>
          <cell r="R28" t="str">
            <v>Launch</v>
          </cell>
          <cell r="S28" t="str">
            <v>LEOP (6mo)</v>
          </cell>
          <cell r="T28" t="str">
            <v>Phase E</v>
          </cell>
          <cell r="U28" t="str">
            <v>Phase E ext</v>
          </cell>
          <cell r="V28" t="str">
            <v>Phase F</v>
          </cell>
          <cell r="W28" t="str">
            <v>Phase G</v>
          </cell>
          <cell r="X28" t="str">
            <v>Science</v>
          </cell>
        </row>
        <row r="29">
          <cell r="H29">
            <v>45628</v>
          </cell>
          <cell r="I29">
            <v>45957</v>
          </cell>
          <cell r="J29">
            <v>46293</v>
          </cell>
          <cell r="K29">
            <v>46685</v>
          </cell>
          <cell r="L29">
            <v>46965</v>
          </cell>
          <cell r="M29">
            <v>47469</v>
          </cell>
          <cell r="N29">
            <v>48057</v>
          </cell>
          <cell r="O29">
            <v>48614</v>
          </cell>
          <cell r="P29">
            <v>48617</v>
          </cell>
          <cell r="Q29">
            <v>48838</v>
          </cell>
          <cell r="R29">
            <v>48579</v>
          </cell>
          <cell r="S29">
            <v>48580</v>
          </cell>
          <cell r="T29">
            <v>48762.5</v>
          </cell>
          <cell r="U29">
            <v>49857.5</v>
          </cell>
          <cell r="V29">
            <v>52229</v>
          </cell>
          <cell r="W29">
            <v>52289</v>
          </cell>
        </row>
        <row r="30">
          <cell r="H30">
            <v>45954</v>
          </cell>
          <cell r="I30">
            <v>46122</v>
          </cell>
          <cell r="J30">
            <v>46682</v>
          </cell>
          <cell r="K30">
            <v>46962</v>
          </cell>
          <cell r="L30">
            <v>47466</v>
          </cell>
          <cell r="M30">
            <v>48054</v>
          </cell>
          <cell r="N30">
            <v>48614</v>
          </cell>
          <cell r="O30">
            <v>48615</v>
          </cell>
          <cell r="P30">
            <v>48838</v>
          </cell>
          <cell r="Q30">
            <v>48839</v>
          </cell>
          <cell r="R30">
            <v>48580</v>
          </cell>
          <cell r="S30">
            <v>48762.5</v>
          </cell>
          <cell r="T30">
            <v>49857.5</v>
          </cell>
          <cell r="U30">
            <v>52229</v>
          </cell>
          <cell r="V30">
            <v>52289</v>
          </cell>
          <cell r="W30">
            <v>55939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BS"/>
      <sheetName val="Schedules"/>
      <sheetName val="beta curves"/>
      <sheetName val="Phased Schedule A"/>
      <sheetName val="Phased Schedule B"/>
      <sheetName val="Phased Schedule C"/>
      <sheetName val="Inflation"/>
      <sheetName val="OLA2"/>
      <sheetName val="RCM"/>
      <sheetName val="Sunk Costs"/>
      <sheetName val="Phase A by Analogy"/>
    </sheetNames>
    <sheetDataSet>
      <sheetData sheetId="0"/>
      <sheetData sheetId="1">
        <row r="28">
          <cell r="H28" t="str">
            <v>Phase 0</v>
          </cell>
          <cell r="I28" t="str">
            <v>Governance</v>
          </cell>
          <cell r="J28" t="str">
            <v>Phase A</v>
          </cell>
          <cell r="K28" t="str">
            <v>Governance</v>
          </cell>
          <cell r="L28" t="str">
            <v>Phase B</v>
          </cell>
          <cell r="M28" t="str">
            <v>Phase C</v>
          </cell>
          <cell r="N28" t="str">
            <v>Phase D1 (Instrument MAIT)</v>
          </cell>
          <cell r="O28" t="str">
            <v>Instrument Delivery</v>
          </cell>
          <cell r="P28" t="str">
            <v>Phase D2 (HAWCSat MAIT)</v>
          </cell>
          <cell r="Q28" t="str">
            <v>Delivery &amp; Integration</v>
          </cell>
          <cell r="R28" t="str">
            <v>Launch</v>
          </cell>
          <cell r="S28" t="str">
            <v>LEOP (6mo)</v>
          </cell>
          <cell r="T28" t="str">
            <v>Phase E</v>
          </cell>
          <cell r="U28" t="str">
            <v>Phase E ext</v>
          </cell>
          <cell r="V28" t="str">
            <v>Phase F</v>
          </cell>
          <cell r="W28" t="str">
            <v>Phase G</v>
          </cell>
          <cell r="X28" t="str">
            <v>Science</v>
          </cell>
        </row>
        <row r="29">
          <cell r="H29">
            <v>45628</v>
          </cell>
          <cell r="I29">
            <v>45957</v>
          </cell>
          <cell r="J29">
            <v>46293</v>
          </cell>
          <cell r="K29">
            <v>46685</v>
          </cell>
          <cell r="L29">
            <v>46965</v>
          </cell>
          <cell r="M29">
            <v>47469</v>
          </cell>
          <cell r="N29">
            <v>48057</v>
          </cell>
          <cell r="O29">
            <v>48614</v>
          </cell>
          <cell r="P29">
            <v>48617</v>
          </cell>
          <cell r="Q29">
            <v>48838</v>
          </cell>
          <cell r="R29">
            <v>48579</v>
          </cell>
          <cell r="S29">
            <v>48580</v>
          </cell>
          <cell r="T29">
            <v>48762.5</v>
          </cell>
          <cell r="U29">
            <v>49857.5</v>
          </cell>
          <cell r="V29">
            <v>52229</v>
          </cell>
          <cell r="W29">
            <v>52289</v>
          </cell>
        </row>
        <row r="30">
          <cell r="H30">
            <v>45954</v>
          </cell>
          <cell r="I30">
            <v>46122</v>
          </cell>
          <cell r="J30">
            <v>46682</v>
          </cell>
          <cell r="K30">
            <v>46962</v>
          </cell>
          <cell r="L30">
            <v>47466</v>
          </cell>
          <cell r="M30">
            <v>48054</v>
          </cell>
          <cell r="N30">
            <v>48614</v>
          </cell>
          <cell r="O30">
            <v>48615</v>
          </cell>
          <cell r="P30">
            <v>48838</v>
          </cell>
          <cell r="Q30">
            <v>48839</v>
          </cell>
          <cell r="R30">
            <v>48580</v>
          </cell>
          <cell r="S30">
            <v>48762.5</v>
          </cell>
          <cell r="T30">
            <v>49857.5</v>
          </cell>
          <cell r="U30">
            <v>52229</v>
          </cell>
          <cell r="V30">
            <v>52289</v>
          </cell>
          <cell r="W30">
            <v>55939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Select"/>
      <sheetName val="Rate&amp;Skill Codes"/>
      <sheetName val="Input"/>
      <sheetName val="Skill List for Lookup"/>
      <sheetName val="Employee List"/>
      <sheetName val="Labour TBDs"/>
      <sheetName val="Non-Lab"/>
      <sheetName val="Cost Feedback"/>
      <sheetName val="Output to DB"/>
    </sheetNames>
    <sheetDataSet>
      <sheetData sheetId="0">
        <row r="2">
          <cell r="A2" t="str">
            <v>Abdi, Kourosh</v>
          </cell>
        </row>
        <row r="3">
          <cell r="A3" t="str">
            <v>Acan, Met</v>
          </cell>
        </row>
        <row r="4">
          <cell r="A4" t="str">
            <v>Adams, Steve</v>
          </cell>
        </row>
        <row r="5">
          <cell r="A5" t="str">
            <v>Akber, Manzar</v>
          </cell>
        </row>
        <row r="6">
          <cell r="A6" t="str">
            <v>Albanese, Phil</v>
          </cell>
        </row>
        <row r="7">
          <cell r="A7" t="str">
            <v>Alfonzo, Julia</v>
          </cell>
        </row>
        <row r="8">
          <cell r="A8" t="str">
            <v>Allen, Andrew</v>
          </cell>
        </row>
        <row r="9">
          <cell r="A9" t="str">
            <v>Allport, Justin</v>
          </cell>
        </row>
        <row r="10">
          <cell r="A10" t="str">
            <v>Amelio, Jason</v>
          </cell>
        </row>
        <row r="11">
          <cell r="A11" t="str">
            <v>Anders, Carl</v>
          </cell>
        </row>
        <row r="12">
          <cell r="A12" t="str">
            <v>Anderson, Doug</v>
          </cell>
        </row>
        <row r="13">
          <cell r="A13" t="str">
            <v>Ania, Asier</v>
          </cell>
        </row>
        <row r="14">
          <cell r="A14" t="str">
            <v>Anton, Yuri</v>
          </cell>
        </row>
        <row r="15">
          <cell r="A15" t="str">
            <v>Antoniazzi, Joe</v>
          </cell>
        </row>
        <row r="16">
          <cell r="A16" t="str">
            <v>Appenzeller, John</v>
          </cell>
        </row>
        <row r="17">
          <cell r="A17" t="str">
            <v>Apperly, Phil</v>
          </cell>
        </row>
        <row r="18">
          <cell r="A18" t="str">
            <v>Arbic, Jean Claude</v>
          </cell>
        </row>
        <row r="19">
          <cell r="A19" t="str">
            <v>Armstrong, Doug</v>
          </cell>
        </row>
        <row r="20">
          <cell r="A20" t="str">
            <v>Arnoldi, Charles</v>
          </cell>
        </row>
        <row r="21">
          <cell r="A21" t="str">
            <v>Aslam, Imran</v>
          </cell>
        </row>
        <row r="22">
          <cell r="A22" t="str">
            <v>Atkins, Cathy</v>
          </cell>
        </row>
        <row r="23">
          <cell r="A23" t="str">
            <v>Avery, Marilee</v>
          </cell>
        </row>
        <row r="24">
          <cell r="A24" t="str">
            <v>Bahrami, Kamran</v>
          </cell>
        </row>
        <row r="25">
          <cell r="A25" t="str">
            <v>Bains, Jasbir</v>
          </cell>
        </row>
        <row r="26">
          <cell r="A26" t="str">
            <v>Bakambu, Joseph</v>
          </cell>
        </row>
        <row r="27">
          <cell r="A27" t="str">
            <v>Balasingam, Rathan</v>
          </cell>
        </row>
        <row r="28">
          <cell r="A28" t="str">
            <v>Balkaransingh, Steve</v>
          </cell>
        </row>
        <row r="29">
          <cell r="A29" t="str">
            <v>Barbu, Mihail</v>
          </cell>
        </row>
        <row r="30">
          <cell r="A30" t="str">
            <v>Barfoot, Tim</v>
          </cell>
        </row>
        <row r="31">
          <cell r="A31" t="str">
            <v>Barnet, Mark</v>
          </cell>
        </row>
        <row r="32">
          <cell r="A32" t="str">
            <v>Barr, Kevin</v>
          </cell>
        </row>
        <row r="33">
          <cell r="A33" t="str">
            <v>Basso, Walter</v>
          </cell>
        </row>
        <row r="34">
          <cell r="A34" t="str">
            <v>Battiston, George</v>
          </cell>
        </row>
        <row r="35">
          <cell r="A35" t="str">
            <v>Beaton, Alexander</v>
          </cell>
        </row>
        <row r="36">
          <cell r="A36" t="str">
            <v>Beaulieu, John</v>
          </cell>
        </row>
        <row r="37">
          <cell r="A37" t="str">
            <v>Belanger, Steven</v>
          </cell>
        </row>
        <row r="38">
          <cell r="A38" t="str">
            <v>Bell, Tony</v>
          </cell>
        </row>
        <row r="39">
          <cell r="A39" t="str">
            <v>Bennett, Jacque</v>
          </cell>
        </row>
        <row r="40">
          <cell r="A40" t="str">
            <v>Bhagat, Rahul</v>
          </cell>
        </row>
        <row r="41">
          <cell r="A41" t="str">
            <v>Biernacki, Stan</v>
          </cell>
        </row>
        <row r="42">
          <cell r="A42" t="str">
            <v>Biggs, Jeff</v>
          </cell>
        </row>
        <row r="43">
          <cell r="A43" t="str">
            <v>Bina, Bardia</v>
          </cell>
        </row>
        <row r="44">
          <cell r="A44" t="str">
            <v>Binni, Irene</v>
          </cell>
        </row>
        <row r="45">
          <cell r="A45" t="str">
            <v>Bird, Bill</v>
          </cell>
        </row>
        <row r="46">
          <cell r="A46" t="str">
            <v>Bishun, Mata</v>
          </cell>
        </row>
        <row r="47">
          <cell r="A47" t="str">
            <v>Bleazard, Jason</v>
          </cell>
        </row>
        <row r="48">
          <cell r="A48" t="str">
            <v>Blight, Peter</v>
          </cell>
        </row>
        <row r="49">
          <cell r="A49" t="str">
            <v>Bloomquist, Leif</v>
          </cell>
        </row>
        <row r="50">
          <cell r="A50" t="str">
            <v>Bolger, James</v>
          </cell>
        </row>
        <row r="51">
          <cell r="A51" t="str">
            <v>Bondy, Michel</v>
          </cell>
        </row>
        <row r="52">
          <cell r="A52" t="str">
            <v>Borden, Dennis</v>
          </cell>
        </row>
        <row r="53">
          <cell r="A53" t="str">
            <v>Borden, Doug</v>
          </cell>
        </row>
        <row r="54">
          <cell r="A54" t="str">
            <v>Bouchard, Bob</v>
          </cell>
        </row>
        <row r="55">
          <cell r="A55" t="str">
            <v>Bouchard, Brad</v>
          </cell>
        </row>
        <row r="56">
          <cell r="A56" t="str">
            <v>Bouffard, Patrick</v>
          </cell>
        </row>
        <row r="57">
          <cell r="A57" t="str">
            <v>Boyle, Keith</v>
          </cell>
        </row>
        <row r="58">
          <cell r="A58" t="str">
            <v>Bradbury, Phil</v>
          </cell>
        </row>
        <row r="59">
          <cell r="A59" t="str">
            <v>Brandstadt, Katrina</v>
          </cell>
        </row>
        <row r="60">
          <cell r="A60" t="str">
            <v>Bratsberg, Stephen</v>
          </cell>
        </row>
        <row r="61">
          <cell r="A61" t="str">
            <v>Brisby, Richard</v>
          </cell>
        </row>
        <row r="62">
          <cell r="A62" t="str">
            <v>Brolley, Tom</v>
          </cell>
        </row>
        <row r="63">
          <cell r="A63" t="str">
            <v>Brousseau, Mike</v>
          </cell>
        </row>
        <row r="64">
          <cell r="A64" t="str">
            <v>Bryan, Richard</v>
          </cell>
        </row>
        <row r="65">
          <cell r="A65" t="str">
            <v>Brydon, Dave</v>
          </cell>
        </row>
        <row r="66">
          <cell r="A66" t="str">
            <v>Buhariwala, Kerman</v>
          </cell>
        </row>
        <row r="67">
          <cell r="A67" t="str">
            <v>Bull, Greg</v>
          </cell>
        </row>
        <row r="68">
          <cell r="A68" t="str">
            <v>Bunting, Tom</v>
          </cell>
        </row>
        <row r="69">
          <cell r="A69" t="str">
            <v>Buratynsky, Mike</v>
          </cell>
        </row>
        <row r="70">
          <cell r="A70" t="str">
            <v>Burns, Gerry</v>
          </cell>
        </row>
        <row r="71">
          <cell r="A71" t="str">
            <v>Bush, Doug</v>
          </cell>
        </row>
        <row r="72">
          <cell r="A72" t="str">
            <v>Campitelli, Aldo</v>
          </cell>
        </row>
        <row r="73">
          <cell r="A73" t="str">
            <v>Carangay, Linda</v>
          </cell>
        </row>
        <row r="74">
          <cell r="A74" t="str">
            <v>Carino, Vincent</v>
          </cell>
        </row>
        <row r="75">
          <cell r="A75" t="str">
            <v>Carr, Robert</v>
          </cell>
        </row>
        <row r="76">
          <cell r="A76" t="str">
            <v>Carson, Val</v>
          </cell>
        </row>
        <row r="77">
          <cell r="A77" t="str">
            <v>Cartini, Eugene</v>
          </cell>
        </row>
        <row r="78">
          <cell r="A78" t="str">
            <v>Carver, Ken</v>
          </cell>
        </row>
        <row r="79">
          <cell r="A79" t="str">
            <v>Cass, Charles</v>
          </cell>
        </row>
        <row r="80">
          <cell r="A80" t="str">
            <v>Cass, Melissa</v>
          </cell>
        </row>
        <row r="81">
          <cell r="A81" t="str">
            <v>Caufin, Michael</v>
          </cell>
        </row>
        <row r="82">
          <cell r="A82" t="str">
            <v>Cerisano, Joe</v>
          </cell>
        </row>
        <row r="83">
          <cell r="A83" t="str">
            <v>Cervi, Jason</v>
          </cell>
        </row>
        <row r="84">
          <cell r="A84" t="str">
            <v>Chakraborti, Piyali</v>
          </cell>
        </row>
        <row r="85">
          <cell r="A85" t="str">
            <v>Chan, Dennis</v>
          </cell>
        </row>
        <row r="86">
          <cell r="A86" t="str">
            <v>Chan, Ming</v>
          </cell>
        </row>
        <row r="87">
          <cell r="A87" t="str">
            <v>Chan, Richard</v>
          </cell>
        </row>
        <row r="88">
          <cell r="A88" t="str">
            <v>Chan, Stephen</v>
          </cell>
        </row>
        <row r="89">
          <cell r="A89" t="str">
            <v>Chandler, Peter</v>
          </cell>
        </row>
        <row r="90">
          <cell r="A90" t="str">
            <v>Chang, Fred</v>
          </cell>
        </row>
        <row r="91">
          <cell r="A91" t="str">
            <v>Chao, Ruey</v>
          </cell>
        </row>
        <row r="92">
          <cell r="A92" t="str">
            <v>Chappell, Laurie</v>
          </cell>
        </row>
        <row r="93">
          <cell r="A93" t="str">
            <v>Chen, Diane</v>
          </cell>
        </row>
        <row r="94">
          <cell r="A94" t="str">
            <v>Chen, Emilie</v>
          </cell>
        </row>
        <row r="95">
          <cell r="A95" t="str">
            <v>Chen, Gordon</v>
          </cell>
        </row>
        <row r="96">
          <cell r="A96" t="str">
            <v>Chen, Ryan</v>
          </cell>
        </row>
        <row r="97">
          <cell r="A97" t="str">
            <v>Cheng, David</v>
          </cell>
        </row>
        <row r="98">
          <cell r="A98" t="str">
            <v>Cheng, Jason</v>
          </cell>
        </row>
        <row r="99">
          <cell r="A99" t="str">
            <v>Chirtu, Cris</v>
          </cell>
        </row>
        <row r="100">
          <cell r="A100" t="str">
            <v>Chirtu, Dan</v>
          </cell>
        </row>
        <row r="101">
          <cell r="A101" t="str">
            <v>Choi, Eric</v>
          </cell>
        </row>
        <row r="102">
          <cell r="A102" t="str">
            <v>Choi, Kin</v>
          </cell>
        </row>
        <row r="103">
          <cell r="A103" t="str">
            <v>Christensen, Brent</v>
          </cell>
        </row>
        <row r="104">
          <cell r="A104" t="str">
            <v>Christie, Scott</v>
          </cell>
        </row>
        <row r="105">
          <cell r="A105" t="str">
            <v>Christoffersen, Darlene</v>
          </cell>
        </row>
        <row r="106">
          <cell r="A106" t="str">
            <v>Chukhray, Milena</v>
          </cell>
        </row>
        <row r="107">
          <cell r="A107" t="str">
            <v>Chung, Patsy</v>
          </cell>
        </row>
        <row r="108">
          <cell r="A108" t="str">
            <v>Chung, So-Ra</v>
          </cell>
        </row>
        <row r="109">
          <cell r="A109" t="str">
            <v>Cinquemani, Josie</v>
          </cell>
        </row>
        <row r="110">
          <cell r="A110" t="str">
            <v>Clark, Geoff</v>
          </cell>
        </row>
        <row r="111">
          <cell r="A111" t="str">
            <v>Clark, Ian</v>
          </cell>
        </row>
        <row r="112">
          <cell r="A112" t="str">
            <v>Clark, Lucas</v>
          </cell>
        </row>
        <row r="113">
          <cell r="A113" t="str">
            <v>Coleshill, Elliott</v>
          </cell>
        </row>
        <row r="114">
          <cell r="A114" t="str">
            <v>Collins, Finbarr</v>
          </cell>
        </row>
        <row r="115">
          <cell r="A115" t="str">
            <v>Collins, Geoff</v>
          </cell>
        </row>
        <row r="116">
          <cell r="A116" t="str">
            <v>Conforti, Frank</v>
          </cell>
        </row>
        <row r="117">
          <cell r="A117" t="str">
            <v>Cooper, Paul</v>
          </cell>
        </row>
        <row r="118">
          <cell r="A118" t="str">
            <v>Coppola, Domenico</v>
          </cell>
        </row>
        <row r="119">
          <cell r="A119" t="str">
            <v>Corbett, Paul</v>
          </cell>
        </row>
        <row r="120">
          <cell r="A120" t="str">
            <v>Corcoran, Robert</v>
          </cell>
        </row>
        <row r="121">
          <cell r="A121" t="str">
            <v>Craig, Cameron</v>
          </cell>
        </row>
        <row r="122">
          <cell r="A122" t="str">
            <v>Creagh, James</v>
          </cell>
        </row>
        <row r="123">
          <cell r="A123" t="str">
            <v>Crymble, Derry</v>
          </cell>
        </row>
        <row r="124">
          <cell r="A124" t="str">
            <v>Cumming, Bill</v>
          </cell>
        </row>
        <row r="125">
          <cell r="A125" t="str">
            <v>Dalrymple, Andy</v>
          </cell>
        </row>
        <row r="126">
          <cell r="A126" t="str">
            <v>Daly, Mike</v>
          </cell>
        </row>
        <row r="127">
          <cell r="A127" t="str">
            <v>Darin-Zanco, Daniel</v>
          </cell>
        </row>
        <row r="128">
          <cell r="A128" t="str">
            <v>David, Israel</v>
          </cell>
        </row>
        <row r="129">
          <cell r="A129" t="str">
            <v>Davies, Tim</v>
          </cell>
        </row>
        <row r="130">
          <cell r="A130" t="str">
            <v>De Rosa, Marianne</v>
          </cell>
        </row>
        <row r="131">
          <cell r="A131" t="str">
            <v>Deakos, Robin</v>
          </cell>
        </row>
        <row r="132">
          <cell r="A132" t="str">
            <v>Delbridge, Greg</v>
          </cell>
        </row>
        <row r="133">
          <cell r="A133" t="str">
            <v>Deng, Lingfeng</v>
          </cell>
        </row>
        <row r="134">
          <cell r="A134" t="str">
            <v>Deschenes, David</v>
          </cell>
        </row>
        <row r="135">
          <cell r="A135" t="str">
            <v>Desrochers, Brigitte</v>
          </cell>
        </row>
        <row r="136">
          <cell r="A136" t="str">
            <v>DeVisser, Bruce</v>
          </cell>
        </row>
        <row r="137">
          <cell r="A137" t="str">
            <v>Devit, Nath</v>
          </cell>
        </row>
        <row r="138">
          <cell r="A138" t="str">
            <v>Di Giulio, Florindo</v>
          </cell>
        </row>
        <row r="139">
          <cell r="A139" t="str">
            <v>Dietrich, Peter</v>
          </cell>
        </row>
        <row r="140">
          <cell r="A140" t="str">
            <v>Dilts, Tim</v>
          </cell>
        </row>
        <row r="141">
          <cell r="A141" t="str">
            <v>Dimas, Chris</v>
          </cell>
        </row>
        <row r="142">
          <cell r="A142" t="str">
            <v>Dixon, Rod</v>
          </cell>
        </row>
        <row r="143">
          <cell r="A143" t="str">
            <v>Doshewnek, Nik</v>
          </cell>
        </row>
        <row r="144">
          <cell r="A144" t="str">
            <v>Dowling, Sean</v>
          </cell>
        </row>
        <row r="145">
          <cell r="A145" t="str">
            <v>Dragos, Tudor</v>
          </cell>
        </row>
        <row r="146">
          <cell r="A146" t="str">
            <v>D'silva, Oneil</v>
          </cell>
        </row>
        <row r="147">
          <cell r="A147" t="str">
            <v>Dueckman, Jack</v>
          </cell>
        </row>
        <row r="148">
          <cell r="A148" t="str">
            <v>Duguay, Clarence</v>
          </cell>
        </row>
        <row r="149">
          <cell r="A149" t="str">
            <v>Dumoulin, Normand</v>
          </cell>
        </row>
        <row r="150">
          <cell r="A150" t="str">
            <v>Dunlop, John</v>
          </cell>
        </row>
        <row r="151">
          <cell r="A151" t="str">
            <v>Dunn, Tim</v>
          </cell>
        </row>
        <row r="152">
          <cell r="A152" t="str">
            <v>Dyman, Mike</v>
          </cell>
        </row>
        <row r="153">
          <cell r="A153" t="str">
            <v>Dyman, Yefim</v>
          </cell>
        </row>
        <row r="154">
          <cell r="A154" t="str">
            <v>Dyson, Mario</v>
          </cell>
        </row>
        <row r="155">
          <cell r="A155" t="str">
            <v>El-Hage, Mohamad</v>
          </cell>
        </row>
        <row r="156">
          <cell r="A156" t="str">
            <v>El-Helou, Mike</v>
          </cell>
        </row>
        <row r="157">
          <cell r="A157" t="str">
            <v>Elias, Samy</v>
          </cell>
        </row>
        <row r="158">
          <cell r="A158" t="str">
            <v>English, Chris</v>
          </cell>
        </row>
        <row r="159">
          <cell r="A159" t="str">
            <v>Enns, Mike</v>
          </cell>
        </row>
        <row r="160">
          <cell r="A160" t="str">
            <v>Erkorkmaz, Catherine</v>
          </cell>
        </row>
        <row r="161">
          <cell r="A161" t="str">
            <v>Eyman, Adam</v>
          </cell>
        </row>
        <row r="162">
          <cell r="A162" t="str">
            <v>Feil, Georg</v>
          </cell>
        </row>
        <row r="163">
          <cell r="A163" t="str">
            <v>Fernandes, Adrian</v>
          </cell>
        </row>
        <row r="164">
          <cell r="A164" t="str">
            <v>Ferri, Vincent</v>
          </cell>
        </row>
        <row r="165">
          <cell r="A165" t="str">
            <v>Fielding, Tim</v>
          </cell>
        </row>
        <row r="166">
          <cell r="A166" t="str">
            <v>Filimon, Carmen</v>
          </cell>
        </row>
        <row r="167">
          <cell r="A167" t="str">
            <v>Fisher, Steve</v>
          </cell>
        </row>
        <row r="168">
          <cell r="A168" t="str">
            <v>Floussov, Nick</v>
          </cell>
        </row>
        <row r="169">
          <cell r="A169" t="str">
            <v>Flynn, Gerry</v>
          </cell>
        </row>
        <row r="170">
          <cell r="A170" t="str">
            <v>Foote, Austin</v>
          </cell>
        </row>
        <row r="171">
          <cell r="A171" t="str">
            <v>Forget, Gaetan</v>
          </cell>
        </row>
        <row r="172">
          <cell r="A172" t="str">
            <v>Francetic, Branko</v>
          </cell>
        </row>
        <row r="173">
          <cell r="A173" t="str">
            <v>Frankiewicz, Beata</v>
          </cell>
        </row>
        <row r="174">
          <cell r="A174" t="str">
            <v>Frede, Robert</v>
          </cell>
        </row>
        <row r="175">
          <cell r="A175" t="str">
            <v>Fudge, Daniel</v>
          </cell>
        </row>
        <row r="176">
          <cell r="A176" t="str">
            <v>Fulford, Paul</v>
          </cell>
        </row>
        <row r="177">
          <cell r="A177" t="str">
            <v>Fung, Felix</v>
          </cell>
        </row>
        <row r="178">
          <cell r="A178" t="str">
            <v>Fung, Jack</v>
          </cell>
        </row>
        <row r="179">
          <cell r="A179" t="str">
            <v>Fung, Patrick</v>
          </cell>
        </row>
        <row r="180">
          <cell r="A180" t="str">
            <v>Gagiu, Florin</v>
          </cell>
        </row>
        <row r="181">
          <cell r="A181" t="str">
            <v>Galvao, Catherine</v>
          </cell>
        </row>
        <row r="182">
          <cell r="A182" t="str">
            <v>Garland, Robin</v>
          </cell>
        </row>
        <row r="183">
          <cell r="A183" t="str">
            <v>Gastman, Jeff</v>
          </cell>
        </row>
        <row r="184">
          <cell r="A184" t="str">
            <v>Ghafoor, Nadeem</v>
          </cell>
        </row>
        <row r="185">
          <cell r="A185" t="str">
            <v>Gibson, Ian</v>
          </cell>
        </row>
        <row r="186">
          <cell r="A186" t="str">
            <v>Gill, Prab</v>
          </cell>
        </row>
        <row r="187">
          <cell r="A187" t="str">
            <v>Gionet, David</v>
          </cell>
        </row>
        <row r="188">
          <cell r="A188" t="str">
            <v>Gluckstein, Sheldon</v>
          </cell>
        </row>
        <row r="189">
          <cell r="A189" t="str">
            <v>Goettmann, Herb</v>
          </cell>
        </row>
        <row r="190">
          <cell r="A190" t="str">
            <v>Gordon, David</v>
          </cell>
        </row>
        <row r="191">
          <cell r="A191" t="str">
            <v>Gosselin, Herman</v>
          </cell>
        </row>
        <row r="192">
          <cell r="A192" t="str">
            <v>Gowans, Doug</v>
          </cell>
        </row>
        <row r="193">
          <cell r="A193" t="str">
            <v>Grala, Krzysztof</v>
          </cell>
        </row>
        <row r="194">
          <cell r="A194" t="str">
            <v>Grant, Eric</v>
          </cell>
        </row>
        <row r="195">
          <cell r="A195" t="str">
            <v>Gray, Michael</v>
          </cell>
        </row>
        <row r="196">
          <cell r="A196" t="str">
            <v>Greco, Tom</v>
          </cell>
        </row>
        <row r="197">
          <cell r="A197" t="str">
            <v>Green, Elizabeth</v>
          </cell>
        </row>
        <row r="198">
          <cell r="A198" t="str">
            <v>Greene, Pat</v>
          </cell>
        </row>
        <row r="199">
          <cell r="A199" t="str">
            <v>Greene, Rose</v>
          </cell>
        </row>
        <row r="200">
          <cell r="A200" t="str">
            <v>Greene, Shawn</v>
          </cell>
        </row>
        <row r="201">
          <cell r="A201" t="str">
            <v>Gregoris, Dennis</v>
          </cell>
        </row>
        <row r="202">
          <cell r="A202" t="str">
            <v>Gryniewski, Lawrence</v>
          </cell>
        </row>
        <row r="203">
          <cell r="A203" t="str">
            <v>Gulas, Miltiade</v>
          </cell>
        </row>
        <row r="204">
          <cell r="A204" t="str">
            <v>Hannah, Michael</v>
          </cell>
        </row>
        <row r="205">
          <cell r="A205" t="str">
            <v>Hannah, Sarah</v>
          </cell>
        </row>
        <row r="206">
          <cell r="A206" t="str">
            <v>Hansen, John</v>
          </cell>
        </row>
        <row r="207">
          <cell r="A207" t="str">
            <v>Haque, Fatin</v>
          </cell>
        </row>
        <row r="208">
          <cell r="A208" t="str">
            <v>Harris, Cam</v>
          </cell>
        </row>
        <row r="209">
          <cell r="A209" t="str">
            <v>Hastie, Jim</v>
          </cell>
        </row>
        <row r="210">
          <cell r="A210" t="str">
            <v>Hauer, Victoria</v>
          </cell>
        </row>
        <row r="211">
          <cell r="A211" t="str">
            <v>Hautot, Rodney</v>
          </cell>
        </row>
        <row r="212">
          <cell r="A212" t="str">
            <v>Haworth, Chris</v>
          </cell>
        </row>
        <row r="213">
          <cell r="A213" t="str">
            <v>Hay, Gavin</v>
          </cell>
        </row>
        <row r="214">
          <cell r="A214" t="str">
            <v>Haystead, Dane</v>
          </cell>
        </row>
        <row r="215">
          <cell r="A215" t="str">
            <v>Hayward, Tony</v>
          </cell>
        </row>
        <row r="216">
          <cell r="A216" t="str">
            <v>Hayward, Wendy</v>
          </cell>
        </row>
        <row r="217">
          <cell r="A217" t="str">
            <v>Hebert, Jason</v>
          </cell>
        </row>
        <row r="218">
          <cell r="A218" t="str">
            <v>Heck, Tammy</v>
          </cell>
        </row>
        <row r="219">
          <cell r="A219" t="str">
            <v>Hemingway, Doug</v>
          </cell>
        </row>
        <row r="220">
          <cell r="A220" t="str">
            <v>Henderson, Don</v>
          </cell>
        </row>
        <row r="221">
          <cell r="A221" t="str">
            <v>Hiemstra, Dave</v>
          </cell>
        </row>
        <row r="222">
          <cell r="A222" t="str">
            <v>Higson, Sam</v>
          </cell>
        </row>
        <row r="223">
          <cell r="A223" t="str">
            <v>Hill, Darren</v>
          </cell>
        </row>
        <row r="224">
          <cell r="A224" t="str">
            <v>Hiltz, Mike</v>
          </cell>
        </row>
        <row r="225">
          <cell r="A225" t="str">
            <v>Ho Hing, Michael</v>
          </cell>
        </row>
        <row r="226">
          <cell r="A226" t="str">
            <v>Ho, Ferdinand</v>
          </cell>
        </row>
        <row r="227">
          <cell r="A227" t="str">
            <v>Hocken, Tim</v>
          </cell>
        </row>
        <row r="228">
          <cell r="A228" t="str">
            <v>Hollingdale, Linda</v>
          </cell>
        </row>
        <row r="229">
          <cell r="A229" t="str">
            <v>Hong, William</v>
          </cell>
        </row>
        <row r="230">
          <cell r="A230" t="str">
            <v>Hook, David</v>
          </cell>
        </row>
        <row r="231">
          <cell r="A231" t="str">
            <v>Horvath, Steve</v>
          </cell>
        </row>
        <row r="232">
          <cell r="A232" t="str">
            <v>Hosking, Dick</v>
          </cell>
        </row>
        <row r="233">
          <cell r="A233" t="str">
            <v>Howe, Colleen</v>
          </cell>
        </row>
        <row r="234">
          <cell r="A234" t="str">
            <v>Howell, Karen</v>
          </cell>
        </row>
        <row r="235">
          <cell r="A235" t="str">
            <v>Hu, Xue Song</v>
          </cell>
        </row>
        <row r="236">
          <cell r="A236" t="str">
            <v>Huang, Mike</v>
          </cell>
        </row>
        <row r="237">
          <cell r="A237" t="str">
            <v>Huang, Sheila</v>
          </cell>
        </row>
        <row r="238">
          <cell r="A238" t="str">
            <v>Iacolucci, Michael</v>
          </cell>
        </row>
        <row r="239">
          <cell r="A239" t="str">
            <v>Ionescu, Andreea</v>
          </cell>
        </row>
        <row r="240">
          <cell r="A240" t="str">
            <v>Iorga, Geanina</v>
          </cell>
        </row>
        <row r="241">
          <cell r="A241" t="str">
            <v>Irimia, Dana</v>
          </cell>
        </row>
        <row r="242">
          <cell r="A242" t="str">
            <v>Irwin, Paula</v>
          </cell>
        </row>
        <row r="243">
          <cell r="A243" t="str">
            <v>Iskander, Mag</v>
          </cell>
        </row>
        <row r="244">
          <cell r="A244" t="str">
            <v>Istrate, Julian</v>
          </cell>
        </row>
        <row r="245">
          <cell r="A245" t="str">
            <v>Izzard, Elizabeth</v>
          </cell>
        </row>
        <row r="246">
          <cell r="A246" t="str">
            <v>Jaciw, Andrew</v>
          </cell>
        </row>
        <row r="247">
          <cell r="A247" t="str">
            <v>Jakola, Roy</v>
          </cell>
        </row>
        <row r="248">
          <cell r="A248" t="str">
            <v>Janes, Shawn</v>
          </cell>
        </row>
        <row r="249">
          <cell r="A249" t="str">
            <v>Jasiobedzki, Piotr</v>
          </cell>
        </row>
        <row r="250">
          <cell r="A250" t="str">
            <v>Jawanda, Rajinder</v>
          </cell>
        </row>
        <row r="251">
          <cell r="A251" t="str">
            <v>Jefferies, Marilyn</v>
          </cell>
        </row>
        <row r="252">
          <cell r="A252" t="str">
            <v>Jelovac, Davorka</v>
          </cell>
        </row>
        <row r="253">
          <cell r="A253" t="str">
            <v>Jessen, Sean</v>
          </cell>
        </row>
        <row r="254">
          <cell r="A254" t="str">
            <v>Jin, Jing</v>
          </cell>
        </row>
        <row r="255">
          <cell r="A255" t="str">
            <v>Jolivet, Ryan</v>
          </cell>
        </row>
        <row r="256">
          <cell r="A256" t="str">
            <v>Jones, Howard</v>
          </cell>
        </row>
        <row r="257">
          <cell r="A257" t="str">
            <v>Kanda, Kammie</v>
          </cell>
        </row>
        <row r="258">
          <cell r="A258" t="str">
            <v>Kassam, Al-Leem</v>
          </cell>
        </row>
        <row r="259">
          <cell r="A259" t="str">
            <v>Kassam, Iqbal</v>
          </cell>
        </row>
        <row r="260">
          <cell r="A260" t="str">
            <v>Kaushal, Vineet</v>
          </cell>
        </row>
        <row r="261">
          <cell r="A261" t="str">
            <v>Kelly, Tom</v>
          </cell>
        </row>
        <row r="262">
          <cell r="A262" t="str">
            <v>Kennedy, Lynne</v>
          </cell>
        </row>
        <row r="263">
          <cell r="A263" t="str">
            <v>Kernaghan, David</v>
          </cell>
        </row>
        <row r="264">
          <cell r="A264" t="str">
            <v>Kerr, Andy</v>
          </cell>
        </row>
        <row r="265">
          <cell r="A265" t="str">
            <v>Kerrison, Roger</v>
          </cell>
        </row>
        <row r="266">
          <cell r="A266" t="str">
            <v>Kessler, Frank</v>
          </cell>
        </row>
        <row r="267">
          <cell r="A267" t="str">
            <v>Khan, Hameedullah</v>
          </cell>
        </row>
        <row r="268">
          <cell r="A268" t="str">
            <v>Kheradpir, Leila</v>
          </cell>
        </row>
        <row r="269">
          <cell r="A269" t="str">
            <v>King, Dan</v>
          </cell>
        </row>
        <row r="270">
          <cell r="A270" t="str">
            <v>King, Denise</v>
          </cell>
        </row>
        <row r="271">
          <cell r="A271" t="str">
            <v>Kirkpatrick, Carol</v>
          </cell>
        </row>
        <row r="272">
          <cell r="A272" t="str">
            <v>Kirkwood, Michael</v>
          </cell>
        </row>
        <row r="273">
          <cell r="A273" t="str">
            <v>Kiser, Doug</v>
          </cell>
        </row>
        <row r="274">
          <cell r="A274" t="str">
            <v>Klincsek, Tom</v>
          </cell>
        </row>
        <row r="275">
          <cell r="A275" t="str">
            <v>Kohut, Rick</v>
          </cell>
        </row>
        <row r="276">
          <cell r="A276" t="str">
            <v>Kraliz, Ryan</v>
          </cell>
        </row>
        <row r="277">
          <cell r="A277" t="str">
            <v>Kratt, Aaron</v>
          </cell>
        </row>
        <row r="278">
          <cell r="A278" t="str">
            <v>Krey, Marianne</v>
          </cell>
        </row>
        <row r="279">
          <cell r="A279" t="str">
            <v>Krishnasamy, Rubakumar</v>
          </cell>
        </row>
        <row r="280">
          <cell r="A280" t="str">
            <v>Kruijen, Simon</v>
          </cell>
        </row>
        <row r="281">
          <cell r="A281" t="str">
            <v>Krzywiecki, Witold</v>
          </cell>
        </row>
        <row r="282">
          <cell r="A282" t="str">
            <v>Lai, Johnny</v>
          </cell>
        </row>
        <row r="283">
          <cell r="A283" t="str">
            <v>Lam, Joseph</v>
          </cell>
        </row>
        <row r="284">
          <cell r="A284" t="str">
            <v>Lam, Kenneth</v>
          </cell>
        </row>
        <row r="285">
          <cell r="A285" t="str">
            <v>Lam, Samuel</v>
          </cell>
        </row>
        <row r="286">
          <cell r="A286" t="str">
            <v>Lamarche, Luc</v>
          </cell>
        </row>
        <row r="287">
          <cell r="A287" t="str">
            <v>Langley, Chris</v>
          </cell>
        </row>
        <row r="288">
          <cell r="A288" t="str">
            <v>Larson, Nicholas</v>
          </cell>
        </row>
        <row r="289">
          <cell r="A289" t="str">
            <v>Lau, Tony</v>
          </cell>
        </row>
        <row r="290">
          <cell r="A290" t="str">
            <v>Lauzon, Rod</v>
          </cell>
        </row>
        <row r="291">
          <cell r="A291" t="str">
            <v>Lawson, Laurence</v>
          </cell>
        </row>
        <row r="292">
          <cell r="A292" t="str">
            <v>LeClaire, Greg</v>
          </cell>
        </row>
        <row r="293">
          <cell r="A293" t="str">
            <v>Lee Kim-Koon, Gerald</v>
          </cell>
        </row>
        <row r="294">
          <cell r="A294" t="str">
            <v>Lee, Kyle</v>
          </cell>
        </row>
        <row r="295">
          <cell r="A295" t="str">
            <v>Lee, Robert</v>
          </cell>
        </row>
        <row r="296">
          <cell r="A296" t="str">
            <v>Lee, Seung</v>
          </cell>
        </row>
        <row r="297">
          <cell r="A297" t="str">
            <v>Lesmana, Martin</v>
          </cell>
        </row>
        <row r="298">
          <cell r="A298" t="str">
            <v>Leung, Joanne</v>
          </cell>
        </row>
        <row r="299">
          <cell r="A299" t="str">
            <v>Leung, Simon</v>
          </cell>
        </row>
        <row r="300">
          <cell r="A300" t="str">
            <v>Li, Flora</v>
          </cell>
        </row>
        <row r="301">
          <cell r="A301" t="str">
            <v>Li, Mang</v>
          </cell>
        </row>
        <row r="302">
          <cell r="A302" t="str">
            <v>Lippa, Anna</v>
          </cell>
        </row>
        <row r="303">
          <cell r="A303" t="str">
            <v>Liu, Michael</v>
          </cell>
        </row>
        <row r="304">
          <cell r="A304" t="str">
            <v>Locquiao, Aida</v>
          </cell>
        </row>
        <row r="305">
          <cell r="A305" t="str">
            <v>Logan, Jim</v>
          </cell>
        </row>
        <row r="306">
          <cell r="A306" t="str">
            <v>Looi, Thomas</v>
          </cell>
        </row>
        <row r="307">
          <cell r="A307" t="str">
            <v>Loprevite-Ruscetta, Josie</v>
          </cell>
        </row>
        <row r="308">
          <cell r="A308" t="str">
            <v>Louie, Edwin</v>
          </cell>
        </row>
        <row r="309">
          <cell r="A309" t="str">
            <v>Luborsky, Alan</v>
          </cell>
        </row>
        <row r="310">
          <cell r="A310" t="str">
            <v>Luk, Leo</v>
          </cell>
        </row>
        <row r="311">
          <cell r="A311" t="str">
            <v>Lymer, John</v>
          </cell>
        </row>
        <row r="312">
          <cell r="A312" t="str">
            <v>Lyn, Craig</v>
          </cell>
        </row>
        <row r="313">
          <cell r="A313" t="str">
            <v>Lyons, Don</v>
          </cell>
        </row>
        <row r="314">
          <cell r="A314" t="str">
            <v>Macchia, Dominic</v>
          </cell>
        </row>
        <row r="315">
          <cell r="A315" t="str">
            <v>Mack, Bruce</v>
          </cell>
        </row>
        <row r="316">
          <cell r="A316" t="str">
            <v>MacNeil, David</v>
          </cell>
        </row>
        <row r="317">
          <cell r="A317" t="str">
            <v>Mak, Katie</v>
          </cell>
        </row>
        <row r="318">
          <cell r="A318" t="str">
            <v>Makim, Hiten</v>
          </cell>
        </row>
        <row r="319">
          <cell r="A319" t="str">
            <v>Maljevac, Denny</v>
          </cell>
        </row>
        <row r="320">
          <cell r="A320" t="str">
            <v>Mamontov, Mikhail</v>
          </cell>
        </row>
        <row r="321">
          <cell r="A321" t="str">
            <v>Manzo, Esther</v>
          </cell>
        </row>
        <row r="322">
          <cell r="A322" t="str">
            <v>Marshall, Joshua</v>
          </cell>
        </row>
        <row r="323">
          <cell r="A323" t="str">
            <v>Martens, Ryan</v>
          </cell>
        </row>
        <row r="324">
          <cell r="A324" t="str">
            <v>Martin, Ken</v>
          </cell>
        </row>
        <row r="325">
          <cell r="A325" t="str">
            <v>Masur, Andrew</v>
          </cell>
        </row>
        <row r="326">
          <cell r="A326" t="str">
            <v>Matheson, Joanne</v>
          </cell>
        </row>
        <row r="327">
          <cell r="A327" t="str">
            <v>Mattice, Wendy</v>
          </cell>
        </row>
        <row r="328">
          <cell r="A328" t="str">
            <v>Mattoscio, Joe</v>
          </cell>
        </row>
        <row r="329">
          <cell r="A329" t="str">
            <v>McCartney, Dan</v>
          </cell>
        </row>
        <row r="330">
          <cell r="A330" t="str">
            <v>McCoubrey, Ryan</v>
          </cell>
        </row>
        <row r="331">
          <cell r="A331" t="str">
            <v>McDonald, Richard</v>
          </cell>
        </row>
        <row r="332">
          <cell r="A332" t="str">
            <v>McDouall, Maurice</v>
          </cell>
        </row>
        <row r="333">
          <cell r="A333" t="str">
            <v>McFadden, Karin</v>
          </cell>
        </row>
        <row r="334">
          <cell r="A334" t="str">
            <v>Mcfarlane, Glenn</v>
          </cell>
        </row>
        <row r="335">
          <cell r="A335" t="str">
            <v>McGinnis, Linda</v>
          </cell>
        </row>
        <row r="336">
          <cell r="A336" t="str">
            <v>McLaren, Doug</v>
          </cell>
        </row>
        <row r="337">
          <cell r="A337" t="str">
            <v>Meens, Will</v>
          </cell>
        </row>
        <row r="338">
          <cell r="A338" t="str">
            <v>Meikle, Shirley</v>
          </cell>
        </row>
        <row r="339">
          <cell r="A339" t="str">
            <v>Mendiola, Ted</v>
          </cell>
        </row>
        <row r="340">
          <cell r="A340" t="str">
            <v>Metcalfe, Laurie</v>
          </cell>
        </row>
        <row r="341">
          <cell r="A341" t="str">
            <v>Michels, Jennifer</v>
          </cell>
        </row>
        <row r="342">
          <cell r="A342" t="str">
            <v>Mierzwa, Michele</v>
          </cell>
        </row>
        <row r="343">
          <cell r="A343" t="str">
            <v>Millar, James</v>
          </cell>
        </row>
        <row r="344">
          <cell r="A344" t="str">
            <v>Miller, Daniel</v>
          </cell>
        </row>
        <row r="345">
          <cell r="A345" t="str">
            <v>Miller, Robin</v>
          </cell>
        </row>
        <row r="346">
          <cell r="A346" t="str">
            <v>Miller, Treena</v>
          </cell>
        </row>
        <row r="347">
          <cell r="A347" t="str">
            <v>Milligan, Don</v>
          </cell>
        </row>
        <row r="348">
          <cell r="A348" t="str">
            <v>Mirza, Mustafa</v>
          </cell>
        </row>
        <row r="349">
          <cell r="A349" t="str">
            <v>Misra, Sarthak</v>
          </cell>
        </row>
        <row r="350">
          <cell r="A350" t="str">
            <v>Mistry, Ajay</v>
          </cell>
        </row>
        <row r="351">
          <cell r="A351" t="str">
            <v>Mohammed, Zaeem</v>
          </cell>
        </row>
        <row r="352">
          <cell r="A352" t="str">
            <v>Molgaard, Lena</v>
          </cell>
        </row>
        <row r="353">
          <cell r="A353" t="str">
            <v>Mooney, Graham</v>
          </cell>
        </row>
        <row r="354">
          <cell r="A354" t="str">
            <v>Moore, Andrew</v>
          </cell>
        </row>
        <row r="355">
          <cell r="A355" t="str">
            <v>Moore, Scott</v>
          </cell>
        </row>
        <row r="356">
          <cell r="A356" t="str">
            <v>Moritz, Sean</v>
          </cell>
        </row>
        <row r="357">
          <cell r="A357" t="str">
            <v>Mosseau-Barr, Marnie</v>
          </cell>
        </row>
        <row r="358">
          <cell r="A358" t="str">
            <v>Moynihan, Rick</v>
          </cell>
        </row>
        <row r="359">
          <cell r="A359" t="str">
            <v>Moyung, TaiJing</v>
          </cell>
        </row>
        <row r="360">
          <cell r="A360" t="str">
            <v>Mukherji, Raja</v>
          </cell>
        </row>
        <row r="361">
          <cell r="A361" t="str">
            <v>Mullin, Dan</v>
          </cell>
        </row>
        <row r="362">
          <cell r="A362" t="str">
            <v>Munoz, Oscar</v>
          </cell>
        </row>
        <row r="363">
          <cell r="A363" t="str">
            <v>Murphy, Philip</v>
          </cell>
        </row>
        <row r="364">
          <cell r="A364" t="str">
            <v>Murray, Graham</v>
          </cell>
        </row>
        <row r="365">
          <cell r="A365" t="str">
            <v>Murray, Robert</v>
          </cell>
        </row>
        <row r="366">
          <cell r="A366" t="str">
            <v>Narasimhan, KC</v>
          </cell>
        </row>
        <row r="367">
          <cell r="A367" t="str">
            <v>Nasimok, Kevin</v>
          </cell>
        </row>
        <row r="368">
          <cell r="A368" t="str">
            <v>Neacsu, Mihaela</v>
          </cell>
        </row>
        <row r="369">
          <cell r="A369" t="str">
            <v>Newhook, Perry</v>
          </cell>
        </row>
        <row r="370">
          <cell r="A370" t="str">
            <v>Ng, Ho-Kong</v>
          </cell>
        </row>
        <row r="371">
          <cell r="A371" t="str">
            <v>Ng, Sam</v>
          </cell>
        </row>
        <row r="372">
          <cell r="A372" t="str">
            <v>Nguyen, Da</v>
          </cell>
        </row>
        <row r="373">
          <cell r="A373" t="str">
            <v>Nguyen, Phong</v>
          </cell>
        </row>
        <row r="374">
          <cell r="A374" t="str">
            <v>Nguyen, Phung</v>
          </cell>
        </row>
        <row r="375">
          <cell r="A375" t="str">
            <v>Nimelman, Manny</v>
          </cell>
        </row>
        <row r="376">
          <cell r="A376" t="str">
            <v>Nixon, Fred</v>
          </cell>
        </row>
        <row r="377">
          <cell r="A377" t="str">
            <v>Odorizzi, Craig</v>
          </cell>
        </row>
        <row r="378">
          <cell r="A378" t="str">
            <v>Oghenekevwe, Viano</v>
          </cell>
        </row>
        <row r="379">
          <cell r="A379" t="str">
            <v>Ogilvie, Andrew</v>
          </cell>
        </row>
        <row r="380">
          <cell r="A380" t="str">
            <v>Okun, Boris</v>
          </cell>
        </row>
        <row r="381">
          <cell r="A381" t="str">
            <v>Olivieri, Marco</v>
          </cell>
        </row>
        <row r="382">
          <cell r="A382" t="str">
            <v>Olmstead, Jim</v>
          </cell>
        </row>
        <row r="383">
          <cell r="A383" t="str">
            <v>Olsen, Christopher</v>
          </cell>
        </row>
        <row r="384">
          <cell r="A384" t="str">
            <v>Oshinowo, Layi</v>
          </cell>
        </row>
        <row r="385">
          <cell r="A385" t="str">
            <v>Ower, Cameron</v>
          </cell>
        </row>
        <row r="386">
          <cell r="A386" t="str">
            <v>Pan, Tong</v>
          </cell>
        </row>
        <row r="387">
          <cell r="A387" t="str">
            <v>Pardasani, Utsav</v>
          </cell>
        </row>
        <row r="388">
          <cell r="A388" t="str">
            <v>Parfitt, Mike</v>
          </cell>
        </row>
        <row r="389">
          <cell r="A389" t="str">
            <v>Parker, Ron</v>
          </cell>
        </row>
        <row r="390">
          <cell r="A390" t="str">
            <v>Parmar, Kuldip</v>
          </cell>
        </row>
        <row r="391">
          <cell r="A391" t="str">
            <v>Parry, Dave</v>
          </cell>
        </row>
        <row r="392">
          <cell r="A392" t="str">
            <v>Patel, Ajit</v>
          </cell>
        </row>
        <row r="393">
          <cell r="A393" t="str">
            <v>Patel, Ketan</v>
          </cell>
        </row>
        <row r="394">
          <cell r="A394" t="str">
            <v>Patel, Naran</v>
          </cell>
        </row>
        <row r="395">
          <cell r="A395" t="str">
            <v>Peacock, Paul</v>
          </cell>
        </row>
        <row r="396">
          <cell r="A396" t="str">
            <v>Peddie, Devon</v>
          </cell>
        </row>
        <row r="397">
          <cell r="A397" t="str">
            <v>Peirson, Peter</v>
          </cell>
        </row>
        <row r="398">
          <cell r="A398" t="str">
            <v>Pennells, Mark</v>
          </cell>
        </row>
        <row r="399">
          <cell r="A399" t="str">
            <v>Petro, Carm</v>
          </cell>
        </row>
        <row r="400">
          <cell r="A400" t="str">
            <v>Pihac, Steven</v>
          </cell>
        </row>
        <row r="401">
          <cell r="A401" t="str">
            <v>Poenaru, Razvan</v>
          </cell>
        </row>
        <row r="402">
          <cell r="A402" t="str">
            <v>Poliakov, Andrei</v>
          </cell>
        </row>
        <row r="403">
          <cell r="A403" t="str">
            <v>Pollock, John</v>
          </cell>
        </row>
        <row r="404">
          <cell r="A404" t="str">
            <v>Pollock, Megan</v>
          </cell>
        </row>
        <row r="405">
          <cell r="A405" t="str">
            <v>Pop, Horatiu</v>
          </cell>
        </row>
        <row r="406">
          <cell r="A406" t="str">
            <v>Pop, Marius</v>
          </cell>
        </row>
        <row r="407">
          <cell r="A407" t="str">
            <v>Pouzar, Justin</v>
          </cell>
        </row>
        <row r="408">
          <cell r="A408" t="str">
            <v>Poynter, Lyndsey</v>
          </cell>
        </row>
        <row r="409">
          <cell r="A409" t="str">
            <v>Prasad, Shivshankar</v>
          </cell>
        </row>
        <row r="410">
          <cell r="A410" t="str">
            <v>Preston, Shirin</v>
          </cell>
        </row>
        <row r="411">
          <cell r="A411" t="str">
            <v>Prevot, Arthur</v>
          </cell>
        </row>
        <row r="412">
          <cell r="A412" t="str">
            <v>Pronk, Robert</v>
          </cell>
        </row>
        <row r="413">
          <cell r="A413" t="str">
            <v>Puklic, Roman</v>
          </cell>
        </row>
        <row r="414">
          <cell r="A414" t="str">
            <v>Pushpanathan, Giri</v>
          </cell>
        </row>
        <row r="415">
          <cell r="A415" t="str">
            <v>Qu, Janet</v>
          </cell>
        </row>
        <row r="416">
          <cell r="A416" t="str">
            <v>Quan, Hung</v>
          </cell>
        </row>
        <row r="417">
          <cell r="A417" t="str">
            <v>Quinn, Tony</v>
          </cell>
        </row>
        <row r="418">
          <cell r="A418" t="str">
            <v>Rajah, Anton</v>
          </cell>
        </row>
        <row r="419">
          <cell r="A419" t="str">
            <v>Raju, Mohan</v>
          </cell>
        </row>
        <row r="420">
          <cell r="A420" t="str">
            <v>Ramdeen, Valerie</v>
          </cell>
        </row>
        <row r="421">
          <cell r="A421" t="str">
            <v>Ramrattan, Shiva</v>
          </cell>
        </row>
        <row r="422">
          <cell r="A422" t="str">
            <v>Rankin, Karen</v>
          </cell>
        </row>
        <row r="423">
          <cell r="A423" t="str">
            <v>Ratti, John</v>
          </cell>
        </row>
        <row r="424">
          <cell r="A424" t="str">
            <v>Raut, Adriana</v>
          </cell>
        </row>
        <row r="425">
          <cell r="A425" t="str">
            <v>Ravindran, Gita</v>
          </cell>
        </row>
        <row r="426">
          <cell r="A426" t="str">
            <v>Ravindran, Ravi</v>
          </cell>
        </row>
        <row r="427">
          <cell r="A427" t="str">
            <v>Redmond, Scott</v>
          </cell>
        </row>
        <row r="428">
          <cell r="A428" t="str">
            <v>Reedman, Tim</v>
          </cell>
        </row>
        <row r="429">
          <cell r="A429" t="str">
            <v>Rembala, Richard</v>
          </cell>
        </row>
        <row r="430">
          <cell r="A430" t="str">
            <v>Replete, Boris</v>
          </cell>
        </row>
        <row r="431">
          <cell r="A431" t="str">
            <v>Reyes, Francisco</v>
          </cell>
        </row>
        <row r="432">
          <cell r="A432" t="str">
            <v>Rice, Craig</v>
          </cell>
        </row>
        <row r="433">
          <cell r="A433" t="str">
            <v>Rich, Brenda</v>
          </cell>
        </row>
        <row r="434">
          <cell r="A434" t="str">
            <v>Richards, Jim</v>
          </cell>
        </row>
        <row r="435">
          <cell r="A435" t="str">
            <v>Richardson, Bill</v>
          </cell>
        </row>
        <row r="436">
          <cell r="A436" t="str">
            <v>Ridolfo, Christina</v>
          </cell>
        </row>
        <row r="437">
          <cell r="A437" t="str">
            <v>Roberto, Mark</v>
          </cell>
        </row>
        <row r="438">
          <cell r="A438" t="str">
            <v>Roberts, Paul</v>
          </cell>
        </row>
        <row r="439">
          <cell r="A439" t="str">
            <v>Robinson, Giles</v>
          </cell>
        </row>
        <row r="440">
          <cell r="A440" t="str">
            <v>Robinson, Maurice</v>
          </cell>
        </row>
        <row r="441">
          <cell r="A441" t="str">
            <v>Robinson, Paul</v>
          </cell>
        </row>
        <row r="442">
          <cell r="A442" t="str">
            <v>Rodger, Marise</v>
          </cell>
        </row>
        <row r="443">
          <cell r="A443" t="str">
            <v>Rodriguez, Luis</v>
          </cell>
        </row>
        <row r="444">
          <cell r="A444" t="str">
            <v>Rodriguez, Mauricio</v>
          </cell>
        </row>
        <row r="445">
          <cell r="A445" t="str">
            <v>Roger, Neil</v>
          </cell>
        </row>
        <row r="446">
          <cell r="A446" t="str">
            <v>Rossi, Stephen</v>
          </cell>
        </row>
        <row r="447">
          <cell r="A447" t="str">
            <v>Rozenberg, Evgeney</v>
          </cell>
        </row>
        <row r="448">
          <cell r="A448" t="str">
            <v>Rylott, Brad</v>
          </cell>
        </row>
        <row r="449">
          <cell r="A449" t="str">
            <v>Saad, Gaby</v>
          </cell>
        </row>
        <row r="450">
          <cell r="A450" t="str">
            <v>Saad, Sam</v>
          </cell>
        </row>
        <row r="451">
          <cell r="A451" t="str">
            <v>Sachdev, Tej</v>
          </cell>
        </row>
        <row r="452">
          <cell r="A452" t="str">
            <v>Sahin, Hulya</v>
          </cell>
        </row>
        <row r="453">
          <cell r="A453" t="str">
            <v>Sallaberger, Christian</v>
          </cell>
        </row>
        <row r="454">
          <cell r="A454" t="str">
            <v>Saltcheva, Maria</v>
          </cell>
        </row>
        <row r="455">
          <cell r="A455" t="str">
            <v>Salter, Douglas</v>
          </cell>
        </row>
        <row r="456">
          <cell r="A456" t="str">
            <v>Samarakoone, Viraj</v>
          </cell>
        </row>
        <row r="457">
          <cell r="A457" t="str">
            <v>Sandelands, Graham</v>
          </cell>
        </row>
        <row r="458">
          <cell r="A458" t="str">
            <v>Sanghera, Avtar</v>
          </cell>
        </row>
        <row r="459">
          <cell r="A459" t="str">
            <v>Sanghera, Hazoora</v>
          </cell>
        </row>
        <row r="460">
          <cell r="A460" t="str">
            <v>Sapon, Alexander</v>
          </cell>
        </row>
        <row r="461">
          <cell r="A461" t="str">
            <v>Sarkar, Pritam</v>
          </cell>
        </row>
        <row r="462">
          <cell r="A462" t="str">
            <v>Scally, John</v>
          </cell>
        </row>
        <row r="463">
          <cell r="A463" t="str">
            <v>Schmidt, Michael</v>
          </cell>
        </row>
        <row r="464">
          <cell r="A464" t="str">
            <v>Schurek, Carolyn</v>
          </cell>
        </row>
        <row r="465">
          <cell r="A465" t="str">
            <v>Se, Stephen</v>
          </cell>
        </row>
        <row r="466">
          <cell r="A466" t="str">
            <v>Searle, Gary</v>
          </cell>
        </row>
        <row r="467">
          <cell r="A467" t="str">
            <v>Selvagio, Seb</v>
          </cell>
        </row>
        <row r="468">
          <cell r="A468" t="str">
            <v>Semcesen, Robert</v>
          </cell>
        </row>
        <row r="469">
          <cell r="A469" t="str">
            <v>Sha, Jason</v>
          </cell>
        </row>
        <row r="470">
          <cell r="A470" t="str">
            <v>Shalaby, David</v>
          </cell>
        </row>
        <row r="471">
          <cell r="A471" t="str">
            <v>Shang, Xin</v>
          </cell>
        </row>
        <row r="472">
          <cell r="A472" t="str">
            <v>Sharma, Dhiraj</v>
          </cell>
        </row>
        <row r="473">
          <cell r="A473" t="str">
            <v>Shearmur, Bill</v>
          </cell>
        </row>
        <row r="474">
          <cell r="A474" t="str">
            <v>Sheppard, Joe</v>
          </cell>
        </row>
        <row r="475">
          <cell r="A475" t="str">
            <v>Sherman, Karen</v>
          </cell>
        </row>
        <row r="476">
          <cell r="A476" t="str">
            <v>Shi, Jian-Feng</v>
          </cell>
        </row>
        <row r="477">
          <cell r="A477" t="str">
            <v>Simmons, Donald</v>
          </cell>
        </row>
        <row r="478">
          <cell r="A478" t="str">
            <v>Singh, Harjit</v>
          </cell>
        </row>
        <row r="479">
          <cell r="A479" t="str">
            <v>Sivakumar, Alan</v>
          </cell>
        </row>
        <row r="480">
          <cell r="A480" t="str">
            <v>Skafte, Jens</v>
          </cell>
        </row>
        <row r="481">
          <cell r="A481" t="str">
            <v>Skinner, Caroline</v>
          </cell>
        </row>
        <row r="482">
          <cell r="A482" t="str">
            <v>Skinner, George</v>
          </cell>
        </row>
        <row r="483">
          <cell r="A483" t="str">
            <v>Skinner, Jamie</v>
          </cell>
        </row>
        <row r="484">
          <cell r="A484" t="str">
            <v>Skorupa, Michelle</v>
          </cell>
        </row>
        <row r="485">
          <cell r="A485" t="str">
            <v>Skorupski, Andrew</v>
          </cell>
        </row>
        <row r="486">
          <cell r="A486" t="str">
            <v>Slater, Simon</v>
          </cell>
        </row>
        <row r="487">
          <cell r="A487" t="str">
            <v>Smith, Dave</v>
          </cell>
        </row>
        <row r="488">
          <cell r="A488" t="str">
            <v>Smith, Leissa</v>
          </cell>
        </row>
        <row r="489">
          <cell r="A489" t="str">
            <v>Sobiesiak, Ludwik</v>
          </cell>
        </row>
        <row r="490">
          <cell r="A490" t="str">
            <v>Sokol, Natalia</v>
          </cell>
        </row>
        <row r="491">
          <cell r="A491" t="str">
            <v>Sokol, Vyacheslav</v>
          </cell>
        </row>
        <row r="492">
          <cell r="A492" t="str">
            <v>Song, Shawn</v>
          </cell>
        </row>
        <row r="493">
          <cell r="A493" t="str">
            <v>Sotto, Cathy</v>
          </cell>
        </row>
        <row r="494">
          <cell r="A494" t="str">
            <v>Sprawson, Geoff</v>
          </cell>
        </row>
        <row r="495">
          <cell r="A495" t="str">
            <v>Stanescu, Eduard</v>
          </cell>
        </row>
        <row r="496">
          <cell r="A496" t="str">
            <v>Stevens, Les</v>
          </cell>
        </row>
        <row r="497">
          <cell r="A497" t="str">
            <v>Stoia, Alina</v>
          </cell>
        </row>
        <row r="498">
          <cell r="A498" t="str">
            <v>Stone, Sandra</v>
          </cell>
        </row>
        <row r="499">
          <cell r="A499" t="str">
            <v>Stonell, Adrian</v>
          </cell>
        </row>
        <row r="500">
          <cell r="A500" t="str">
            <v>Sun, Debin</v>
          </cell>
        </row>
        <row r="501">
          <cell r="A501" t="str">
            <v>Sung, Sunny</v>
          </cell>
        </row>
        <row r="502">
          <cell r="A502" t="str">
            <v>Syal, Ram</v>
          </cell>
        </row>
        <row r="503">
          <cell r="A503" t="str">
            <v>Syed, Zaki</v>
          </cell>
        </row>
        <row r="504">
          <cell r="A504" t="str">
            <v>Symanzik, Janine</v>
          </cell>
        </row>
        <row r="505">
          <cell r="A505" t="str">
            <v>Symashkevych, Alex</v>
          </cell>
        </row>
        <row r="506">
          <cell r="A506" t="str">
            <v>Taggart, Traci</v>
          </cell>
        </row>
        <row r="507">
          <cell r="A507" t="str">
            <v>Talawdekar, Satish</v>
          </cell>
        </row>
        <row r="508">
          <cell r="A508" t="str">
            <v>Tang, Jason</v>
          </cell>
        </row>
        <row r="509">
          <cell r="A509" t="str">
            <v>Tang, John</v>
          </cell>
        </row>
        <row r="510">
          <cell r="A510" t="str">
            <v>Taplin, Ron</v>
          </cell>
        </row>
        <row r="511">
          <cell r="A511" t="str">
            <v>Tavares, Raymond</v>
          </cell>
        </row>
        <row r="512">
          <cell r="A512" t="str">
            <v>Taylor, Allen</v>
          </cell>
        </row>
        <row r="513">
          <cell r="A513" t="str">
            <v>Taylor, Jeff</v>
          </cell>
        </row>
        <row r="514">
          <cell r="A514" t="str">
            <v>Tchao, Danielle</v>
          </cell>
        </row>
        <row r="515">
          <cell r="A515" t="str">
            <v>Terra, Lino</v>
          </cell>
        </row>
        <row r="516">
          <cell r="A516" t="str">
            <v>Terra, Vinia</v>
          </cell>
        </row>
        <row r="517">
          <cell r="A517" t="str">
            <v>Teti, Frank</v>
          </cell>
        </row>
        <row r="518">
          <cell r="A518" t="str">
            <v>Thiyagarajah, Bala</v>
          </cell>
        </row>
        <row r="519">
          <cell r="A519" t="str">
            <v>Tkachenko, Eugen</v>
          </cell>
        </row>
        <row r="520">
          <cell r="A520" t="str">
            <v>Tokarev, Yuri</v>
          </cell>
        </row>
        <row r="521">
          <cell r="A521" t="str">
            <v>Tomlinson, Jeannie</v>
          </cell>
        </row>
        <row r="522">
          <cell r="A522" t="str">
            <v>Tong, Kelvin</v>
          </cell>
        </row>
        <row r="523">
          <cell r="A523" t="str">
            <v>Tran, Vi</v>
          </cell>
        </row>
        <row r="524">
          <cell r="A524" t="str">
            <v>Turner, Andy</v>
          </cell>
        </row>
        <row r="525">
          <cell r="A525" t="str">
            <v>Turosky, Linda</v>
          </cell>
        </row>
        <row r="526">
          <cell r="A526" t="str">
            <v>Umasuthan, Manickam</v>
          </cell>
        </row>
        <row r="527">
          <cell r="A527" t="str">
            <v>Uppuluri, Raja</v>
          </cell>
        </row>
        <row r="528">
          <cell r="A528" t="str">
            <v>Urson, Hanan</v>
          </cell>
        </row>
        <row r="529">
          <cell r="A529" t="str">
            <v>Vagenas, Laurie</v>
          </cell>
        </row>
        <row r="530">
          <cell r="A530" t="str">
            <v>Van Beek, Jacco</v>
          </cell>
        </row>
        <row r="531">
          <cell r="A531" t="str">
            <v>Vanin, Lynne</v>
          </cell>
        </row>
        <row r="532">
          <cell r="A532" t="str">
            <v>Vasilakeris, Takis</v>
          </cell>
        </row>
        <row r="533">
          <cell r="A533" t="str">
            <v>Velacruz, Felix</v>
          </cell>
        </row>
        <row r="534">
          <cell r="A534" t="str">
            <v>Villalta, Peter</v>
          </cell>
        </row>
        <row r="535">
          <cell r="A535" t="str">
            <v>Villegas, Wilfred</v>
          </cell>
        </row>
        <row r="536">
          <cell r="A536" t="str">
            <v>Vit, Dennis</v>
          </cell>
        </row>
        <row r="537">
          <cell r="A537" t="str">
            <v>Waite, Bill</v>
          </cell>
        </row>
        <row r="538">
          <cell r="A538" t="str">
            <v>Walker, Bruce</v>
          </cell>
        </row>
        <row r="539">
          <cell r="A539" t="str">
            <v>Wang, Jiegao</v>
          </cell>
        </row>
        <row r="540">
          <cell r="A540" t="str">
            <v>Ward, Robert</v>
          </cell>
        </row>
        <row r="541">
          <cell r="A541" t="str">
            <v>Watkinson, John</v>
          </cell>
        </row>
        <row r="542">
          <cell r="A542" t="str">
            <v>Weiss, Linda</v>
          </cell>
        </row>
        <row r="543">
          <cell r="A543" t="str">
            <v>White, Jason</v>
          </cell>
        </row>
        <row r="544">
          <cell r="A544" t="str">
            <v>Wilkes, Jane</v>
          </cell>
        </row>
        <row r="545">
          <cell r="A545" t="str">
            <v>Williamson, Julie</v>
          </cell>
        </row>
        <row r="546">
          <cell r="A546" t="str">
            <v>Witcomb, Neil</v>
          </cell>
        </row>
        <row r="547">
          <cell r="A547" t="str">
            <v>Witt, Roger</v>
          </cell>
        </row>
        <row r="548">
          <cell r="A548" t="str">
            <v>Wong, Felix</v>
          </cell>
        </row>
        <row r="549">
          <cell r="A549" t="str">
            <v>Wong, Jacky</v>
          </cell>
        </row>
        <row r="550">
          <cell r="A550" t="str">
            <v>Wong, Ken</v>
          </cell>
        </row>
        <row r="551">
          <cell r="A551" t="str">
            <v>Wood, David</v>
          </cell>
        </row>
        <row r="552">
          <cell r="A552" t="str">
            <v>Woodland, Chris</v>
          </cell>
        </row>
        <row r="553">
          <cell r="A553" t="str">
            <v>Wu, Ellie</v>
          </cell>
        </row>
        <row r="554">
          <cell r="A554" t="str">
            <v>Wu, Frances</v>
          </cell>
        </row>
        <row r="555">
          <cell r="A555" t="str">
            <v>Xavier, Warren</v>
          </cell>
        </row>
        <row r="556">
          <cell r="A556" t="str">
            <v>Yang, George</v>
          </cell>
        </row>
        <row r="557">
          <cell r="A557" t="str">
            <v>Yap, Johnny</v>
          </cell>
        </row>
        <row r="558">
          <cell r="A558" t="str">
            <v>Yehudaiff, Ben</v>
          </cell>
        </row>
        <row r="559">
          <cell r="A559" t="str">
            <v>Yeung, Benny</v>
          </cell>
        </row>
        <row r="560">
          <cell r="A560" t="str">
            <v>Younus, Zafar</v>
          </cell>
        </row>
        <row r="561">
          <cell r="A561" t="str">
            <v>Yu, Peter</v>
          </cell>
        </row>
        <row r="562">
          <cell r="A562" t="str">
            <v>Yu, Simon</v>
          </cell>
        </row>
        <row r="563">
          <cell r="A563" t="str">
            <v>Zaidi, Nazia</v>
          </cell>
        </row>
        <row r="564">
          <cell r="A564" t="str">
            <v>Zando, David</v>
          </cell>
        </row>
        <row r="565">
          <cell r="A565" t="str">
            <v>Zhabokritsky, Igor</v>
          </cell>
        </row>
        <row r="566">
          <cell r="A566" t="str">
            <v>Zhang, Yiwen</v>
          </cell>
        </row>
        <row r="567">
          <cell r="A567" t="str">
            <v>Zhelnakov, Sergiy</v>
          </cell>
        </row>
        <row r="568">
          <cell r="A568" t="str">
            <v>Zhu, Alice</v>
          </cell>
        </row>
        <row r="569">
          <cell r="A569" t="str">
            <v>Zou, Steve</v>
          </cell>
        </row>
        <row r="570">
          <cell r="A570" t="str">
            <v>PA RECORDS G1 TBD</v>
          </cell>
        </row>
        <row r="571">
          <cell r="A571" t="str">
            <v>PA RECORDS G2 TBD</v>
          </cell>
        </row>
        <row r="572">
          <cell r="A572" t="str">
            <v>PA RECORDS G3 TBD</v>
          </cell>
        </row>
        <row r="573">
          <cell r="A573" t="str">
            <v>PA RECORDS G4 TBD</v>
          </cell>
        </row>
        <row r="574">
          <cell r="A574" t="str">
            <v>CADM J1 TBD</v>
          </cell>
        </row>
        <row r="575">
          <cell r="A575" t="str">
            <v>CADM J2 TBD</v>
          </cell>
        </row>
        <row r="576">
          <cell r="A576" t="str">
            <v>CADM J3 TBD</v>
          </cell>
        </row>
        <row r="577">
          <cell r="A577" t="str">
            <v>CADM J4 TBD</v>
          </cell>
        </row>
        <row r="578">
          <cell r="A578" t="str">
            <v>COST/SCHEDULE J1 TBD</v>
          </cell>
        </row>
        <row r="579">
          <cell r="A579" t="str">
            <v>COST/SCHEDULE J2 TBD</v>
          </cell>
        </row>
        <row r="580">
          <cell r="A580" t="str">
            <v>COST/SCHEDULE J3 TBD</v>
          </cell>
        </row>
        <row r="581">
          <cell r="A581" t="str">
            <v>COST/SCHEDULE J4 TBD</v>
          </cell>
        </row>
        <row r="582">
          <cell r="A582" t="str">
            <v>R&amp;D J1 TBD</v>
          </cell>
        </row>
        <row r="583">
          <cell r="A583" t="str">
            <v>R&amp;D J2 TBD</v>
          </cell>
        </row>
        <row r="584">
          <cell r="A584" t="str">
            <v>R&amp;D J3 TBD</v>
          </cell>
        </row>
        <row r="585">
          <cell r="A585" t="str">
            <v>R&amp;D J4 TBD</v>
          </cell>
        </row>
        <row r="586">
          <cell r="A586" t="str">
            <v>PROG MGMT J1 TBD</v>
          </cell>
        </row>
        <row r="587">
          <cell r="A587" t="str">
            <v>PROG MGMT J2 TBD</v>
          </cell>
        </row>
        <row r="588">
          <cell r="A588" t="str">
            <v>PROG MGMT J3 TBD</v>
          </cell>
        </row>
        <row r="589">
          <cell r="A589" t="str">
            <v>PROG MGMT J4 TBD</v>
          </cell>
        </row>
        <row r="590">
          <cell r="A590" t="str">
            <v>MISSION SYSTEMS J1 TBD</v>
          </cell>
        </row>
        <row r="591">
          <cell r="A591" t="str">
            <v>MISSION SYSTEMS J2 TBD</v>
          </cell>
        </row>
        <row r="592">
          <cell r="A592" t="str">
            <v>MISSION SYSTEMS J3 TBD</v>
          </cell>
        </row>
        <row r="593">
          <cell r="A593" t="str">
            <v>MISSION SYSTEMS J4 TBD</v>
          </cell>
        </row>
        <row r="594">
          <cell r="A594" t="str">
            <v>CONTROLS &amp; ANALYSIS J1 TBD</v>
          </cell>
        </row>
        <row r="595">
          <cell r="A595" t="str">
            <v>CONTROLS &amp; ANALYSIS J2 TBD</v>
          </cell>
        </row>
        <row r="596">
          <cell r="A596" t="str">
            <v>CONTROLS &amp; ANALYSIS J3 TBD</v>
          </cell>
        </row>
        <row r="597">
          <cell r="A597" t="str">
            <v>CONTROLS &amp; ANALYSIS J4 TBD</v>
          </cell>
        </row>
        <row r="598">
          <cell r="A598" t="str">
            <v>S/W DEVELOPMENT J1 TBD</v>
          </cell>
        </row>
        <row r="599">
          <cell r="A599" t="str">
            <v>S/W DEVELOPMENT J2 TBD</v>
          </cell>
        </row>
        <row r="600">
          <cell r="A600" t="str">
            <v>S/W DEVELOPMENT J3 TBD</v>
          </cell>
        </row>
        <row r="601">
          <cell r="A601" t="str">
            <v>S/W DEVELOPMENT J4 TBD</v>
          </cell>
        </row>
        <row r="602">
          <cell r="A602" t="str">
            <v>MECHANICAL J1 TBD</v>
          </cell>
        </row>
        <row r="603">
          <cell r="A603" t="str">
            <v>MECHANICAL J2 TBD</v>
          </cell>
        </row>
        <row r="604">
          <cell r="A604" t="str">
            <v>MECHANICAL J3 TBD</v>
          </cell>
        </row>
        <row r="605">
          <cell r="A605" t="str">
            <v>MECHANICAL J4 TBD</v>
          </cell>
        </row>
        <row r="606">
          <cell r="A606" t="str">
            <v>GRAPHICS/TECH ILLUSTRATIONS J1</v>
          </cell>
        </row>
        <row r="607">
          <cell r="A607" t="str">
            <v>GRAPHICS/TECH ILLUSTRATIONS J2</v>
          </cell>
        </row>
        <row r="608">
          <cell r="A608" t="str">
            <v>GRAPHICS/TECH ILLUSTRATIONS J3</v>
          </cell>
        </row>
        <row r="609">
          <cell r="A609" t="str">
            <v>GRAPHICS/TECH ILLUSTRATIONS J4</v>
          </cell>
        </row>
        <row r="610">
          <cell r="A610" t="str">
            <v>DESIGN OFFICE  J1 TBD</v>
          </cell>
        </row>
        <row r="611">
          <cell r="A611" t="str">
            <v>DESIGN OFFICE  J2 TBD</v>
          </cell>
        </row>
        <row r="612">
          <cell r="A612" t="str">
            <v>DESIGN OFFICE  J3 TBD</v>
          </cell>
        </row>
        <row r="613">
          <cell r="A613" t="str">
            <v>DESIGN OFFICE  J4 TBD</v>
          </cell>
        </row>
        <row r="614">
          <cell r="A614" t="str">
            <v>ELECTRICAL/ELECTRO-OPTIC ENG J1</v>
          </cell>
        </row>
        <row r="615">
          <cell r="A615" t="str">
            <v>ELECTRICAL/ELECTRO-OPTIC ENG J2</v>
          </cell>
        </row>
        <row r="616">
          <cell r="A616" t="str">
            <v>ELECTRICAL/ELECTRO-OPTIC ENG J3</v>
          </cell>
        </row>
        <row r="617">
          <cell r="A617" t="str">
            <v>ELECTRICAL/ELECTRO-OPTIC ENG J4</v>
          </cell>
        </row>
        <row r="618">
          <cell r="A618" t="str">
            <v>SYSTEM DESIGN J1 TBD</v>
          </cell>
        </row>
        <row r="619">
          <cell r="A619" t="str">
            <v>SYSTEM DESIGN J2 TBD</v>
          </cell>
        </row>
        <row r="620">
          <cell r="A620" t="str">
            <v>SYSTEM DESIGN J3 TBD</v>
          </cell>
        </row>
        <row r="621">
          <cell r="A621" t="str">
            <v>SYSTEM DESIGN J4 TBD</v>
          </cell>
        </row>
        <row r="622">
          <cell r="A622" t="str">
            <v>PRODUCTION CONTROL F1 TBD</v>
          </cell>
        </row>
        <row r="623">
          <cell r="A623" t="str">
            <v>PRODUCTION CONTROL F2 TBD</v>
          </cell>
        </row>
        <row r="624">
          <cell r="A624" t="str">
            <v>PRODUCTION CONTROL F3 TBD</v>
          </cell>
        </row>
        <row r="625">
          <cell r="A625" t="str">
            <v>ELECTRO MECH ASSY F1 TBD</v>
          </cell>
        </row>
        <row r="626">
          <cell r="A626" t="str">
            <v>ELECTRO MECH ASSY F2 TBD</v>
          </cell>
        </row>
        <row r="627">
          <cell r="A627" t="str">
            <v>ELECTRO MECH ASSY F3 TBD</v>
          </cell>
        </row>
        <row r="628">
          <cell r="A628" t="str">
            <v>SPACE SYSTEMS ELEC ASSY F1 TBD</v>
          </cell>
        </row>
        <row r="629">
          <cell r="A629" t="str">
            <v>SPACE SYSTEMS ELEC ASSY F2 TBD</v>
          </cell>
        </row>
        <row r="630">
          <cell r="A630" t="str">
            <v>SPACE SYSTEMS ELEC ASSY F3 TBD</v>
          </cell>
        </row>
        <row r="631">
          <cell r="A631" t="str">
            <v>MANUFACTURING ENGRG F1 TBD</v>
          </cell>
        </row>
        <row r="632">
          <cell r="A632" t="str">
            <v>MANUFACTURING ENGRG F2 TBD</v>
          </cell>
        </row>
        <row r="633">
          <cell r="A633" t="str">
            <v>MANUFACTURING ENGRG F3 TBD</v>
          </cell>
        </row>
        <row r="634">
          <cell r="A634" t="str">
            <v>MANUFACTURING ENGRG F4 TBD</v>
          </cell>
        </row>
        <row r="635">
          <cell r="A635" t="str">
            <v>PROG MGMT (MANUF) F1 TBD</v>
          </cell>
        </row>
        <row r="636">
          <cell r="A636" t="str">
            <v>PROG MGMT (MANUF) F2 TBD</v>
          </cell>
        </row>
        <row r="637">
          <cell r="A637" t="str">
            <v>PROG MGMT (MANUF) F2 TBD</v>
          </cell>
        </row>
        <row r="638">
          <cell r="A638" t="str">
            <v>PA G1 TBD</v>
          </cell>
        </row>
        <row r="639">
          <cell r="A639" t="str">
            <v>PA G2 TBD</v>
          </cell>
        </row>
        <row r="640">
          <cell r="A640" t="str">
            <v>PA G3 TBD</v>
          </cell>
        </row>
        <row r="641">
          <cell r="A641" t="str">
            <v>PA G4 TBD</v>
          </cell>
        </row>
        <row r="642">
          <cell r="A642" t="str">
            <v>R, M &amp; S PA - G1 TBD</v>
          </cell>
        </row>
        <row r="643">
          <cell r="A643" t="str">
            <v>R, M &amp; S PA - G2 TBD</v>
          </cell>
        </row>
        <row r="644">
          <cell r="A644" t="str">
            <v>R, M &amp; S PA - G3 TBD</v>
          </cell>
        </row>
        <row r="645">
          <cell r="A645" t="str">
            <v>R, M &amp; S PA - G4 TBD</v>
          </cell>
        </row>
        <row r="646">
          <cell r="A646" t="str">
            <v>ILS G1 TBD</v>
          </cell>
        </row>
        <row r="647">
          <cell r="A647" t="str">
            <v>ILS G2 TBD</v>
          </cell>
        </row>
        <row r="648">
          <cell r="A648" t="str">
            <v>ILS G3 TBD</v>
          </cell>
        </row>
        <row r="649">
          <cell r="A649" t="str">
            <v>ILS G4 TBD</v>
          </cell>
        </row>
        <row r="650">
          <cell r="A650" t="str">
            <v>PARTS G1 TBD</v>
          </cell>
        </row>
        <row r="651">
          <cell r="A651" t="str">
            <v>PARTS G2 TBD</v>
          </cell>
        </row>
        <row r="652">
          <cell r="A652" t="str">
            <v>PARTS G3 TBD</v>
          </cell>
        </row>
        <row r="653">
          <cell r="A653" t="str">
            <v>PARTS G4 TBD</v>
          </cell>
        </row>
        <row r="654">
          <cell r="A654" t="str">
            <v>M&amp;P G1 TBD</v>
          </cell>
        </row>
        <row r="655">
          <cell r="A655" t="str">
            <v>M&amp;P G2 TBD</v>
          </cell>
        </row>
        <row r="656">
          <cell r="A656" t="str">
            <v>M&amp;P G3 TBD</v>
          </cell>
        </row>
        <row r="657">
          <cell r="A657" t="str">
            <v>M&amp;P G4 TBD</v>
          </cell>
        </row>
        <row r="658">
          <cell r="A658" t="str">
            <v>SPA G1 TBD</v>
          </cell>
        </row>
        <row r="659">
          <cell r="A659" t="str">
            <v>SPA G2 TBD</v>
          </cell>
        </row>
        <row r="660">
          <cell r="A660" t="str">
            <v>SPA G3 TBD</v>
          </cell>
        </row>
        <row r="661">
          <cell r="A661" t="str">
            <v>SPA G4 TBD</v>
          </cell>
        </row>
        <row r="662">
          <cell r="A662" t="str">
            <v>QA  G1 TBD</v>
          </cell>
        </row>
        <row r="663">
          <cell r="A663" t="str">
            <v>QA  G2 TBD</v>
          </cell>
        </row>
        <row r="664">
          <cell r="A664" t="str">
            <v>QA  G3 TBD</v>
          </cell>
        </row>
        <row r="665">
          <cell r="A665" t="str">
            <v>QA  G4 TBD</v>
          </cell>
        </row>
        <row r="666">
          <cell r="A666" t="str">
            <v>PRICING J1 TBD</v>
          </cell>
        </row>
        <row r="667">
          <cell r="A667" t="str">
            <v>PRICING J2 TBD</v>
          </cell>
        </row>
        <row r="668">
          <cell r="A668" t="str">
            <v>PRICING J3 TBD</v>
          </cell>
        </row>
        <row r="669">
          <cell r="A669" t="str">
            <v>PRICING J4 TBD</v>
          </cell>
        </row>
        <row r="670">
          <cell r="A670" t="str">
            <v>INFO SYS J1 TBD</v>
          </cell>
        </row>
        <row r="671">
          <cell r="A671" t="str">
            <v>INFO SYS J2 TBD</v>
          </cell>
        </row>
        <row r="672">
          <cell r="A672" t="str">
            <v>INFO SYS J3 TBD</v>
          </cell>
        </row>
        <row r="673">
          <cell r="A673" t="str">
            <v>INFO SYS J4 TBD</v>
          </cell>
        </row>
        <row r="674">
          <cell r="A674" t="str">
            <v>SENIOR SPECIALIST SERVICES TBD</v>
          </cell>
        </row>
        <row r="675">
          <cell r="A675" t="str">
            <v>DFL L1 TBD</v>
          </cell>
        </row>
        <row r="676">
          <cell r="A676" t="str">
            <v>DFL L2 TBD</v>
          </cell>
        </row>
        <row r="677">
          <cell r="A677" t="str">
            <v>DFL L3 TBD</v>
          </cell>
        </row>
        <row r="678">
          <cell r="A678" t="str">
            <v>Aurora A1 TBD</v>
          </cell>
        </row>
        <row r="679">
          <cell r="A679" t="str">
            <v>Aurora A2 TBD</v>
          </cell>
        </row>
        <row r="680">
          <cell r="A680" t="str">
            <v>Aurora A3 TBD</v>
          </cell>
        </row>
        <row r="681">
          <cell r="A681" t="str">
            <v>ST HUBERT M1 TBD</v>
          </cell>
        </row>
        <row r="682">
          <cell r="A682" t="str">
            <v>ST HUBERT M2 TBD</v>
          </cell>
        </row>
        <row r="683">
          <cell r="A683" t="str">
            <v>ST HUBERT M3 TBD</v>
          </cell>
        </row>
        <row r="684">
          <cell r="A684" t="str">
            <v>BEI - MAJOR S/C</v>
          </cell>
        </row>
        <row r="685">
          <cell r="A685" t="str">
            <v>BEI - MINOR S/C</v>
          </cell>
        </row>
        <row r="686">
          <cell r="A686" t="str">
            <v>BOUGHT OUT PARTS</v>
          </cell>
        </row>
        <row r="687">
          <cell r="A687" t="str">
            <v>BURNDY - MAJOR S/C</v>
          </cell>
        </row>
        <row r="688">
          <cell r="A688" t="str">
            <v>CAE - MAJOR S/C</v>
          </cell>
        </row>
        <row r="689">
          <cell r="A689" t="str">
            <v>CAE - MINOR S/C</v>
          </cell>
        </row>
        <row r="690">
          <cell r="A690" t="str">
            <v>CAL - MAJOR S/C</v>
          </cell>
        </row>
        <row r="691">
          <cell r="A691" t="str">
            <v>COMP  OPTIC (COI) - MAJOR S/C</v>
          </cell>
        </row>
        <row r="692">
          <cell r="A692" t="str">
            <v>COMP OPTIC (COI) MINOR S/C</v>
          </cell>
        </row>
        <row r="693">
          <cell r="A693" t="str">
            <v>COMPUTER SERVICES</v>
          </cell>
        </row>
        <row r="694">
          <cell r="A694" t="str">
            <v>CONSULTING SERVICES</v>
          </cell>
        </row>
        <row r="695">
          <cell r="A695" t="str">
            <v>DYNACON - MINOR S/C</v>
          </cell>
        </row>
        <row r="696">
          <cell r="A696" t="str">
            <v>DYNACS IWAD</v>
          </cell>
        </row>
        <row r="697">
          <cell r="A697" t="str">
            <v>EMS MAJOR SUBCONTRACTOR</v>
          </cell>
        </row>
        <row r="698">
          <cell r="A698" t="str">
            <v>EMS SUBCONTRACTOR</v>
          </cell>
        </row>
        <row r="699">
          <cell r="A699" t="str">
            <v>FRE - MAJOR S/C</v>
          </cell>
        </row>
        <row r="700">
          <cell r="A700" t="str">
            <v>FREIGHT ON MATERIAL</v>
          </cell>
        </row>
        <row r="701">
          <cell r="A701" t="str">
            <v>IDPO - AG (ASD)</v>
          </cell>
        </row>
        <row r="702">
          <cell r="A702" t="str">
            <v>IDPO - AG (G&amp;TD)</v>
          </cell>
        </row>
        <row r="703">
          <cell r="A703" t="str">
            <v>IDPO - ASTRO</v>
          </cell>
        </row>
        <row r="704">
          <cell r="A704" t="str">
            <v>IDPO - SPAR U.S. HOLDING</v>
          </cell>
        </row>
        <row r="705">
          <cell r="A705" t="str">
            <v>IDPO -ASG (DSD)</v>
          </cell>
        </row>
        <row r="706">
          <cell r="A706" t="str">
            <v>IMP - MAJOR S/C</v>
          </cell>
        </row>
        <row r="707">
          <cell r="A707" t="str">
            <v>INSURANCE</v>
          </cell>
        </row>
        <row r="708">
          <cell r="A708" t="str">
            <v>MAGTRON - MAJOR S/C</v>
          </cell>
        </row>
        <row r="709">
          <cell r="A709" t="str">
            <v>MDA - MAJOR S/C</v>
          </cell>
        </row>
        <row r="710">
          <cell r="A710" t="str">
            <v>MDA-AURORA</v>
          </cell>
        </row>
        <row r="711">
          <cell r="A711" t="str">
            <v>MDA-BRAMPTON</v>
          </cell>
        </row>
        <row r="712">
          <cell r="A712" t="str">
            <v>MDA-HOUSTON</v>
          </cell>
        </row>
        <row r="713">
          <cell r="A713" t="str">
            <v>MDA-RICHMOND</v>
          </cell>
        </row>
        <row r="714">
          <cell r="A714" t="str">
            <v>MDA-STE.ANNE</v>
          </cell>
        </row>
        <row r="715">
          <cell r="A715" t="str">
            <v>NOVATRONICS MINOR S/C</v>
          </cell>
        </row>
        <row r="716">
          <cell r="A716" t="str">
            <v>OTHER CANADIAN - SUBCONTRACT</v>
          </cell>
        </row>
        <row r="717">
          <cell r="A717" t="str">
            <v>OTHER FOREIGN - SUBCONTRACT</v>
          </cell>
        </row>
        <row r="718">
          <cell r="A718" t="str">
            <v>PRIOR - MAJOR S/C</v>
          </cell>
        </row>
        <row r="719">
          <cell r="A719" t="str">
            <v>PROGRAM CAPITAL</v>
          </cell>
        </row>
        <row r="720">
          <cell r="A720" t="str">
            <v>PURCHASED SERVICES</v>
          </cell>
        </row>
        <row r="721">
          <cell r="A721" t="str">
            <v>RAW MATERIALS</v>
          </cell>
        </row>
        <row r="722">
          <cell r="A722" t="str">
            <v>SED - MAJOR S/C</v>
          </cell>
        </row>
        <row r="723">
          <cell r="A723" t="str">
            <v>SPAR FIXED ASSETS</v>
          </cell>
        </row>
        <row r="724">
          <cell r="A724" t="str">
            <v>SSS - MONTREAL</v>
          </cell>
        </row>
        <row r="725">
          <cell r="A725" t="str">
            <v>TEST FACILITY</v>
          </cell>
        </row>
        <row r="726">
          <cell r="A726" t="str">
            <v>TRAVEL &amp; LIVING</v>
          </cell>
        </row>
        <row r="727">
          <cell r="A727" t="str">
            <v>TST (DASA) - MAJOR S/C</v>
          </cell>
        </row>
        <row r="728">
          <cell r="A728" t="str">
            <v>US MAJOR S/C</v>
          </cell>
        </row>
        <row r="729">
          <cell r="A729" t="str">
            <v>WARDROP - MAJOR S/C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ANN 2019"/>
      <sheetName val="BUDGET ANN 2020"/>
      <sheetName val="BUDGET ANN 2021"/>
      <sheetName val="FINANCEMENT"/>
      <sheetName val="CUBESAT P47 (4)"/>
      <sheetName val="CUBICS P82"/>
      <sheetName val="CWFMS P70"/>
      <sheetName val="ATF2 P50"/>
      <sheetName val="CWFMSp70G2"/>
      <sheetName val="CUBESAT p47"/>
      <sheetName val=" IFTS P81"/>
      <sheetName val="SHOW"/>
      <sheetName val="TV3 P52 (2)"/>
      <sheetName val="TV3 P52 (3)"/>
      <sheetName val="QEYSSAT P59"/>
      <sheetName val="Conversion G208-FA 2260"/>
      <sheetName val="RH finG207"/>
      <sheetName val="JrAstro P78"/>
      <sheetName val="architecture entreG213"/>
      <sheetName val="CAGS"/>
      <sheetName val="DFL AstMngt G205"/>
      <sheetName val="DFL IAR G145 42053"/>
      <sheetName val="PérimètreG173"/>
      <sheetName val="CSJC G204 Isabelle"/>
      <sheetName val="CUBESAT P47 (2)"/>
      <sheetName val="LEADp65G2"/>
      <sheetName val="LEAD P65"/>
      <sheetName val="LEADp65G3 (2)"/>
      <sheetName val="QEYSSATp59G2"/>
      <sheetName val="QEYSSATp59CRmars2019"/>
      <sheetName val="QEYSSATnouv prés."/>
      <sheetName val="STRATOS 2019G2 p74"/>
      <sheetName val="STRATOS P74"/>
      <sheetName val="TV3 P52"/>
      <sheetName val="contrôle périmètre"/>
      <sheetName val="PORTFOLIE18-19"/>
      <sheetName val="DFL IAR27 sept 18"/>
      <sheetName val="RÉFEC TOIT FINAL G2 vs G4"/>
      <sheetName val="SWOT concil autorité oct2018"/>
      <sheetName val="Enveloppes risks"/>
      <sheetName val="tableaux risque "/>
      <sheetName val="Sheet1"/>
      <sheetName val="LISTS"/>
      <sheetName val="CATS p49"/>
      <sheetName val="GONDOLA COMp53"/>
      <sheetName val="GONDOLA PWRp54"/>
      <sheetName val="STRATOS 2018p6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">
          <cell r="C4" t="str">
            <v>FF</v>
          </cell>
        </row>
        <row r="5">
          <cell r="C5" t="str">
            <v>CSA</v>
          </cell>
        </row>
        <row r="6">
          <cell r="C6" t="str">
            <v>OP</v>
          </cell>
        </row>
        <row r="7">
          <cell r="C7" t="str">
            <v>SU</v>
          </cell>
        </row>
        <row r="8">
          <cell r="C8" t="str">
            <v>SST</v>
          </cell>
        </row>
        <row r="9">
          <cell r="C9" t="str">
            <v>SE</v>
          </cell>
        </row>
        <row r="10">
          <cell r="C10" t="str">
            <v>IS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Items - comparable"/>
      <sheetName val="A-1 | WFS Finance CBS Table "/>
      <sheetName val="Consolidated CBS Table"/>
      <sheetName val="Scenario Analysis"/>
      <sheetName val="FFP Data Fit"/>
      <sheetName val="FFP Data"/>
    </sheetNames>
    <sheetDataSet>
      <sheetData sheetId="0"/>
      <sheetData sheetId="1"/>
      <sheetData sheetId="2"/>
      <sheetData sheetId="3"/>
      <sheetData sheetId="4">
        <row r="9">
          <cell r="D9" t="str">
            <v>CDF Ready</v>
          </cell>
        </row>
      </sheetData>
      <sheetData sheetId="5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Items - comparable"/>
      <sheetName val="A-1 | WFS Finance CBS Table "/>
      <sheetName val="Consolidated CBS Table"/>
      <sheetName val="Scenario Analysis"/>
      <sheetName val="FFP Data Fit"/>
      <sheetName val="FFP Data"/>
    </sheetNames>
    <sheetDataSet>
      <sheetData sheetId="0"/>
      <sheetData sheetId="1"/>
      <sheetData sheetId="2"/>
      <sheetData sheetId="3"/>
      <sheetData sheetId="4">
        <row r="9">
          <cell r="D9" t="str">
            <v>CDF Ready</v>
          </cell>
        </row>
      </sheetData>
      <sheetData sheetId="5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-Guidelines"/>
      <sheetName val="NEW-Funding Table"/>
      <sheetName val="NEW-Annex A - Capital Amort."/>
      <sheetName val="NEW-Annex B - Base Costing"/>
      <sheetName val="NEW-Annex C - FTE Distribution"/>
      <sheetName val="1 - Funding Table"/>
      <sheetName val="2 - Checklist"/>
      <sheetName val="Annex A - Capital Amortization"/>
      <sheetName val="Annex B - Base Costing Template"/>
      <sheetName val="Annex C - FTE Distribution"/>
    </sheetNames>
    <sheetDataSet>
      <sheetData sheetId="0"/>
      <sheetData sheetId="1"/>
      <sheetData sheetId="2"/>
      <sheetData sheetId="3"/>
      <sheetData sheetId="4"/>
      <sheetData sheetId="5">
        <row r="88">
          <cell r="A88" t="str">
            <v>Budgetary</v>
          </cell>
        </row>
        <row r="100">
          <cell r="A100" t="str">
            <v>Yes</v>
          </cell>
        </row>
        <row r="101">
          <cell r="A101" t="str">
            <v>No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er"/>
      <sheetName val="Figures"/>
      <sheetName val="Window"/>
      <sheetName val="All"/>
      <sheetName val="ManpowerP"/>
      <sheetName val="ManpowerF"/>
      <sheetName val="ManpowerD"/>
      <sheetName val="BaselineP"/>
      <sheetName val="BaselineD"/>
      <sheetName val="ETCP"/>
      <sheetName val="ETCD"/>
      <sheetName val="ActualsP"/>
      <sheetName val="ActualsD"/>
      <sheetName val="CCN"/>
      <sheetName val="Sheet1"/>
    </sheetNames>
    <sheetDataSet>
      <sheetData sheetId="0"/>
      <sheetData sheetId="1"/>
      <sheetData sheetId="2">
        <row r="2">
          <cell r="AA2" t="str">
            <v>Act.</v>
          </cell>
        </row>
        <row r="3">
          <cell r="AA3" t="str">
            <v>ETC</v>
          </cell>
        </row>
        <row r="4">
          <cell r="AA4" t="str">
            <v>Base</v>
          </cell>
        </row>
        <row r="5">
          <cell r="AA5" t="str">
            <v>Manp</v>
          </cell>
        </row>
        <row r="6">
          <cell r="AA6" t="str">
            <v>None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S"/>
      <sheetName val="DATA_SOURCE"/>
      <sheetName val="Module2"/>
      <sheetName val="Module1"/>
      <sheetName val="control"/>
      <sheetName val="WARNING"/>
      <sheetName val="Allowances"/>
      <sheetName val="russian info"/>
      <sheetName val="Sheet1"/>
      <sheetName val="Option A"/>
      <sheetName val="Option B"/>
      <sheetName val="auto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 ME_WP"/>
      <sheetName val="SOMMAIRE ARLU"/>
      <sheetName val="SOMMAIRE ARLU+OP"/>
      <sheetName val="IPS 17-18"/>
      <sheetName val="4657-CLOUDSAT"/>
      <sheetName val="7841-ESS AO"/>
      <sheetName val="7842-STS AO"/>
      <sheetName val="7522-E-POP Data Analysis"/>
      <sheetName val="4650-EPOP"/>
      <sheetName val="6963-FIRR"/>
      <sheetName val="7601-GO Data Analysis"/>
      <sheetName val="4661-GO Data Handling"/>
      <sheetName val="6583-SU DEV MGT"/>
      <sheetName val="6656-Mission Concept SU"/>
      <sheetName val="7581-MOPITT Data Analysis"/>
      <sheetName val="6884- PH O SU"/>
      <sheetName val="4730 RCM MATRIX"/>
      <sheetName val="4660-SCISAT"/>
      <sheetName val="SMILE"/>
      <sheetName val="7621-SMOS-SMAP(Data Analysis)"/>
      <sheetName val="6782-SU CORE"/>
      <sheetName val="6643-SU PLANNIG"/>
      <sheetName val="4717-SPECTRUM"/>
      <sheetName val="6604-SWOT PH D"/>
      <sheetName val="6606-SWOT SC SUP"/>
      <sheetName val="4683-SWARM Data Handling"/>
      <sheetName val="6221-SWARM PH E - DH"/>
      <sheetName val="4658-MOPITT Data Handling OP"/>
      <sheetName val="4659-OSIRIS OP"/>
      <sheetName val="4660-SCISAT OP"/>
      <sheetName val="4662-THEMIS OP"/>
      <sheetName val="blank"/>
      <sheetName val="Revised T&amp;C Ceilings"/>
      <sheetName val="ProfServ_Efficiencies"/>
      <sheetName val="Matches"/>
      <sheetName val="Historique RO-"/>
      <sheetName val="historique projet"/>
      <sheetName val="historique cost center"/>
      <sheetName val="Support to DND on PCW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Sheet1"/>
      <sheetName val="SU"/>
      <sheetName val="SU (DEV)"/>
      <sheetName val="Sheet4"/>
    </sheetNames>
    <sheetDataSet>
      <sheetData sheetId="0"/>
      <sheetData sheetId="1">
        <row r="7">
          <cell r="G7">
            <v>2218</v>
          </cell>
        </row>
      </sheetData>
      <sheetData sheetId="2">
        <row r="7">
          <cell r="G7">
            <v>2218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">
          <cell r="A1" t="str">
            <v>MATCH</v>
          </cell>
          <cell r="B1" t="str">
            <v>DIR</v>
          </cell>
          <cell r="C1" t="str">
            <v>NAME</v>
          </cell>
          <cell r="D1" t="str">
            <v>PHASE</v>
          </cell>
        </row>
        <row r="2">
          <cell r="A2" t="str">
            <v>4650</v>
          </cell>
          <cell r="B2" t="str">
            <v>SPACE UTILIZATION DEVELOPMENT</v>
          </cell>
          <cell r="C2" t="str">
            <v>E-POP (SATELLITE AND PAYLOAD)</v>
          </cell>
          <cell r="D2" t="str">
            <v>SCI-SUP</v>
          </cell>
        </row>
        <row r="3">
          <cell r="A3" t="str">
            <v>4657</v>
          </cell>
          <cell r="B3" t="str">
            <v>SPACE UTILIZATION DEVELOPMENT</v>
          </cell>
          <cell r="C3" t="str">
            <v>CLOUDSAT</v>
          </cell>
          <cell r="D3" t="str">
            <v>SCI-SUP</v>
          </cell>
        </row>
        <row r="4">
          <cell r="A4">
            <v>4658</v>
          </cell>
          <cell r="B4" t="str">
            <v>SPACE UTILIZATION DEVELOPMENT</v>
          </cell>
          <cell r="C4" t="str">
            <v>MOPITT - DATA HANDLING</v>
          </cell>
          <cell r="D4" t="str">
            <v>SCI-SUP</v>
          </cell>
        </row>
        <row r="5">
          <cell r="A5" t="str">
            <v>4658OP</v>
          </cell>
          <cell r="B5" t="str">
            <v>SPACE UTILIZATION DEVELOPMENT</v>
          </cell>
          <cell r="C5" t="str">
            <v>MOPITT - DATA HANDLING</v>
          </cell>
          <cell r="D5" t="str">
            <v>SCI-SUP</v>
          </cell>
        </row>
        <row r="6">
          <cell r="A6">
            <v>4659</v>
          </cell>
          <cell r="B6" t="str">
            <v>SPACE UTILIZATION DEVELOPMENT</v>
          </cell>
          <cell r="C6" t="str">
            <v>OSIRIS (PART OF ODIN)</v>
          </cell>
          <cell r="D6" t="str">
            <v>SCI-SUP</v>
          </cell>
        </row>
        <row r="7">
          <cell r="A7" t="str">
            <v>4659OP</v>
          </cell>
          <cell r="B7" t="str">
            <v>SPACE UTILIZATION DEVELOPMENT</v>
          </cell>
          <cell r="C7" t="str">
            <v>OSIRIS (PART OF ODIN)</v>
          </cell>
          <cell r="D7" t="str">
            <v>SCI-SUP</v>
          </cell>
        </row>
        <row r="8">
          <cell r="A8">
            <v>4660</v>
          </cell>
          <cell r="B8" t="str">
            <v>SPACE UTILIZATION DEVELOPMENT</v>
          </cell>
          <cell r="C8" t="str">
            <v>SCISAT-1</v>
          </cell>
          <cell r="D8" t="str">
            <v>SCI-SUP</v>
          </cell>
        </row>
        <row r="9">
          <cell r="A9" t="str">
            <v>4660OP</v>
          </cell>
          <cell r="B9" t="str">
            <v>SPACE UTILIZATION DEVELOPMENT</v>
          </cell>
          <cell r="C9" t="str">
            <v>SCISAT-1 OP</v>
          </cell>
          <cell r="D9" t="str">
            <v>SCI-SUP</v>
          </cell>
        </row>
        <row r="10">
          <cell r="A10" t="str">
            <v>4661</v>
          </cell>
          <cell r="B10" t="str">
            <v>SPACE UTILIZATION DEVELOPMENT</v>
          </cell>
          <cell r="C10" t="str">
            <v>GO CANADA - DATA HANDLING</v>
          </cell>
          <cell r="D10" t="str">
            <v>SCI-SUP</v>
          </cell>
        </row>
        <row r="11">
          <cell r="A11" t="str">
            <v>4662OP</v>
          </cell>
          <cell r="B11" t="str">
            <v>SPACE UTILIZATION DEVELOPMENT</v>
          </cell>
          <cell r="C11" t="str">
            <v>THEMIS</v>
          </cell>
          <cell r="D11" t="str">
            <v>SCI-SUP</v>
          </cell>
        </row>
        <row r="12">
          <cell r="A12" t="str">
            <v>4683</v>
          </cell>
          <cell r="B12" t="str">
            <v>SPACE UTILIZATION DEVELOPMENT</v>
          </cell>
          <cell r="C12" t="str">
            <v>SWARM - DATA HANDLING</v>
          </cell>
          <cell r="D12" t="str">
            <v>SCI-SUP</v>
          </cell>
        </row>
        <row r="13">
          <cell r="A13" t="str">
            <v>4717</v>
          </cell>
          <cell r="B13" t="str">
            <v>SPACE UTILIZATION DEVELOPMENT</v>
          </cell>
          <cell r="C13" t="str">
            <v>SPECTRUM MANAGEMENT</v>
          </cell>
          <cell r="D13" t="str">
            <v>ACT</v>
          </cell>
        </row>
        <row r="14">
          <cell r="A14">
            <v>4730</v>
          </cell>
          <cell r="B14" t="str">
            <v>SPACE UTILIZATION DEVELOPMENT</v>
          </cell>
          <cell r="C14" t="str">
            <v>RADARSAT CONSTELLATION</v>
          </cell>
          <cell r="D14" t="str">
            <v>6604-SWOT PH D</v>
          </cell>
        </row>
        <row r="15">
          <cell r="A15" t="str">
            <v>6221</v>
          </cell>
          <cell r="B15" t="str">
            <v>SPACE UTILIZATION DEVELOPMENT</v>
          </cell>
          <cell r="C15" t="str">
            <v>SWARM - DATA HANDLING</v>
          </cell>
          <cell r="D15" t="str">
            <v>E-DH</v>
          </cell>
        </row>
        <row r="16">
          <cell r="A16" t="str">
            <v>6583</v>
          </cell>
          <cell r="B16" t="str">
            <v>SPACE UTILIZATION DEVELOPMENT</v>
          </cell>
          <cell r="C16" t="str">
            <v>MANAGEMENT OF SPACE UTILIZATION DEVELOPMENT</v>
          </cell>
          <cell r="D16" t="str">
            <v>ACT</v>
          </cell>
        </row>
        <row r="17">
          <cell r="A17">
            <v>6604</v>
          </cell>
          <cell r="B17" t="str">
            <v>SPACE UTILIZATION DEVELOPMENT</v>
          </cell>
          <cell r="C17" t="str">
            <v>SURFACE WATER &amp; OCEAN TOPOGRAPHY (SWOT)</v>
          </cell>
          <cell r="D17" t="str">
            <v>ACT</v>
          </cell>
        </row>
        <row r="18">
          <cell r="A18" t="str">
            <v>6606</v>
          </cell>
          <cell r="B18" t="str">
            <v>SPACE UTILIZATION DEVELOPMENT</v>
          </cell>
          <cell r="C18" t="str">
            <v>SURFACE WATER &amp; OCEAN TOPOGRAPHY (SWOT)</v>
          </cell>
          <cell r="D18" t="str">
            <v>SCI-SUP</v>
          </cell>
        </row>
        <row r="19">
          <cell r="A19" t="str">
            <v>6643</v>
          </cell>
          <cell r="B19" t="str">
            <v>SPACE UTILIZATION DEVELOPMENT</v>
          </cell>
          <cell r="C19" t="str">
            <v>SPACE UTILIZATION STRATEGIC PLANNING</v>
          </cell>
          <cell r="D19" t="str">
            <v>-</v>
          </cell>
        </row>
        <row r="20">
          <cell r="A20" t="str">
            <v>6656</v>
          </cell>
          <cell r="B20" t="str">
            <v>SPACE UTILIZATION DEVELOPMENT</v>
          </cell>
          <cell r="C20" t="str">
            <v>MISSIONS CONCEPTS &amp; STUDIES</v>
          </cell>
          <cell r="D20" t="str">
            <v>ACT</v>
          </cell>
        </row>
        <row r="21">
          <cell r="A21" t="str">
            <v>6884</v>
          </cell>
          <cell r="B21" t="str">
            <v>SPACE UTILIZATION DEVELOPMENT</v>
          </cell>
          <cell r="C21" t="str">
            <v>PHASES 0 FOR SU</v>
          </cell>
          <cell r="D21" t="str">
            <v>ACT</v>
          </cell>
        </row>
        <row r="22">
          <cell r="A22" t="str">
            <v>6963</v>
          </cell>
          <cell r="B22" t="str">
            <v>SPACE UTILIZATION DEVELOPMENT</v>
          </cell>
          <cell r="C22" t="str">
            <v>FIRR (FAR INFRARED RADIOMETER)</v>
          </cell>
          <cell r="D22" t="str">
            <v>SCI-SUP</v>
          </cell>
        </row>
        <row r="23">
          <cell r="A23" t="str">
            <v>7522</v>
          </cell>
          <cell r="B23" t="str">
            <v>SPACE UTILIZATION DEVELOPMENT</v>
          </cell>
          <cell r="C23" t="str">
            <v>E-POP (E-POLAR OUTFLOW PROBE) DATA ANALYSIS</v>
          </cell>
          <cell r="D23" t="str">
            <v>E</v>
          </cell>
        </row>
        <row r="24">
          <cell r="A24" t="str">
            <v>7581</v>
          </cell>
          <cell r="B24" t="str">
            <v>SPACE UTILIZATION DEVELOPMENT</v>
          </cell>
          <cell r="C24" t="str">
            <v>MOPITT - DATA ANALYSIS</v>
          </cell>
          <cell r="D24" t="str">
            <v>E</v>
          </cell>
        </row>
        <row r="25">
          <cell r="A25" t="str">
            <v>7601</v>
          </cell>
          <cell r="B25" t="str">
            <v>SPACE UTILIZATION DEVELOPMENT</v>
          </cell>
          <cell r="C25" t="str">
            <v>GO CANADA - DATA ANALYSIS</v>
          </cell>
          <cell r="D25" t="str">
            <v>SCI-SUP</v>
          </cell>
        </row>
      </sheetData>
      <sheetData sheetId="54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Summary"/>
      <sheetName val="JF"/>
      <sheetName val="2019-2020"/>
    </sheetNames>
    <sheetDataSet>
      <sheetData sheetId="0">
        <row r="11">
          <cell r="B11" t="str">
            <v>RCM average</v>
          </cell>
        </row>
        <row r="20">
          <cell r="B20" t="str">
            <v>pass/day</v>
          </cell>
          <cell r="C20" t="str">
            <v>pass/yr</v>
          </cell>
          <cell r="D20" t="str">
            <v>$/pass</v>
          </cell>
          <cell r="E20" t="str">
            <v>$/yr</v>
          </cell>
          <cell r="G20" t="str">
            <v>pass/day</v>
          </cell>
          <cell r="H20" t="str">
            <v>pass/yr</v>
          </cell>
          <cell r="I20" t="str">
            <v>$/pass</v>
          </cell>
          <cell r="J20" t="str">
            <v>$/yr</v>
          </cell>
          <cell r="L20" t="str">
            <v>pass/day</v>
          </cell>
          <cell r="N20" t="str">
            <v>pass/day</v>
          </cell>
          <cell r="O20" t="str">
            <v>pass/yr</v>
          </cell>
          <cell r="P20" t="str">
            <v>$/pass</v>
          </cell>
          <cell r="Q20" t="str">
            <v>SubTotal</v>
          </cell>
          <cell r="R20" t="str">
            <v>$/yr</v>
          </cell>
          <cell r="S20" t="str">
            <v>per pass</v>
          </cell>
          <cell r="T20" t="str">
            <v>$/yr</v>
          </cell>
          <cell r="V20" t="str">
            <v>pass/day</v>
          </cell>
          <cell r="W20" t="str">
            <v>$/yr</v>
          </cell>
        </row>
        <row r="21">
          <cell r="A21" t="str">
            <v>RCM min</v>
          </cell>
          <cell r="B21">
            <v>0</v>
          </cell>
          <cell r="C21">
            <v>0</v>
          </cell>
          <cell r="D21">
            <v>108.16839291680589</v>
          </cell>
          <cell r="E21">
            <v>0</v>
          </cell>
          <cell r="G21">
            <v>32</v>
          </cell>
          <cell r="H21">
            <v>11680</v>
          </cell>
          <cell r="I21">
            <v>283.60080000000005</v>
          </cell>
          <cell r="J21">
            <v>3312457.3440000005</v>
          </cell>
          <cell r="L21">
            <v>32</v>
          </cell>
          <cell r="N21">
            <v>1</v>
          </cell>
          <cell r="O21">
            <v>365</v>
          </cell>
          <cell r="P21">
            <v>185.10006095999998</v>
          </cell>
          <cell r="Q21">
            <v>67561.522250399998</v>
          </cell>
          <cell r="R21">
            <v>130777.25806199998</v>
          </cell>
          <cell r="S21">
            <v>543.39391866410949</v>
          </cell>
          <cell r="T21">
            <v>198338.78031239996</v>
          </cell>
          <cell r="V21">
            <v>33</v>
          </cell>
          <cell r="W21">
            <v>3510796.1243124004</v>
          </cell>
        </row>
        <row r="22">
          <cell r="A22" t="str">
            <v>RCM average</v>
          </cell>
          <cell r="B22">
            <v>0</v>
          </cell>
          <cell r="C22">
            <v>0</v>
          </cell>
          <cell r="D22">
            <v>108.16839291680589</v>
          </cell>
          <cell r="E22">
            <v>0</v>
          </cell>
          <cell r="G22">
            <v>38</v>
          </cell>
          <cell r="H22">
            <v>13870</v>
          </cell>
          <cell r="I22">
            <v>283.60080000000005</v>
          </cell>
          <cell r="J22">
            <v>3933543.0960000008</v>
          </cell>
          <cell r="L22">
            <v>38</v>
          </cell>
          <cell r="N22">
            <v>6</v>
          </cell>
          <cell r="O22">
            <v>2190</v>
          </cell>
          <cell r="P22">
            <v>185.10006095999998</v>
          </cell>
          <cell r="Q22">
            <v>405369.13350239996</v>
          </cell>
          <cell r="R22">
            <v>130777.25806199998</v>
          </cell>
          <cell r="S22">
            <v>244.8157039106849</v>
          </cell>
          <cell r="T22">
            <v>536146.39156439994</v>
          </cell>
          <cell r="V22">
            <v>44</v>
          </cell>
          <cell r="W22">
            <v>4469689.4875644008</v>
          </cell>
        </row>
        <row r="23">
          <cell r="A23" t="str">
            <v>RCM max</v>
          </cell>
          <cell r="B23">
            <v>0</v>
          </cell>
          <cell r="C23">
            <v>0</v>
          </cell>
          <cell r="D23">
            <v>108.16839291680589</v>
          </cell>
          <cell r="E23">
            <v>0</v>
          </cell>
          <cell r="G23">
            <v>44</v>
          </cell>
          <cell r="H23">
            <v>16060</v>
          </cell>
          <cell r="I23">
            <v>283.60080000000005</v>
          </cell>
          <cell r="J23">
            <v>4554628.8480000012</v>
          </cell>
          <cell r="L23">
            <v>44</v>
          </cell>
          <cell r="N23">
            <v>9</v>
          </cell>
          <cell r="O23">
            <v>3285</v>
          </cell>
          <cell r="P23">
            <v>185.10006095999998</v>
          </cell>
          <cell r="Q23">
            <v>608053.70025359991</v>
          </cell>
          <cell r="R23">
            <v>130777.25806199998</v>
          </cell>
          <cell r="S23">
            <v>224.91048959378995</v>
          </cell>
          <cell r="T23">
            <v>738830.95831559994</v>
          </cell>
          <cell r="V23">
            <v>53</v>
          </cell>
          <cell r="W23">
            <v>5293459.8063156009</v>
          </cell>
        </row>
        <row r="26">
          <cell r="A26" t="str">
            <v>SCISAT</v>
          </cell>
          <cell r="B26" t="str">
            <v>SHUB/SASK (MDA)</v>
          </cell>
          <cell r="E26" t="str">
            <v xml:space="preserve">Total </v>
          </cell>
          <cell r="G26" t="str">
            <v>SXGT (CCMEO)</v>
          </cell>
          <cell r="J26" t="str">
            <v xml:space="preserve">Total </v>
          </cell>
          <cell r="N26" t="str">
            <v>KIRUNA+ (SwSC)</v>
          </cell>
          <cell r="Q26" t="str">
            <v>PASSES</v>
          </cell>
          <cell r="R26" t="str">
            <v xml:space="preserve">FIXED COST </v>
          </cell>
          <cell r="T26" t="str">
            <v xml:space="preserve">Total </v>
          </cell>
          <cell r="V26" t="str">
            <v>TOTAL</v>
          </cell>
          <cell r="W26" t="str">
            <v>TOTAL</v>
          </cell>
        </row>
        <row r="27">
          <cell r="A27" t="str">
            <v>Scenario</v>
          </cell>
          <cell r="B27" t="str">
            <v>pass/day</v>
          </cell>
          <cell r="C27" t="str">
            <v>pass/yr</v>
          </cell>
          <cell r="D27" t="str">
            <v>$/pass</v>
          </cell>
          <cell r="E27" t="str">
            <v>$/yr</v>
          </cell>
          <cell r="G27" t="str">
            <v>pass/day</v>
          </cell>
          <cell r="H27" t="str">
            <v>pass/yr</v>
          </cell>
          <cell r="I27" t="str">
            <v>$/pass</v>
          </cell>
          <cell r="J27" t="str">
            <v>$/yr</v>
          </cell>
          <cell r="N27" t="str">
            <v>pass/day</v>
          </cell>
          <cell r="O27" t="str">
            <v>pass/yr</v>
          </cell>
          <cell r="P27" t="str">
            <v>$/pass</v>
          </cell>
          <cell r="Q27" t="str">
            <v>SubTotal</v>
          </cell>
          <cell r="R27" t="str">
            <v>$/yr</v>
          </cell>
          <cell r="T27" t="str">
            <v>$/yr</v>
          </cell>
          <cell r="V27" t="str">
            <v>pass/day</v>
          </cell>
          <cell r="W27" t="str">
            <v>$/yr</v>
          </cell>
        </row>
        <row r="28">
          <cell r="A28" t="str">
            <v>Baseline</v>
          </cell>
          <cell r="B28">
            <v>3.8219178082191783</v>
          </cell>
          <cell r="C28">
            <v>1395</v>
          </cell>
          <cell r="D28">
            <v>108.16839291680589</v>
          </cell>
          <cell r="E28">
            <v>150894.90811894421</v>
          </cell>
          <cell r="G28">
            <v>1.7095890410958905</v>
          </cell>
          <cell r="H28">
            <v>624</v>
          </cell>
          <cell r="I28">
            <v>283.60080000000005</v>
          </cell>
          <cell r="J28">
            <v>176966.89920000004</v>
          </cell>
          <cell r="L28">
            <v>5.5315068493150683</v>
          </cell>
          <cell r="N28">
            <v>3.4</v>
          </cell>
          <cell r="O28">
            <v>1241</v>
          </cell>
          <cell r="P28">
            <v>185.10006095999998</v>
          </cell>
          <cell r="Q28">
            <v>229709.17565135998</v>
          </cell>
          <cell r="R28">
            <v>0</v>
          </cell>
          <cell r="S28">
            <v>185.10006095999998</v>
          </cell>
          <cell r="T28">
            <v>229709.17565135998</v>
          </cell>
          <cell r="V28">
            <v>8.9315068493150687</v>
          </cell>
          <cell r="W28">
            <v>557570.98297030421</v>
          </cell>
        </row>
        <row r="31">
          <cell r="A31" t="str">
            <v>NEOSSAT</v>
          </cell>
          <cell r="B31" t="str">
            <v>SHUB/SASK (MDA)</v>
          </cell>
          <cell r="E31" t="str">
            <v xml:space="preserve">Total </v>
          </cell>
          <cell r="G31" t="str">
            <v>SXGT (CCMEO)</v>
          </cell>
          <cell r="J31" t="str">
            <v xml:space="preserve">Total </v>
          </cell>
          <cell r="N31" t="str">
            <v>KIRUNA (SwSC)</v>
          </cell>
          <cell r="Q31" t="str">
            <v>PASSES</v>
          </cell>
          <cell r="R31" t="str">
            <v xml:space="preserve">FIXED COST </v>
          </cell>
          <cell r="T31" t="str">
            <v xml:space="preserve">Total </v>
          </cell>
          <cell r="V31" t="str">
            <v>TOTAL</v>
          </cell>
          <cell r="W31" t="str">
            <v>TOTAL</v>
          </cell>
        </row>
        <row r="32">
          <cell r="B32" t="str">
            <v>pass/day</v>
          </cell>
          <cell r="C32" t="str">
            <v>pass/yr</v>
          </cell>
          <cell r="D32" t="str">
            <v>$/pass</v>
          </cell>
          <cell r="E32" t="str">
            <v>$/yr</v>
          </cell>
          <cell r="G32" t="str">
            <v>pass/day</v>
          </cell>
          <cell r="H32" t="str">
            <v>pass/yr</v>
          </cell>
          <cell r="I32" t="str">
            <v>$/pass</v>
          </cell>
          <cell r="J32" t="str">
            <v>$/yr</v>
          </cell>
          <cell r="N32" t="str">
            <v>pass/day</v>
          </cell>
          <cell r="O32" t="str">
            <v>pass/yr</v>
          </cell>
          <cell r="P32" t="str">
            <v>$/pass</v>
          </cell>
          <cell r="Q32" t="str">
            <v>SubTotal</v>
          </cell>
          <cell r="R32" t="str">
            <v>$/yr</v>
          </cell>
          <cell r="T32" t="str">
            <v>$/yr</v>
          </cell>
          <cell r="V32" t="str">
            <v>pass/day</v>
          </cell>
          <cell r="W32" t="str">
            <v>$/yr</v>
          </cell>
        </row>
        <row r="33">
          <cell r="A33" t="str">
            <v>Baseline</v>
          </cell>
          <cell r="B33">
            <v>2.2602739726027399</v>
          </cell>
          <cell r="C33">
            <v>825</v>
          </cell>
          <cell r="D33">
            <v>108.16839291680589</v>
          </cell>
          <cell r="E33">
            <v>89238.924156364854</v>
          </cell>
          <cell r="G33">
            <v>1.9643835616438357</v>
          </cell>
          <cell r="H33">
            <v>717</v>
          </cell>
          <cell r="I33">
            <v>283.60080000000005</v>
          </cell>
          <cell r="J33">
            <v>203341.77360000004</v>
          </cell>
          <cell r="L33">
            <v>4.2246575342465755</v>
          </cell>
          <cell r="N33">
            <v>0</v>
          </cell>
          <cell r="O33">
            <v>0</v>
          </cell>
          <cell r="P33">
            <v>185.10006095999998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4.2246575342465755</v>
          </cell>
          <cell r="W33">
            <v>292580.69775636488</v>
          </cell>
        </row>
        <row r="36">
          <cell r="A36" t="str">
            <v>M3MSAT</v>
          </cell>
          <cell r="B36" t="str">
            <v>SHUB/SASK (MDA)</v>
          </cell>
          <cell r="E36" t="str">
            <v xml:space="preserve">Total </v>
          </cell>
          <cell r="G36" t="str">
            <v>SXGT (CCMEO)</v>
          </cell>
          <cell r="J36" t="str">
            <v xml:space="preserve">Total </v>
          </cell>
          <cell r="N36" t="str">
            <v>KIRUNA (SwSC)</v>
          </cell>
          <cell r="Q36" t="str">
            <v>PASSES</v>
          </cell>
          <cell r="R36" t="str">
            <v xml:space="preserve">FIXED COST </v>
          </cell>
          <cell r="T36" t="str">
            <v xml:space="preserve">Total </v>
          </cell>
          <cell r="V36" t="str">
            <v>TOTAL</v>
          </cell>
          <cell r="W36" t="str">
            <v>TOTAL</v>
          </cell>
        </row>
        <row r="37">
          <cell r="B37" t="str">
            <v>pass/day</v>
          </cell>
          <cell r="C37" t="str">
            <v>pass/yr</v>
          </cell>
          <cell r="D37" t="str">
            <v>$/pass</v>
          </cell>
          <cell r="E37" t="str">
            <v>$/yr</v>
          </cell>
          <cell r="G37" t="str">
            <v>pass/day</v>
          </cell>
          <cell r="H37" t="str">
            <v>pass/yr</v>
          </cell>
          <cell r="I37" t="str">
            <v>$/pass</v>
          </cell>
          <cell r="J37" t="str">
            <v>$/yr</v>
          </cell>
          <cell r="N37" t="str">
            <v>pass/day</v>
          </cell>
          <cell r="O37" t="str">
            <v>pass/yr</v>
          </cell>
          <cell r="P37" t="str">
            <v>$/pass</v>
          </cell>
          <cell r="Q37" t="str">
            <v>SubTotal</v>
          </cell>
          <cell r="R37" t="str">
            <v>$/yr</v>
          </cell>
          <cell r="T37" t="str">
            <v>$/yr</v>
          </cell>
          <cell r="V37" t="str">
            <v>pass/day</v>
          </cell>
          <cell r="W37" t="str">
            <v>$/yr</v>
          </cell>
        </row>
        <row r="38">
          <cell r="A38" t="str">
            <v xml:space="preserve"> 6 months</v>
          </cell>
          <cell r="B38">
            <v>1.5452054794520549</v>
          </cell>
          <cell r="C38">
            <v>282</v>
          </cell>
          <cell r="D38">
            <v>108.16839291680589</v>
          </cell>
          <cell r="E38">
            <v>30503.486802539264</v>
          </cell>
          <cell r="G38">
            <v>1.6444444444444444</v>
          </cell>
          <cell r="H38">
            <v>296</v>
          </cell>
          <cell r="I38">
            <v>283.60080000000005</v>
          </cell>
          <cell r="J38">
            <v>83945.836800000019</v>
          </cell>
          <cell r="L38">
            <v>3.189649923896499</v>
          </cell>
          <cell r="N38">
            <v>0</v>
          </cell>
          <cell r="O38">
            <v>0</v>
          </cell>
          <cell r="P38">
            <v>185.10006095999998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3.189649923896499</v>
          </cell>
          <cell r="W38">
            <v>114449.32360253928</v>
          </cell>
        </row>
        <row r="39">
          <cell r="A39" t="str">
            <v>12 months 3p/d</v>
          </cell>
          <cell r="B39">
            <v>2.1260273972602741</v>
          </cell>
          <cell r="C39">
            <v>776</v>
          </cell>
          <cell r="D39">
            <v>108.16839291680589</v>
          </cell>
          <cell r="E39">
            <v>83938.672903441373</v>
          </cell>
          <cell r="G39">
            <v>0.95342465753424654</v>
          </cell>
          <cell r="H39">
            <v>348</v>
          </cell>
          <cell r="I39">
            <v>283.60080000000005</v>
          </cell>
          <cell r="J39">
            <v>48670.559210958912</v>
          </cell>
          <cell r="L39">
            <v>3.0794520547945208</v>
          </cell>
          <cell r="N39">
            <v>0</v>
          </cell>
          <cell r="O39">
            <v>0</v>
          </cell>
          <cell r="P39">
            <v>185.10006095999998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3.0794520547945208</v>
          </cell>
          <cell r="W39">
            <v>132609.23211440028</v>
          </cell>
        </row>
        <row r="40">
          <cell r="A40" t="str">
            <v>12 months 2p/d</v>
          </cell>
          <cell r="B40">
            <v>1.4173515981735161</v>
          </cell>
          <cell r="C40">
            <v>517.33333333333337</v>
          </cell>
          <cell r="D40">
            <v>108.16839291680589</v>
          </cell>
          <cell r="E40">
            <v>55959.115268960915</v>
          </cell>
          <cell r="G40">
            <v>0.63561643835616433</v>
          </cell>
          <cell r="H40">
            <v>348</v>
          </cell>
          <cell r="I40">
            <v>283.60080000000005</v>
          </cell>
          <cell r="J40">
            <v>32447.039473972607</v>
          </cell>
          <cell r="L40">
            <v>2.0529680365296805</v>
          </cell>
          <cell r="N40">
            <v>0</v>
          </cell>
          <cell r="O40">
            <v>0</v>
          </cell>
          <cell r="P40">
            <v>185.10006095999998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2.0529680365296805</v>
          </cell>
          <cell r="W40">
            <v>88406.154742933519</v>
          </cell>
        </row>
      </sheetData>
      <sheetData sheetId="1">
        <row r="4">
          <cell r="B4" t="str">
            <v>RCM average</v>
          </cell>
        </row>
      </sheetData>
      <sheetData sheetId="2"/>
      <sheetData sheetId="3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LCC (option)"/>
      <sheetName val="LCC (option) (2)"/>
      <sheetName val="LCC (no option)"/>
      <sheetName val="Cost per Phase"/>
      <sheetName val="Cost per FY"/>
      <sheetName val="Cost per Month"/>
      <sheetName val="T&amp;L Details"/>
      <sheetName val="Hypothèses"/>
      <sheetName val="Rates"/>
      <sheetName val="DataRefTables"/>
      <sheetName val="FINANCEMENT"/>
      <sheetName val="Sheet1"/>
    </sheetNames>
    <sheetDataSet>
      <sheetData sheetId="0">
        <row r="4">
          <cell r="F4" t="str">
            <v>2017-2018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AS-1</v>
          </cell>
        </row>
      </sheetData>
      <sheetData sheetId="10">
        <row r="28">
          <cell r="B28">
            <v>0.14974999999999999</v>
          </cell>
        </row>
      </sheetData>
      <sheetData sheetId="11"/>
      <sheetData sheetId="12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ums"/>
    </sheetNames>
    <sheetDataSet>
      <sheetData sheetId="0">
        <row r="3">
          <cell r="B3" t="str">
            <v>Additional Calculation Office Variance</v>
          </cell>
          <cell r="D3" t="str">
            <v>Labor</v>
          </cell>
          <cell r="F3" t="str">
            <v>Yes</v>
          </cell>
          <cell r="H3" t="str">
            <v>Yes</v>
          </cell>
        </row>
        <row r="4">
          <cell r="B4" t="str">
            <v>Contract</v>
          </cell>
          <cell r="D4" t="str">
            <v>Materials</v>
          </cell>
          <cell r="F4" t="str">
            <v>No</v>
          </cell>
          <cell r="H4" t="str">
            <v>No</v>
          </cell>
        </row>
        <row r="5">
          <cell r="B5" t="str">
            <v>Adjustment</v>
          </cell>
          <cell r="D5" t="str">
            <v>Equipment</v>
          </cell>
        </row>
        <row r="6">
          <cell r="B6" t="str">
            <v>Work Order Price Variance</v>
          </cell>
          <cell r="D6" t="str">
            <v>Subcontracting</v>
          </cell>
        </row>
        <row r="7">
          <cell r="B7" t="str">
            <v>Direct Delivery Issue</v>
          </cell>
          <cell r="D7" t="str">
            <v>Sundry Costs</v>
          </cell>
        </row>
        <row r="8">
          <cell r="B8" t="str">
            <v>Direct Delivery Variance</v>
          </cell>
          <cell r="D8" t="str">
            <v>Overhead</v>
          </cell>
        </row>
        <row r="9">
          <cell r="B9" t="str">
            <v>Direct Delivery</v>
          </cell>
        </row>
        <row r="10">
          <cell r="B10" t="str">
            <v>Issue Result</v>
          </cell>
        </row>
        <row r="11">
          <cell r="B11" t="str">
            <v>Expenses</v>
          </cell>
        </row>
        <row r="12">
          <cell r="B12" t="str">
            <v>Variance Adjustment</v>
          </cell>
        </row>
        <row r="13">
          <cell r="B13" t="str">
            <v>Freight Price Variance</v>
          </cell>
        </row>
        <row r="14">
          <cell r="B14" t="str">
            <v>Freight Costs</v>
          </cell>
        </row>
        <row r="15">
          <cell r="B15" t="str">
            <v>General Costs Variance</v>
          </cell>
        </row>
        <row r="16">
          <cell r="B16" t="str">
            <v>General Costs (through Financials)</v>
          </cell>
        </row>
        <row r="17">
          <cell r="B17" t="str">
            <v>General Costs</v>
          </cell>
        </row>
        <row r="18">
          <cell r="B18" t="str">
            <v>General Costs Work Order</v>
          </cell>
        </row>
        <row r="19">
          <cell r="B19" t="str">
            <v>Interim Result</v>
          </cell>
        </row>
        <row r="20">
          <cell r="B20" t="str">
            <v>Issue</v>
          </cell>
        </row>
        <row r="21">
          <cell r="B21" t="str">
            <v>Issue Invoiced</v>
          </cell>
        </row>
        <row r="22">
          <cell r="B22" t="str">
            <v>Item Surcharge Receipt</v>
          </cell>
        </row>
        <row r="23">
          <cell r="B23" t="str">
            <v>Item Surcharge Issue</v>
          </cell>
        </row>
        <row r="24">
          <cell r="B24" t="str">
            <v>On Order</v>
          </cell>
        </row>
        <row r="25">
          <cell r="B25" t="str">
            <v>Operation Costs</v>
          </cell>
        </row>
        <row r="26">
          <cell r="B26" t="str">
            <v>Price Variance</v>
          </cell>
        </row>
        <row r="27">
          <cell r="B27" t="str">
            <v>Quarantine Receipt</v>
          </cell>
        </row>
        <row r="28">
          <cell r="B28" t="str">
            <v>Purchase Price Variance</v>
          </cell>
        </row>
        <row r="29">
          <cell r="B29" t="str">
            <v>Receipt</v>
          </cell>
        </row>
        <row r="30">
          <cell r="B30" t="str">
            <v>Rejection</v>
          </cell>
        </row>
        <row r="31">
          <cell r="B31" t="str">
            <v>Revaluation</v>
          </cell>
        </row>
        <row r="32">
          <cell r="B32" t="str">
            <v>Revenues</v>
          </cell>
        </row>
        <row r="33">
          <cell r="B33" t="str">
            <v>Revenues Analysis</v>
          </cell>
        </row>
        <row r="34">
          <cell r="B34" t="str">
            <v>Reverse Interim Result</v>
          </cell>
        </row>
        <row r="35">
          <cell r="B35" t="str">
            <v>Receipt Invoiced</v>
          </cell>
        </row>
        <row r="36">
          <cell r="B36" t="str">
            <v>Shipment Variance</v>
          </cell>
        </row>
        <row r="37">
          <cell r="B37" t="str">
            <v>Subcontracting</v>
          </cell>
        </row>
        <row r="38">
          <cell r="B38" t="str">
            <v>Subcontracting WIP</v>
          </cell>
        </row>
        <row r="39">
          <cell r="B39" t="str">
            <v>Subcontracting Invoiced</v>
          </cell>
        </row>
        <row r="40">
          <cell r="B40" t="str">
            <v>Operation Invoiced</v>
          </cell>
        </row>
        <row r="41">
          <cell r="B41" t="str">
            <v>General Costs Work Order Invoiced</v>
          </cell>
        </row>
        <row r="42">
          <cell r="B42" t="str">
            <v>Shipment Variance Invoiced (Project)</v>
          </cell>
        </row>
        <row r="43">
          <cell r="B43" t="str">
            <v>General Costs Invoiced</v>
          </cell>
        </row>
        <row r="44">
          <cell r="B44" t="str">
            <v>Material</v>
          </cell>
        </row>
        <row r="45">
          <cell r="B45" t="str">
            <v>Material Invoiced</v>
          </cell>
        </row>
        <row r="46">
          <cell r="B46" t="str">
            <v>Value Correction</v>
          </cell>
        </row>
        <row r="47">
          <cell r="B47" t="str">
            <v>Repair Warranty Costs</v>
          </cell>
        </row>
        <row r="48">
          <cell r="B48" t="str">
            <v>WIP Hours</v>
          </cell>
        </row>
        <row r="49">
          <cell r="B49" t="str">
            <v>Warranty Costs</v>
          </cell>
        </row>
        <row r="50">
          <cell r="B50" t="str">
            <v>WIP Transfer Issue</v>
          </cell>
        </row>
        <row r="51">
          <cell r="B51" t="str">
            <v>WIP Transfer Receipt</v>
          </cell>
        </row>
        <row r="52">
          <cell r="B52" t="str">
            <v>WIP Transfer Receipt Invoiced</v>
          </cell>
        </row>
        <row r="53">
          <cell r="B53" t="str">
            <v>Warehouse Surcharge Issue</v>
          </cell>
        </row>
        <row r="54">
          <cell r="B54" t="str">
            <v>Warehouse Surcharge Receipt</v>
          </cell>
        </row>
        <row r="55">
          <cell r="B55" t="str">
            <v>Cost of Goods Sold</v>
          </cell>
        </row>
        <row r="56">
          <cell r="B56" t="str">
            <v>Goodwill</v>
          </cell>
        </row>
        <row r="57">
          <cell r="B57" t="str">
            <v>Tool Costs</v>
          </cell>
        </row>
        <row r="58">
          <cell r="B58" t="str">
            <v>Tool Costs Invoiced</v>
          </cell>
        </row>
        <row r="59">
          <cell r="B59" t="str">
            <v>Issue Invoiced (Project)</v>
          </cell>
        </row>
        <row r="60">
          <cell r="B60" t="str">
            <v>Landed Costs</v>
          </cell>
        </row>
        <row r="61">
          <cell r="B61" t="str">
            <v>Landed Costs Variance</v>
          </cell>
        </row>
        <row r="62">
          <cell r="B62" t="str">
            <v>Landed Costs Invoiced</v>
          </cell>
        </row>
        <row r="63">
          <cell r="B63" t="str">
            <v>Landed Costs Variance Invoiced</v>
          </cell>
        </row>
        <row r="64">
          <cell r="B64" t="str">
            <v>Invoiced WIP</v>
          </cell>
        </row>
        <row r="65">
          <cell r="B65" t="str">
            <v>Issue (Project)</v>
          </cell>
        </row>
        <row r="66">
          <cell r="B66" t="str">
            <v>Loan Result</v>
          </cell>
        </row>
        <row r="67">
          <cell r="B67" t="str">
            <v>Sales Order Price Variance</v>
          </cell>
        </row>
        <row r="68">
          <cell r="B68" t="str">
            <v>COGS Internal Invoice</v>
          </cell>
        </row>
        <row r="69">
          <cell r="B69" t="str">
            <v>Planned Stage Payment</v>
          </cell>
        </row>
        <row r="70">
          <cell r="B70" t="str">
            <v>Released Stage Payment</v>
          </cell>
        </row>
        <row r="71">
          <cell r="B71" t="str">
            <v>Loan</v>
          </cell>
        </row>
        <row r="72">
          <cell r="B72" t="str">
            <v>Borrow</v>
          </cell>
        </row>
        <row r="73">
          <cell r="B73" t="str">
            <v>Payback Result</v>
          </cell>
        </row>
        <row r="74">
          <cell r="B74" t="str">
            <v>Receipt Variance (Stage Payment)</v>
          </cell>
        </row>
        <row r="75">
          <cell r="B75" t="str">
            <v>Cost Peg Reallocation (Stage Payment)</v>
          </cell>
        </row>
        <row r="76">
          <cell r="B76" t="str">
            <v>Currency Variance (Stage Payment)</v>
          </cell>
        </row>
        <row r="77">
          <cell r="B77" t="str">
            <v>Expense Tax (Stage Payment)</v>
          </cell>
        </row>
        <row r="78">
          <cell r="B78" t="str">
            <v>Loan Reversal</v>
          </cell>
        </row>
        <row r="79">
          <cell r="B79" t="str">
            <v>Borrow Reversal</v>
          </cell>
        </row>
        <row r="80">
          <cell r="B80" t="str">
            <v>Currency Variance</v>
          </cell>
        </row>
        <row r="81">
          <cell r="B81" t="str">
            <v>WIP Quarantine Issue</v>
          </cell>
        </row>
        <row r="82">
          <cell r="B82" t="str">
            <v>Quarantine Adjustment</v>
          </cell>
        </row>
        <row r="83">
          <cell r="B83" t="str">
            <v>Currency Variance (Landed Costs)</v>
          </cell>
        </row>
        <row r="84">
          <cell r="B84" t="str">
            <v>Soft Commitment (Project Control)</v>
          </cell>
        </row>
        <row r="85">
          <cell r="B85" t="str">
            <v>Soft Commitment (Project Control) - Rev</v>
          </cell>
        </row>
        <row r="86">
          <cell r="B86" t="str">
            <v>Receipt (Project Warehouse)</v>
          </cell>
        </row>
        <row r="87">
          <cell r="B87" t="str">
            <v>Matched Receipt</v>
          </cell>
        </row>
        <row r="88">
          <cell r="B88" t="str">
            <v>Project Control</v>
          </cell>
        </row>
        <row r="89">
          <cell r="B89" t="str">
            <v>Inventory</v>
          </cell>
        </row>
        <row r="90">
          <cell r="B90" t="str">
            <v>Cost Invoice</v>
          </cell>
        </row>
        <row r="91">
          <cell r="B91" t="str">
            <v>Price Variance - Rev</v>
          </cell>
        </row>
        <row r="92">
          <cell r="B92" t="str">
            <v>Expense Tax</v>
          </cell>
        </row>
        <row r="93">
          <cell r="B93" t="str">
            <v>Landed Costs Expense Tax</v>
          </cell>
        </row>
        <row r="94">
          <cell r="B94" t="str">
            <v>Purchase Invoice</v>
          </cell>
        </row>
        <row r="95">
          <cell r="B95" t="str">
            <v>Landed Costs without Invoice</v>
          </cell>
        </row>
        <row r="96">
          <cell r="B96" t="str">
            <v>Field Service Cost</v>
          </cell>
        </row>
        <row r="97">
          <cell r="B97" t="str">
            <v>Labor Cost</v>
          </cell>
        </row>
        <row r="98">
          <cell r="B98" t="str">
            <v>Hours (Subcontracting)</v>
          </cell>
        </row>
        <row r="99">
          <cell r="B99" t="str">
            <v>Manual Sales</v>
          </cell>
        </row>
        <row r="100">
          <cell r="B100" t="str">
            <v>Surcharge on Soft Commitment</v>
          </cell>
        </row>
        <row r="101">
          <cell r="B101" t="str">
            <v>Surcharge on Hard Commitment (Project)</v>
          </cell>
        </row>
        <row r="102">
          <cell r="B102" t="str">
            <v>Surcharge on Cost</v>
          </cell>
        </row>
        <row r="103">
          <cell r="B103" t="str">
            <v>Applied Overhead</v>
          </cell>
        </row>
        <row r="104">
          <cell r="B104" t="str">
            <v>Stage Payment Invoice</v>
          </cell>
        </row>
        <row r="105">
          <cell r="B105" t="str">
            <v>Cost Peg Reallocation (Expense Tax)</v>
          </cell>
        </row>
        <row r="106">
          <cell r="B106" t="str">
            <v>Currency Gain and Loss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venir"/>
      <sheetName val="Points saillants"/>
      <sheetName val="Masse salariale"/>
      <sheetName val="Plafond SAL11-12"/>
      <sheetName val="histo plans"/>
      <sheetName val="FTE"/>
      <sheetName val="FTE PAR SECTEUR"/>
      <sheetName val="FTE Evolution"/>
      <sheetName val="Étudiant et PDF"/>
      <sheetName val="ZZFBLNC"/>
      <sheetName val="SUIVI DES REALLOCATIONS"/>
      <sheetName val="Contrats"/>
      <sheetName val="TBAS"/>
      <sheetName val="Intérêts"/>
      <sheetName val="VAC"/>
      <sheetName val="Services partagés"/>
      <sheetName val="Salaire"/>
      <sheetName val="O&amp;M"/>
      <sheetName val="O&amp;M B4"/>
      <sheetName val="Réallocation"/>
      <sheetName val="Capital"/>
      <sheetName val="CBCF &amp; Risques"/>
      <sheetName val="Subv"/>
      <sheetName val="Contrib"/>
      <sheetName val="Summary by vote"/>
      <sheetName val="Som secteur"/>
      <sheetName val="Tendance Surplus (avec overp)"/>
      <sheetName val="TendanceSurplus(avec overprog.)"/>
      <sheetName val="Tendance Surplus(sans overprog)"/>
      <sheetName val="Tendance Surplus"/>
      <sheetName val="Chart Tendance Multiyr"/>
      <sheetName val="Autorités 31-12-11"/>
      <sheetName val="Évolution ETP 07-08 à 10-11"/>
      <sheetName val="Évol mensuelle des ETP par sect"/>
      <sheetName val="REALLOCATION"/>
      <sheetName val="TREND ANALYSIS"/>
      <sheetName val="Historique Repro to 0708 À 0910"/>
    </sheetNames>
    <sheetDataSet>
      <sheetData sheetId="0"/>
      <sheetData sheetId="1"/>
      <sheetData sheetId="2">
        <row r="4">
          <cell r="F4">
            <v>55.654999999999973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5">
          <cell r="F5">
            <v>3204015.92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">
          <cell r="K3">
            <v>55.654999999999973</v>
          </cell>
        </row>
      </sheetData>
      <sheetData sheetId="17">
        <row r="3">
          <cell r="K3">
            <v>39.918000000000006</v>
          </cell>
        </row>
      </sheetData>
      <sheetData sheetId="18"/>
      <sheetData sheetId="19"/>
      <sheetData sheetId="20">
        <row r="3">
          <cell r="K3">
            <v>0</v>
          </cell>
        </row>
      </sheetData>
      <sheetData sheetId="21"/>
      <sheetData sheetId="22">
        <row r="3">
          <cell r="K3">
            <v>0</v>
          </cell>
        </row>
      </sheetData>
      <sheetData sheetId="23">
        <row r="3">
          <cell r="L3">
            <v>0</v>
          </cell>
        </row>
      </sheetData>
      <sheetData sheetId="24">
        <row r="3">
          <cell r="K3">
            <v>71.823999999993248</v>
          </cell>
        </row>
      </sheetData>
      <sheetData sheetId="25">
        <row r="3">
          <cell r="K3">
            <v>95.572999999999865</v>
          </cell>
        </row>
      </sheetData>
      <sheetData sheetId="26"/>
      <sheetData sheetId="27"/>
      <sheetData sheetId="28"/>
      <sheetData sheetId="29"/>
      <sheetData sheetId="30"/>
      <sheetData sheetId="31">
        <row r="22">
          <cell r="S22">
            <v>0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s"/>
      <sheetName val="Departments"/>
    </sheetNames>
    <sheetDataSet>
      <sheetData sheetId="0" refreshError="1"/>
      <sheetData sheetId="1">
        <row r="1">
          <cell r="A1" t="str">
            <v xml:space="preserve">Agriculture and Agri-Food Canada </v>
          </cell>
        </row>
        <row r="2">
          <cell r="A2" t="str">
            <v xml:space="preserve">Assisted Human Reproduction Canada </v>
          </cell>
        </row>
        <row r="3">
          <cell r="A3" t="str">
            <v xml:space="preserve">Atlantic Canada Opportunities Agency </v>
          </cell>
        </row>
        <row r="4">
          <cell r="A4" t="str">
            <v xml:space="preserve">Auditor General of Canada, Office of </v>
          </cell>
        </row>
        <row r="5">
          <cell r="A5" t="str">
            <v xml:space="preserve">Bank of Canada </v>
          </cell>
        </row>
        <row r="6">
          <cell r="A6" t="str">
            <v xml:space="preserve">Business Development Bank of Canada </v>
          </cell>
        </row>
        <row r="7">
          <cell r="A7" t="str">
            <v xml:space="preserve">Canada Agricultural Review Tribunal </v>
          </cell>
        </row>
        <row r="8">
          <cell r="A8" t="str">
            <v xml:space="preserve">Canada Border Services Agency           </v>
          </cell>
        </row>
        <row r="9">
          <cell r="A9" t="str">
            <v xml:space="preserve">Canada Deposit Insurance Corporation </v>
          </cell>
        </row>
        <row r="10">
          <cell r="A10" t="str">
            <v xml:space="preserve">Canada Economic Development for Quebec Regions </v>
          </cell>
        </row>
        <row r="11">
          <cell r="A11" t="str">
            <v xml:space="preserve">Canada Industrial Relations Board </v>
          </cell>
        </row>
        <row r="12">
          <cell r="A12" t="str">
            <v xml:space="preserve">Canada Mortgage and Housing Corporation </v>
          </cell>
        </row>
        <row r="13">
          <cell r="A13" t="str">
            <v xml:space="preserve">Canada Pension Plan Investment Board </v>
          </cell>
        </row>
        <row r="14">
          <cell r="A14" t="str">
            <v xml:space="preserve">Canada Revenue Agency (CRA) </v>
          </cell>
        </row>
        <row r="15">
          <cell r="A15" t="str">
            <v xml:space="preserve">Canada School of Public Service </v>
          </cell>
        </row>
        <row r="16">
          <cell r="A16" t="str">
            <v xml:space="preserve">Canadian Air Transport Security Authority </v>
          </cell>
        </row>
        <row r="17">
          <cell r="A17" t="str">
            <v xml:space="preserve">Canadian Artists and Producers Professional Relations Tribunal </v>
          </cell>
        </row>
        <row r="18">
          <cell r="A18" t="str">
            <v xml:space="preserve">Canadian Coast Guard </v>
          </cell>
        </row>
        <row r="19">
          <cell r="A19" t="str">
            <v xml:space="preserve">Canadian Commercial Corporation </v>
          </cell>
        </row>
        <row r="20">
          <cell r="A20" t="str">
            <v xml:space="preserve">Canadian Dairy Commission </v>
          </cell>
        </row>
        <row r="21">
          <cell r="A21" t="str">
            <v xml:space="preserve">Canadian Environmental Assessment Agency </v>
          </cell>
        </row>
        <row r="22">
          <cell r="A22" t="str">
            <v xml:space="preserve">Canadian Food Inspection Agency </v>
          </cell>
        </row>
        <row r="23">
          <cell r="A23" t="str">
            <v xml:space="preserve">Canadian Forces Grievance Board </v>
          </cell>
        </row>
        <row r="24">
          <cell r="A24" t="str">
            <v xml:space="preserve">Canadian Grain Commission </v>
          </cell>
        </row>
        <row r="25">
          <cell r="A25" t="str">
            <v xml:space="preserve">Canadian Heritage </v>
          </cell>
        </row>
        <row r="26">
          <cell r="A26" t="str">
            <v xml:space="preserve">Canadian Human Rights Commission </v>
          </cell>
        </row>
        <row r="27">
          <cell r="A27" t="str">
            <v xml:space="preserve">Canadian Human Rights Tribunal </v>
          </cell>
        </row>
        <row r="28">
          <cell r="A28" t="str">
            <v xml:space="preserve">Canadian Institutes of Health Research </v>
          </cell>
        </row>
        <row r="29">
          <cell r="A29" t="str">
            <v xml:space="preserve">Canadian International Development Agency </v>
          </cell>
        </row>
        <row r="30">
          <cell r="A30" t="str">
            <v xml:space="preserve">Canadian International Trade Tribunal </v>
          </cell>
        </row>
        <row r="31">
          <cell r="A31" t="str">
            <v xml:space="preserve">Canadian Nuclear Safety Commission </v>
          </cell>
        </row>
        <row r="32">
          <cell r="A32" t="str">
            <v xml:space="preserve">Canadian Polar Commission </v>
          </cell>
        </row>
        <row r="33">
          <cell r="A33" t="str">
            <v xml:space="preserve">Canadian Radio-television and Telecommunications Commission </v>
          </cell>
        </row>
        <row r="34">
          <cell r="A34" t="str">
            <v>Canadian Security Intelligence Service</v>
          </cell>
        </row>
        <row r="35">
          <cell r="A35" t="str">
            <v xml:space="preserve">Canadian Space Agency </v>
          </cell>
        </row>
        <row r="36">
          <cell r="A36" t="str">
            <v xml:space="preserve">Canadian Transportation Agency </v>
          </cell>
        </row>
        <row r="37">
          <cell r="A37" t="str">
            <v xml:space="preserve">Citizenship and Immigration Canada </v>
          </cell>
        </row>
        <row r="38">
          <cell r="A38" t="str">
            <v xml:space="preserve">Communications Security Establishment Canada </v>
          </cell>
        </row>
        <row r="39">
          <cell r="A39" t="str">
            <v xml:space="preserve">Competition Tribunal </v>
          </cell>
        </row>
        <row r="40">
          <cell r="A40" t="str">
            <v xml:space="preserve">Copyright Board Canada </v>
          </cell>
        </row>
        <row r="41">
          <cell r="A41" t="str">
            <v>Correctional Service of Canada</v>
          </cell>
        </row>
        <row r="42">
          <cell r="A42" t="str">
            <v xml:space="preserve">Courts Administration Service </v>
          </cell>
        </row>
        <row r="43">
          <cell r="A43" t="str">
            <v xml:space="preserve">Defence Construction Canada </v>
          </cell>
        </row>
        <row r="44">
          <cell r="A44" t="str">
            <v xml:space="preserve">Defence Research and Development Canada </v>
          </cell>
        </row>
        <row r="45">
          <cell r="A45" t="str">
            <v xml:space="preserve">Elections Canada </v>
          </cell>
        </row>
        <row r="46">
          <cell r="A46" t="str">
            <v xml:space="preserve">Enterprise Cape Breton Corporation </v>
          </cell>
        </row>
        <row r="47">
          <cell r="A47" t="str">
            <v xml:space="preserve">Environment Canada </v>
          </cell>
        </row>
        <row r="48">
          <cell r="A48" t="str">
            <v xml:space="preserve">Export Development Canada </v>
          </cell>
        </row>
        <row r="49">
          <cell r="A49" t="str">
            <v xml:space="preserve">Farm Products Council of Canada </v>
          </cell>
        </row>
        <row r="50">
          <cell r="A50" t="str">
            <v xml:space="preserve">Federal Bridge Corporation Limited </v>
          </cell>
        </row>
        <row r="51">
          <cell r="A51" t="str">
            <v xml:space="preserve">Federal Court </v>
          </cell>
        </row>
        <row r="52">
          <cell r="A52" t="str">
            <v xml:space="preserve">Federal Court of Appeal </v>
          </cell>
        </row>
        <row r="53">
          <cell r="A53" t="str">
            <v xml:space="preserve">Federal Economic Development Agency for Southern Ontario </v>
          </cell>
        </row>
        <row r="54">
          <cell r="A54" t="str">
            <v xml:space="preserve">Finance Canada, Department of </v>
          </cell>
        </row>
        <row r="55">
          <cell r="A55" t="str">
            <v xml:space="preserve">Financial Consumer Agency of Canada </v>
          </cell>
        </row>
        <row r="56">
          <cell r="A56" t="str">
            <v xml:space="preserve">Financial Transaction and Reports Analysis Centre of Canada </v>
          </cell>
        </row>
        <row r="57">
          <cell r="A57" t="str">
            <v xml:space="preserve">Fisheries and Oceans Canada </v>
          </cell>
        </row>
        <row r="58">
          <cell r="A58" t="str">
            <v xml:space="preserve">Foreign Affairs and International Trade Canada </v>
          </cell>
        </row>
        <row r="59">
          <cell r="A59" t="str">
            <v xml:space="preserve">Hazardous Materials Information Review Commission </v>
          </cell>
        </row>
        <row r="60">
          <cell r="A60" t="str">
            <v xml:space="preserve">Health Canada </v>
          </cell>
        </row>
        <row r="61">
          <cell r="A61" t="str">
            <v xml:space="preserve">House of Commons </v>
          </cell>
        </row>
        <row r="62">
          <cell r="A62" t="str">
            <v xml:space="preserve">Human Resources and Skills Development Canada  </v>
          </cell>
        </row>
        <row r="63">
          <cell r="A63" t="str">
            <v xml:space="preserve">Immigration and Refugee Board of Canada </v>
          </cell>
        </row>
        <row r="64">
          <cell r="A64" t="str">
            <v xml:space="preserve">Indian and Northern Affairs Canada </v>
          </cell>
        </row>
        <row r="65">
          <cell r="A65" t="str">
            <v xml:space="preserve">Industry Canada </v>
          </cell>
        </row>
        <row r="66">
          <cell r="A66" t="str">
            <v xml:space="preserve">Infrastructure Canada </v>
          </cell>
        </row>
        <row r="67">
          <cell r="A67" t="str">
            <v xml:space="preserve">International Development Research Centre </v>
          </cell>
        </row>
        <row r="68">
          <cell r="A68" t="str">
            <v xml:space="preserve">Justice Canada, Department of </v>
          </cell>
        </row>
        <row r="69">
          <cell r="A69" t="str">
            <v xml:space="preserve">Laurentian Pilotage Authority </v>
          </cell>
        </row>
        <row r="70">
          <cell r="A70" t="str">
            <v xml:space="preserve">Library and Archives Canada </v>
          </cell>
        </row>
        <row r="71">
          <cell r="A71" t="str">
            <v xml:space="preserve">Marine Atlantic </v>
          </cell>
        </row>
        <row r="72">
          <cell r="A72" t="str">
            <v xml:space="preserve">NAFTA Secretariat - Canadian Section </v>
          </cell>
        </row>
        <row r="73">
          <cell r="A73" t="str">
            <v xml:space="preserve">National Battlefields Commission </v>
          </cell>
        </row>
        <row r="74">
          <cell r="A74" t="str">
            <v xml:space="preserve">National Capital Commission  </v>
          </cell>
        </row>
        <row r="75">
          <cell r="A75" t="str">
            <v xml:space="preserve">National Defence and the Canadian Forces </v>
          </cell>
        </row>
        <row r="76">
          <cell r="A76" t="str">
            <v xml:space="preserve">National Energy Board </v>
          </cell>
        </row>
        <row r="77">
          <cell r="A77" t="str">
            <v xml:space="preserve">National Film Board of Canada </v>
          </cell>
        </row>
        <row r="78">
          <cell r="A78" t="str">
            <v xml:space="preserve">National Research Council Canada </v>
          </cell>
        </row>
        <row r="79">
          <cell r="A79" t="str">
            <v xml:space="preserve">Natural Resources Canada </v>
          </cell>
        </row>
        <row r="80">
          <cell r="A80" t="str">
            <v xml:space="preserve">Natural Sciences and Engineering Research Council of Canada </v>
          </cell>
        </row>
        <row r="81">
          <cell r="A81" t="str">
            <v xml:space="preserve">Office of the Commissioner for Federal Judicial Affairs Canada </v>
          </cell>
        </row>
        <row r="82">
          <cell r="A82" t="str">
            <v>Office of the Commissioner of Lobbying of Canada</v>
          </cell>
        </row>
        <row r="83">
          <cell r="A83" t="str">
            <v>Office of the Commissioner of Official Languages</v>
          </cell>
        </row>
        <row r="84">
          <cell r="A84" t="str">
            <v>Office of the Commissioner of Review Tribunals CPP/OAS</v>
          </cell>
        </row>
        <row r="85">
          <cell r="A85" t="str">
            <v>Office of the Communications Security Establishment Commissioner</v>
          </cell>
        </row>
        <row r="86">
          <cell r="A86" t="str">
            <v>Office of the Conflict of Interest and Ethics Commissioner</v>
          </cell>
        </row>
        <row r="87">
          <cell r="A87" t="str">
            <v>Office of the Leader of the Government in the House of Commons - Privy Council Office</v>
          </cell>
        </row>
        <row r="88">
          <cell r="A88" t="str">
            <v>Office of the Public Sector Integrity Commissioner of Canada</v>
          </cell>
        </row>
        <row r="89">
          <cell r="A89" t="str">
            <v>Office of the Superintendent of Financial Institutions</v>
          </cell>
        </row>
        <row r="90">
          <cell r="A90" t="str">
            <v>Pacific Pilotage Authority Canada</v>
          </cell>
        </row>
        <row r="91">
          <cell r="A91" t="str">
            <v>Parks Canada</v>
          </cell>
        </row>
        <row r="92">
          <cell r="A92" t="str">
            <v>Parliament of Canada</v>
          </cell>
        </row>
        <row r="93">
          <cell r="A93" t="str">
            <v>Patented Medicine Prices Review Board</v>
          </cell>
        </row>
        <row r="94">
          <cell r="A94" t="str">
            <v>Prime Minister of Canada</v>
          </cell>
        </row>
        <row r="95">
          <cell r="A95" t="str">
            <v>Privy Council Office</v>
          </cell>
        </row>
        <row r="96">
          <cell r="A96" t="str">
            <v>Public Health Agency of Canada</v>
          </cell>
        </row>
        <row r="97">
          <cell r="A97" t="str">
            <v>Public Safety Canada</v>
          </cell>
        </row>
        <row r="98">
          <cell r="A98" t="str">
            <v>Public Servants Disclosure Protection Tribunal Canada</v>
          </cell>
        </row>
        <row r="99">
          <cell r="A99" t="str">
            <v>Public Service Commission of Canada</v>
          </cell>
        </row>
        <row r="100">
          <cell r="A100" t="str">
            <v>Public Service Labour Relations Board</v>
          </cell>
        </row>
        <row r="101">
          <cell r="A101" t="str">
            <v>Public Service Staffing Tribunal</v>
          </cell>
        </row>
        <row r="102">
          <cell r="A102" t="str">
            <v>Public Works and Government Services Canada</v>
          </cell>
        </row>
        <row r="103">
          <cell r="A103" t="str">
            <v>Registry of the Specific Claims Tribunal of Canada</v>
          </cell>
        </row>
        <row r="104">
          <cell r="A104" t="str">
            <v>Royal Canadian Mint</v>
          </cell>
        </row>
        <row r="105">
          <cell r="A105" t="str">
            <v xml:space="preserve">Royal Canadian Mounted Police </v>
          </cell>
        </row>
        <row r="106">
          <cell r="A106" t="str">
            <v>Security Intelligence Review Committee</v>
          </cell>
        </row>
        <row r="107">
          <cell r="A107" t="str">
            <v>Senate of Canada</v>
          </cell>
        </row>
        <row r="108">
          <cell r="A108" t="str">
            <v>Statistics Canada</v>
          </cell>
        </row>
        <row r="109">
          <cell r="A109" t="str">
            <v>Status of Women Canada</v>
          </cell>
        </row>
        <row r="110">
          <cell r="A110" t="str">
            <v>Supreme Court of Canada</v>
          </cell>
        </row>
        <row r="111">
          <cell r="A111" t="str">
            <v>Tax Court of Canada</v>
          </cell>
        </row>
        <row r="112">
          <cell r="A112" t="str">
            <v>Telefilm Canada</v>
          </cell>
        </row>
        <row r="113">
          <cell r="A113" t="str">
            <v>Transport Canada</v>
          </cell>
        </row>
        <row r="114">
          <cell r="A114" t="str">
            <v>Transportation Appeal Tribunal of Canada</v>
          </cell>
        </row>
        <row r="115">
          <cell r="A115" t="str">
            <v>Transportation Safety Board of Canada</v>
          </cell>
        </row>
        <row r="116">
          <cell r="A116" t="str">
            <v>Treasury Board of Canada Secretariat</v>
          </cell>
        </row>
        <row r="117">
          <cell r="A117" t="str">
            <v>Veterans Affairs Canada</v>
          </cell>
        </row>
        <row r="118">
          <cell r="A118" t="str">
            <v>Veterans Review and Appeal Board Canada</v>
          </cell>
        </row>
        <row r="119">
          <cell r="A119" t="str">
            <v>Western Economic Diversification Canada</v>
          </cell>
        </row>
        <row r="120">
          <cell r="A120" t="str">
            <v>Other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"/>
      <sheetName val="INPUT Sheet"/>
      <sheetName val="Price list"/>
      <sheetName val="Scenario Summary sheet "/>
      <sheetName val="SW Support"/>
      <sheetName val="TPCM"/>
      <sheetName val="Analysis"/>
      <sheetName val="TPCM calc"/>
      <sheetName val="CoC Calc"/>
      <sheetName val="Sheet2"/>
      <sheetName val="Customer table"/>
    </sheetNames>
    <sheetDataSet>
      <sheetData sheetId="0"/>
      <sheetData sheetId="1" refreshError="1">
        <row r="3">
          <cell r="I3">
            <v>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"/>
      <sheetName val="Closed"/>
      <sheetName val="Lookups"/>
    </sheetNames>
    <sheetDataSet>
      <sheetData sheetId="0"/>
      <sheetData sheetId="1"/>
      <sheetData sheetId="2">
        <row r="2">
          <cell r="A2" t="str">
            <v>Approved</v>
          </cell>
        </row>
        <row r="3">
          <cell r="A3" t="str">
            <v>Open</v>
          </cell>
        </row>
        <row r="4">
          <cell r="A4" t="str">
            <v>Rejected</v>
          </cell>
        </row>
        <row r="5">
          <cell r="A5" t="str">
            <v>Pending Approval</v>
          </cell>
        </row>
        <row r="6">
          <cell r="A6" t="str">
            <v>Hold</v>
          </cell>
        </row>
        <row r="7">
          <cell r="A7" t="str">
            <v>See Comment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ontrol Panel"/>
      <sheetName val="ANALYSE DE SENSIBILITÉ"/>
      <sheetName val="1a-Notes"/>
      <sheetName val="1b-Q&amp;A"/>
      <sheetName val="1d-Inflation Table"/>
      <sheetName val="Sal FTE Ex (Cut)"/>
      <sheetName val="Initiative - COST"/>
      <sheetName val="B2023 (Cut)"/>
      <sheetName val="Sommaire Initial FTE"/>
      <sheetName val="Sommaire FTE (Cut)"/>
      <sheetName val="2C- FTE Cut"/>
      <sheetName val="Salaires  (Cut)"/>
      <sheetName val="3a-Data_Base"/>
      <sheetName val="FTE - Écart (Sum)"/>
      <sheetName val="FTE - Écart (Det)"/>
      <sheetName val="2a-Ground Rule Model (GRM)"/>
      <sheetName val="1c-Economic Assumptions"/>
      <sheetName val="1e-Infl Table Previous Years"/>
      <sheetName val="1g-Schedule Assumptions"/>
      <sheetName val="2f-Checklist Questions"/>
      <sheetName val="1h- MC Assumptions"/>
      <sheetName val="2a- Sommaire information"/>
      <sheetName val="2b - LCC par options"/>
      <sheetName val="B2023"/>
      <sheetName val="Initiative - Ask"/>
      <sheetName val="IS - Ask "/>
      <sheetName val="Initiative - Ask (Cut)"/>
      <sheetName val="Initiative - Ask (Sum)"/>
      <sheetName val="25% CSA Contribution"/>
      <sheetName val="2-Initiatives (Cut)"/>
      <sheetName val=" 2cz- FTE Cut (strat)"/>
      <sheetName val="2- Sal Cut (Strat) +RNCan"/>
      <sheetName val="2- Salaries Cut (Strat)"/>
      <sheetName val="2- Salairies Cut (  %Infl)"/>
      <sheetName val="2- No Salairies Cut (  %Infl) "/>
      <sheetName val="IS - Ask  (Sum)"/>
      <sheetName val="CSA - NO Ask (Sum)"/>
      <sheetName val="LCC Next Gen - NO ASK"/>
      <sheetName val="2h- Coûts par vote"/>
      <sheetName val="2g - Cost per phase"/>
      <sheetName val="3L-Mapping MC All options"/>
      <sheetName val="2j Volumes "/>
      <sheetName val="3b- WBS1 (FTE)"/>
      <sheetName val="2j- Comparatif - Next Gen"/>
      <sheetName val="2k- Comparatif large coverage"/>
      <sheetName val="CSA - NO Ask "/>
      <sheetName val=" 4.2b- Data large (Optimum)"/>
      <sheetName val=" 4.3a- Data Targeted (Min)"/>
      <sheetName val="3z-Data_Base (Stratégie)"/>
      <sheetName val=" 4.2a- Data Large (Option 5)"/>
      <sheetName val="4.2ab Data Large (Cuted)"/>
      <sheetName val=" 4.3b- Data Targeted (Optimum)"/>
      <sheetName val=" 4.4 - Free &amp; Open Data"/>
      <sheetName val=" 4.5 - Intl Coll "/>
      <sheetName val=" 4.6 - Intl Coll ( maintain)"/>
      <sheetName val=" 4.7 - Intl Coll ( Increase)"/>
      <sheetName val="5.1a Project Mngmt (Repl)"/>
      <sheetName val="5.1b (C) Project Mngmt (NEXT)"/>
      <sheetName val="5.1b (L) Project Mngmt (NEXT)"/>
      <sheetName val="5.1c (C) Proj Mngmt (Imp Next)"/>
      <sheetName val="5.2a -Repl 1 RCM Sat A"/>
      <sheetName val="5.2e Rempl 1 Sat (Polar)"/>
      <sheetName val="5.2c Repl 1 RCM Sat B1 -V1"/>
      <sheetName val="5.2c Repl 1 RCM Sat B1 -V2"/>
      <sheetName val="5.2d Repl 1 RCM Sat B2"/>
      <sheetName val="5.2b - Repl 1 RCM Sat B3"/>
      <sheetName val="5.4a Next Gen Natl Cap ( LCC)"/>
      <sheetName val="5.4b-Next Gen Natl Cap B"/>
      <sheetName val="5.6a- Next Gen Natl Cap (L) A"/>
      <sheetName val="5.6 b-Next Gen Natl Cap (L) B"/>
      <sheetName val="6.1 - GS (MMPS) "/>
      <sheetName val="6.2 - GS Contr &amp; Plan"/>
      <sheetName val="5.5a  Imp Next GEN C-Band B"/>
      <sheetName val="5.5b-Imp Next G C-Band A"/>
      <sheetName val="Vide projet"/>
      <sheetName val="7.0 - Ground Stations "/>
      <sheetName val="1f_Table_List"/>
      <sheetName val=" 10.0 - RADE"/>
      <sheetName val="11.0 - R&amp;D"/>
      <sheetName val="RNCan -Infl Adj"/>
      <sheetName val="12.0 RCM OPS 26-32"/>
      <sheetName val="13. SEO Secretariat"/>
      <sheetName val="B2023- ICL"/>
      <sheetName val="R+ Deduction "/>
      <sheetName val=" B2023 to fill Ann A"/>
      <sheetName val="AA- Funding"/>
      <sheetName val="AB - Current funding"/>
      <sheetName val="Capital Amorti"/>
      <sheetName val="AD- FTE Distribution"/>
      <sheetName val="Nomenclature Translation"/>
      <sheetName val="MC Tables"/>
      <sheetName val="Value Chain"/>
      <sheetName val="CPI-IPC historiq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Control Panel"/>
      <sheetName val="ANALYSE DE SENSIBILITÉ"/>
      <sheetName val="1a-Notes"/>
      <sheetName val="1b-Q&amp;A"/>
      <sheetName val="1d-Inflation Table"/>
      <sheetName val="Sal FTE Ex (Cut)"/>
      <sheetName val="Initiative - COST"/>
      <sheetName val="B2023 (Cut)"/>
      <sheetName val="Sommaire Initial FTE"/>
      <sheetName val="Sommaire FTE (Cut)"/>
      <sheetName val="2C- FTE Cut"/>
      <sheetName val="Salaires  (Cut)"/>
      <sheetName val="3a-Data_Base"/>
      <sheetName val="FTE - Écart (Sum)"/>
      <sheetName val="FTE - Écart (Det)"/>
      <sheetName val="2a-Ground Rule Model (GRM)"/>
      <sheetName val="1c-Economic Assumptions"/>
      <sheetName val="1e-Infl Table Previous Years"/>
      <sheetName val="1g-Schedule Assumptions"/>
      <sheetName val="2f-Checklist Questions"/>
      <sheetName val="1h- MC Assumptions"/>
      <sheetName val="2a- Sommaire information"/>
      <sheetName val="2b - LCC par options"/>
      <sheetName val="B2023"/>
      <sheetName val="Initiative - Ask"/>
      <sheetName val="IS - Ask "/>
      <sheetName val="Initiative - Ask (Cut)"/>
      <sheetName val="Initiative - Ask (Sum)"/>
      <sheetName val="25% CSA Contribution"/>
      <sheetName val="2-Initiatives (Cut)"/>
      <sheetName val=" 2cz- FTE Cut (strat)"/>
      <sheetName val="2- Sal Cut (Strat) +RNCan"/>
      <sheetName val="2- Salaries Cut (Strat)"/>
      <sheetName val="2- Salairies Cut (  %Infl)"/>
      <sheetName val="2- No Salairies Cut (  %Infl) "/>
      <sheetName val="IS - Ask  (Sum)"/>
      <sheetName val="CSA - NO Ask (Sum)"/>
      <sheetName val="LCC Next Gen - NO ASK"/>
      <sheetName val="2h- Coûts par vote"/>
      <sheetName val="2g - Cost per phase"/>
      <sheetName val="3L-Mapping MC All options"/>
      <sheetName val="2j Volumes "/>
      <sheetName val="3b- WBS1 (FTE)"/>
      <sheetName val="2j- Comparatif - Next Gen"/>
      <sheetName val="2k- Comparatif large coverage"/>
      <sheetName val="CSA - NO Ask "/>
      <sheetName val=" 4.2b- Data large (Optimum)"/>
      <sheetName val=" 4.3a- Data Targeted (Min)"/>
      <sheetName val="3z-Data_Base (Stratégie)"/>
      <sheetName val=" 4.2a- Data Large (Option 5)"/>
      <sheetName val="4.2ab Data Large (Cuted)"/>
      <sheetName val=" 4.3b- Data Targeted (Optimum)"/>
      <sheetName val=" 4.4 - Free &amp; Open Data"/>
      <sheetName val=" 4.5 - Intl Coll "/>
      <sheetName val=" 4.6 - Intl Coll ( maintain)"/>
      <sheetName val=" 4.7 - Intl Coll ( Increase)"/>
      <sheetName val="5.1a Project Mngmt (Repl)"/>
      <sheetName val="5.1b (C) Project Mngmt (NEXT)"/>
      <sheetName val="5.1b (L) Project Mngmt (NEXT)"/>
      <sheetName val="5.1c (C) Proj Mngmt (Imp Next)"/>
      <sheetName val="5.2a -Repl 1 RCM Sat A"/>
      <sheetName val="5.2e Rempl 1 Sat (Polar)"/>
      <sheetName val="5.2c Repl 1 RCM Sat B1 -V1"/>
      <sheetName val="5.2c Repl 1 RCM Sat B1 -V2"/>
      <sheetName val="5.2d Repl 1 RCM Sat B2"/>
      <sheetName val="5.2b - Repl 1 RCM Sat B3"/>
      <sheetName val="5.4a Next Gen Natl Cap ( LCC)"/>
      <sheetName val="5.4b-Next Gen Natl Cap B"/>
      <sheetName val="5.6a- Next Gen Natl Cap (L) A"/>
      <sheetName val="5.6 b-Next Gen Natl Cap (L) B"/>
      <sheetName val="6.1 - GS (MMPS) "/>
      <sheetName val="6.2 - GS Contr &amp; Plan"/>
      <sheetName val="5.5a  Imp Next GEN C-Band B"/>
      <sheetName val="5.5b-Imp Next G C-Band A"/>
      <sheetName val="Vide projet"/>
      <sheetName val="7.0 - Ground Stations "/>
      <sheetName val="1f_Table_List"/>
      <sheetName val=" 10.0 - RADE"/>
      <sheetName val="11.0 - R&amp;D"/>
      <sheetName val="RNCan -Infl Adj"/>
      <sheetName val="12.0 RCM OPS 26-32"/>
      <sheetName val="13. SEO Secretariat"/>
      <sheetName val="B2023- ICL"/>
      <sheetName val="R+ Deduction "/>
      <sheetName val=" B2023 to fill Ann A"/>
      <sheetName val="AA- Funding"/>
      <sheetName val="AB - Current funding"/>
      <sheetName val="Capital Amorti"/>
      <sheetName val="AD- FTE Distribution"/>
      <sheetName val="Nomenclature Translation"/>
      <sheetName val="MC Tables"/>
      <sheetName val="Value Chain"/>
      <sheetName val="CPI-IPC historiq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ègle d'affaires"/>
      <sheetName val="Data Base"/>
      <sheetName val="Table Match"/>
      <sheetName val="Table vote"/>
      <sheetName val="Rapport 10a"/>
      <sheetName val="1-Rapport des transactions"/>
      <sheetName val="2-Rapport des transactions"/>
      <sheetName val="3-Rapport des transactions"/>
      <sheetName val="1-Rapport structure "/>
      <sheetName val="2-Rapport structure "/>
      <sheetName val="Evol Cat"/>
      <sheetName val="Rapport SE"/>
    </sheetNames>
    <sheetDataSet>
      <sheetData sheetId="0"/>
      <sheetData sheetId="1"/>
      <sheetData sheetId="2"/>
      <sheetData sheetId="3">
        <row r="2">
          <cell r="A2" t="str">
            <v>O&amp;M</v>
          </cell>
        </row>
        <row r="3">
          <cell r="A3" t="str">
            <v>CAPITAL</v>
          </cell>
        </row>
        <row r="4">
          <cell r="A4" t="str">
            <v>CONT.</v>
          </cell>
        </row>
        <row r="5">
          <cell r="A5" t="str">
            <v>GRANTS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2.4 Ops Dev"/>
      <sheetName val="3.2.4.1 Ops Resources"/>
      <sheetName val="3.2.4.2 Equipment Procurement"/>
      <sheetName val="3.2.4.3 Spectrum Licensing"/>
      <sheetName val="3.2.4.4 Ops Planning"/>
      <sheetName val="3.2.4.5 Ops Implementation"/>
      <sheetName val="3.2.4.6 Ops Readiness"/>
      <sheetName val="3.2.4.7 Support LEOP-Comm"/>
    </sheetNames>
    <sheetDataSet>
      <sheetData sheetId="0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4">
          <cell r="A4" t="str">
            <v>Fortier, Réjean</v>
          </cell>
          <cell r="B4" t="str">
            <v>PMO</v>
          </cell>
          <cell r="C4" t="e">
            <v>#REF!</v>
          </cell>
          <cell r="D4" t="e">
            <v>#REF!</v>
          </cell>
          <cell r="E4" t="e">
            <v>#REF!</v>
          </cell>
          <cell r="F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</row>
        <row r="5">
          <cell r="A5" t="str">
            <v>Gamache, Michel</v>
          </cell>
          <cell r="B5" t="str">
            <v>PMO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</row>
        <row r="6">
          <cell r="A6" t="str">
            <v>Dubuc, Éric</v>
          </cell>
          <cell r="B6" t="str">
            <v>PMO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</row>
        <row r="7">
          <cell r="A7" t="str">
            <v>Lefebvre, Luc</v>
          </cell>
          <cell r="B7" t="str">
            <v>PMO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</row>
        <row r="8">
          <cell r="A8" t="str">
            <v>Melanson, Philip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</row>
        <row r="9">
          <cell r="A9" t="str">
            <v>Ouimet, Philippe</v>
          </cell>
          <cell r="B9" t="str">
            <v>PMO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</row>
        <row r="10">
          <cell r="A10" t="str">
            <v>Plante, Richard</v>
          </cell>
          <cell r="B10" t="str">
            <v>PMO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</row>
        <row r="11">
          <cell r="A11" t="str">
            <v>Sevigny, Jamie</v>
          </cell>
          <cell r="B11" t="str">
            <v>PMO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</row>
        <row r="12">
          <cell r="A12" t="str">
            <v>Alain, François</v>
          </cell>
          <cell r="B12" t="str">
            <v>PMO - DND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</row>
        <row r="13">
          <cell r="A13" t="str">
            <v>Cascarano, Brian</v>
          </cell>
          <cell r="B13" t="str">
            <v>SE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</row>
        <row r="14">
          <cell r="A14" t="str">
            <v>Colinas, Jérôme</v>
          </cell>
          <cell r="B14" t="str">
            <v>SE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</row>
        <row r="15">
          <cell r="A15" t="str">
            <v>Côté, Patrice</v>
          </cell>
          <cell r="B15" t="str">
            <v>SE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</row>
        <row r="16">
          <cell r="A16" t="str">
            <v>Fawzy, Hany</v>
          </cell>
          <cell r="B16" t="str">
            <v>SE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</row>
        <row r="17">
          <cell r="A17" t="str">
            <v>Brassard, Gilles</v>
          </cell>
          <cell r="B17" t="str">
            <v>SE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</row>
        <row r="18">
          <cell r="A18" t="str">
            <v>Houde, Geneviève</v>
          </cell>
          <cell r="B18" t="str">
            <v>SE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</row>
        <row r="19">
          <cell r="A19" t="str">
            <v>Iris, Steve</v>
          </cell>
          <cell r="B19" t="str">
            <v>SE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</row>
        <row r="20">
          <cell r="A20" t="str">
            <v>Lapointe, Mélanie</v>
          </cell>
          <cell r="B20" t="str">
            <v>SE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</row>
        <row r="21">
          <cell r="A21" t="str">
            <v>Ly, Phuc Hai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</row>
        <row r="22">
          <cell r="A22" t="str">
            <v>Montminy, Steeve</v>
          </cell>
          <cell r="B22" t="str">
            <v>SE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</row>
        <row r="23">
          <cell r="A23" t="str">
            <v>Oksenhendler, Mark</v>
          </cell>
          <cell r="B23" t="str">
            <v>SE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</row>
        <row r="24">
          <cell r="A24" t="str">
            <v>Romlewski, Joe</v>
          </cell>
          <cell r="B24" t="str">
            <v>SE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</row>
        <row r="25">
          <cell r="A25" t="str">
            <v>Sangiorgi, Dean</v>
          </cell>
          <cell r="B25" t="str">
            <v>SE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</row>
        <row r="26">
          <cell r="A26" t="str">
            <v>Abbasi, Viqar</v>
          </cell>
          <cell r="B26" t="str">
            <v>SatOps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</row>
        <row r="27">
          <cell r="A27" t="str">
            <v>Arseneault, Eric</v>
          </cell>
          <cell r="B27" t="str">
            <v>SatOps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</row>
        <row r="28">
          <cell r="A28" t="str">
            <v>Babiker, Rahman</v>
          </cell>
          <cell r="B28" t="str">
            <v>SatOps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</row>
        <row r="29">
          <cell r="A29" t="str">
            <v>Banik, Bob</v>
          </cell>
          <cell r="B29" t="str">
            <v>SatOps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</row>
        <row r="30">
          <cell r="A30" t="str">
            <v>Bergeron, Josée</v>
          </cell>
          <cell r="B30" t="str">
            <v>SatOps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</row>
        <row r="31">
          <cell r="A31" t="str">
            <v>Bronsard, Karen</v>
          </cell>
          <cell r="B31" t="str">
            <v>SatOps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</row>
        <row r="32">
          <cell r="A32" t="str">
            <v>Bujold, Daniel</v>
          </cell>
          <cell r="B32" t="str">
            <v>SatOps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</row>
        <row r="33">
          <cell r="A33" t="str">
            <v>Carrié, Christian</v>
          </cell>
          <cell r="B33" t="str">
            <v>SatOps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</row>
        <row r="34">
          <cell r="A34" t="str">
            <v>Côté, Stéphane</v>
          </cell>
          <cell r="B34" t="str">
            <v>SatOps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</row>
        <row r="35">
          <cell r="A35" t="str">
            <v>Doyon, Michel</v>
          </cell>
          <cell r="B35" t="str">
            <v>SatOps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</row>
        <row r="36">
          <cell r="A36" t="str">
            <v>Fortin, Michel (retired 16-17)</v>
          </cell>
          <cell r="B36" t="str">
            <v>SatOps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</row>
        <row r="37">
          <cell r="A37" t="str">
            <v>Giguère, Christine</v>
          </cell>
          <cell r="B37" t="str">
            <v>SatOps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</row>
        <row r="38">
          <cell r="A38" t="str">
            <v>Hogan, Patrick (retired 14-15)</v>
          </cell>
          <cell r="B38" t="str">
            <v>SatOps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</row>
        <row r="39">
          <cell r="A39" t="str">
            <v>Lévesque, Jean-François</v>
          </cell>
          <cell r="B39" t="str">
            <v>SatOps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</row>
        <row r="40">
          <cell r="A40" t="str">
            <v>Ma, Liang</v>
          </cell>
          <cell r="B40" t="str">
            <v>SatOps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</row>
        <row r="41">
          <cell r="A41" t="str">
            <v>Mahmood, Ahmed</v>
          </cell>
          <cell r="B41" t="str">
            <v>SatOps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</row>
        <row r="42">
          <cell r="A42" t="str">
            <v>McGuire, Amy</v>
          </cell>
          <cell r="B42" t="str">
            <v>SatOps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</row>
        <row r="43">
          <cell r="A43" t="str">
            <v>Méhu, Philippe</v>
          </cell>
          <cell r="B43" t="str">
            <v>SatOps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</row>
        <row r="44">
          <cell r="A44" t="str">
            <v>Parashar, Surendra</v>
          </cell>
          <cell r="B44" t="str">
            <v>SatOps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</row>
        <row r="45">
          <cell r="A45" t="str">
            <v>Pietsch, Ron Wayne</v>
          </cell>
          <cell r="B45" t="str">
            <v>SatOps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</row>
        <row r="46">
          <cell r="A46" t="str">
            <v>Sauvageau, Marc</v>
          </cell>
          <cell r="B46" t="str">
            <v>SatOps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</row>
        <row r="47">
          <cell r="A47" t="str">
            <v>Schaller, Stephen</v>
          </cell>
          <cell r="B47" t="str">
            <v>SatOps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</row>
        <row r="48">
          <cell r="A48" t="str">
            <v>Srivastava, Satish</v>
          </cell>
          <cell r="B48" t="str">
            <v>SatOps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</row>
        <row r="49">
          <cell r="A49" t="str">
            <v>Wadhwa, Nimita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</row>
        <row r="50">
          <cell r="A50" t="str">
            <v>Ops Eng1 (ENG-TBD)</v>
          </cell>
          <cell r="B50" t="str">
            <v>SatOps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</row>
        <row r="51">
          <cell r="A51" t="str">
            <v>Ops Eng2 (ENG-TBD)</v>
          </cell>
          <cell r="B51" t="str">
            <v>SatOps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</row>
        <row r="52">
          <cell r="A52" t="str">
            <v>Ops Eng3 (ENG-TBD)</v>
          </cell>
          <cell r="B52" t="str">
            <v>SatOps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</row>
        <row r="53">
          <cell r="A53" t="str">
            <v>Ops SW Eng1 (ENG-TBD)</v>
          </cell>
          <cell r="B53" t="str">
            <v>SatOps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</row>
        <row r="54">
          <cell r="A54" t="str">
            <v>Ops SW Eng2 (ENG-TBD)</v>
          </cell>
          <cell r="B54" t="str">
            <v>SatOps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</row>
        <row r="55">
          <cell r="A55" t="str">
            <v>Ops Eng1 (ENG-TBD)</v>
          </cell>
          <cell r="B55" t="str">
            <v>SatOps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</row>
        <row r="56">
          <cell r="A56" t="str">
            <v>Ops SAR-1 (ENG-TBD)</v>
          </cell>
          <cell r="B56" t="str">
            <v>SatOps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</row>
        <row r="57">
          <cell r="A57" t="str">
            <v>Ops Sec Eng1 (ENG-TBD)</v>
          </cell>
          <cell r="B57" t="str">
            <v>SatOps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</row>
        <row r="58">
          <cell r="A58" t="str">
            <v>Ops Sec Eng2 (ENG-TBD)</v>
          </cell>
          <cell r="B58" t="str">
            <v>SatOps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</row>
        <row r="59">
          <cell r="A59" t="str">
            <v>Ops S/C Eng (ENG-TBD)</v>
          </cell>
          <cell r="B59" t="str">
            <v>SatOps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</row>
        <row r="60">
          <cell r="A60" t="str">
            <v>Ops GS Eng1 (ENG-TBD)</v>
          </cell>
          <cell r="B60" t="str">
            <v>SatOps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</row>
        <row r="61">
          <cell r="A61" t="str">
            <v>Ops GS Eng2 (ENG-TBD)</v>
          </cell>
          <cell r="B61" t="str">
            <v>SatOps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</row>
        <row r="62">
          <cell r="A62" t="str">
            <v>Ops Admin Support</v>
          </cell>
          <cell r="B62" t="str">
            <v>SatOps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</row>
        <row r="63">
          <cell r="A63" t="str">
            <v>Ops Eng1 (ENG-05)</v>
          </cell>
          <cell r="B63" t="str">
            <v>SatOps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</row>
        <row r="64">
          <cell r="A64" t="str">
            <v>Ops Eng2 (ENG-05)</v>
          </cell>
          <cell r="B64" t="str">
            <v>SatOps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</row>
        <row r="65">
          <cell r="A65" t="str">
            <v>Ops Eng3 (ENG-05)</v>
          </cell>
          <cell r="B65" t="str">
            <v>SatOps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</row>
        <row r="66">
          <cell r="A66" t="str">
            <v>Ops Eng4 (ENG-05)</v>
          </cell>
          <cell r="B66" t="str">
            <v>SatOps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</row>
        <row r="67">
          <cell r="A67" t="str">
            <v>Ops Eng5 (ENG-05)</v>
          </cell>
          <cell r="B67" t="str">
            <v>SatOps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</row>
        <row r="68">
          <cell r="A68" t="str">
            <v>Ops Eng6 (ENG-04)</v>
          </cell>
          <cell r="B68" t="str">
            <v>SatOps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</row>
        <row r="69">
          <cell r="A69" t="str">
            <v>Ops Eng7 (ENG-04)</v>
          </cell>
          <cell r="B69" t="str">
            <v>SatOps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</row>
        <row r="70">
          <cell r="A70" t="str">
            <v>Ops Eng8 (ENG-04)</v>
          </cell>
          <cell r="B70" t="str">
            <v>SatOps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</row>
        <row r="71">
          <cell r="A71" t="str">
            <v>Ops Eng9 (ENG-04)</v>
          </cell>
          <cell r="B71" t="str">
            <v>SatOps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</row>
        <row r="72">
          <cell r="A72" t="str">
            <v>Ops Eng10 (ENG-04)</v>
          </cell>
          <cell r="B72" t="str">
            <v>SatOps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</row>
        <row r="73">
          <cell r="A73" t="str">
            <v>Ops Eng11 (ENG-04)</v>
          </cell>
          <cell r="B73" t="str">
            <v>SatOps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</row>
        <row r="74">
          <cell r="A74" t="str">
            <v>Ops Eng12 (ENG-04)</v>
          </cell>
          <cell r="B74" t="str">
            <v>SatOps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</row>
        <row r="75">
          <cell r="A75" t="str">
            <v>Ops Eng13 (ENG-04)</v>
          </cell>
          <cell r="B75" t="str">
            <v>SatOps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</row>
        <row r="76">
          <cell r="A76" t="str">
            <v>Ops Eng14 (ENG-04)</v>
          </cell>
          <cell r="B76" t="str">
            <v>SatOps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</row>
        <row r="77">
          <cell r="A77" t="str">
            <v>Ops Eng-AIT (ENG-TBD)</v>
          </cell>
          <cell r="B77" t="str">
            <v>SatOps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</row>
        <row r="78">
          <cell r="A78" t="str">
            <v>Giurleo, Nicodemo</v>
          </cell>
          <cell r="B78" t="str">
            <v>S&amp;MA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</row>
        <row r="79">
          <cell r="A79" t="str">
            <v>Rooney, Jason</v>
          </cell>
          <cell r="B79" t="str">
            <v>S&amp;MA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</row>
      </sheetData>
      <sheetData sheetId="1"/>
      <sheetData sheetId="2"/>
      <sheetData sheetId="3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</row>
        <row r="4">
          <cell r="A4" t="str">
            <v>Fortier, Réjean</v>
          </cell>
          <cell r="B4" t="str">
            <v>PMO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  <cell r="D6">
            <v>0.05</v>
          </cell>
        </row>
        <row r="7">
          <cell r="A7" t="str">
            <v>Lefebvre, Luc</v>
          </cell>
          <cell r="B7" t="str">
            <v>PMO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</row>
        <row r="14">
          <cell r="A14" t="str">
            <v>Colinas, Jérôme</v>
          </cell>
          <cell r="B14" t="str">
            <v>SE</v>
          </cell>
        </row>
        <row r="15">
          <cell r="A15" t="str">
            <v>Côté, Patrice</v>
          </cell>
          <cell r="B15" t="str">
            <v>SE</v>
          </cell>
        </row>
        <row r="16">
          <cell r="A16" t="str">
            <v>Fawzy, Hany</v>
          </cell>
          <cell r="B16" t="str">
            <v>SE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  <cell r="C25">
            <v>0.02</v>
          </cell>
          <cell r="D25">
            <v>0.05</v>
          </cell>
          <cell r="E25">
            <v>0.05</v>
          </cell>
          <cell r="F25">
            <v>0.1</v>
          </cell>
          <cell r="G25">
            <v>0.1</v>
          </cell>
          <cell r="H25">
            <v>0.1</v>
          </cell>
        </row>
        <row r="26">
          <cell r="A26" t="str">
            <v>Abbasi, Viqar</v>
          </cell>
          <cell r="B26" t="str">
            <v>SatOps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</row>
        <row r="29">
          <cell r="A29" t="str">
            <v>Banik, Bob</v>
          </cell>
          <cell r="B29" t="str">
            <v>SatOps</v>
          </cell>
        </row>
        <row r="30">
          <cell r="A30" t="str">
            <v>Bergeron, Josée</v>
          </cell>
          <cell r="B30" t="str">
            <v>SatOps</v>
          </cell>
        </row>
        <row r="31">
          <cell r="A31" t="str">
            <v>Bronsard, Karen</v>
          </cell>
          <cell r="B31" t="str">
            <v>SatOps</v>
          </cell>
        </row>
        <row r="32">
          <cell r="A32" t="str">
            <v>Bujold, Daniel</v>
          </cell>
          <cell r="B32" t="str">
            <v>SatOps</v>
          </cell>
        </row>
        <row r="33">
          <cell r="A33" t="str">
            <v>Carrié, Christian</v>
          </cell>
          <cell r="B33" t="str">
            <v>SatOps</v>
          </cell>
        </row>
        <row r="34">
          <cell r="A34" t="str">
            <v>Côté, Stéphane</v>
          </cell>
          <cell r="B34" t="str">
            <v>SatOps</v>
          </cell>
        </row>
        <row r="35">
          <cell r="A35" t="str">
            <v>Doyon, Michel</v>
          </cell>
          <cell r="B35" t="str">
            <v>SatOps</v>
          </cell>
        </row>
        <row r="36">
          <cell r="A36" t="str">
            <v>Fortin, Michel (retired 16-17)</v>
          </cell>
          <cell r="B36" t="str">
            <v>SatOps</v>
          </cell>
          <cell r="D36">
            <v>0.01</v>
          </cell>
          <cell r="E36">
            <v>0.01</v>
          </cell>
          <cell r="F36">
            <v>0.01</v>
          </cell>
        </row>
        <row r="37">
          <cell r="A37" t="str">
            <v>Giguère, Christine</v>
          </cell>
          <cell r="B37" t="str">
            <v>SatOps</v>
          </cell>
        </row>
        <row r="38">
          <cell r="A38" t="str">
            <v>Hogan, Patrick (retired 14-15)</v>
          </cell>
          <cell r="B38" t="str">
            <v>SatOps</v>
          </cell>
        </row>
        <row r="39">
          <cell r="A39" t="str">
            <v>Lévesque, Jean-François</v>
          </cell>
          <cell r="B39" t="str">
            <v>SatOps</v>
          </cell>
        </row>
        <row r="40">
          <cell r="A40" t="str">
            <v>Ma, Liang</v>
          </cell>
          <cell r="B40" t="str">
            <v>SatOps</v>
          </cell>
        </row>
        <row r="41">
          <cell r="A41" t="str">
            <v>Mahmood, Ahmed</v>
          </cell>
          <cell r="B41" t="str">
            <v>SatOps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</row>
        <row r="47">
          <cell r="A47" t="str">
            <v>Schaller, Stephen</v>
          </cell>
          <cell r="B47" t="str">
            <v>SatOps</v>
          </cell>
        </row>
        <row r="48">
          <cell r="A48" t="str">
            <v>Srivastava, Satish</v>
          </cell>
          <cell r="B48" t="str">
            <v>SatOps</v>
          </cell>
        </row>
        <row r="49">
          <cell r="A49" t="str">
            <v>Wadhwa, Nimita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  <row r="80">
          <cell r="A80" t="str">
            <v>Griffith, Bernard</v>
          </cell>
          <cell r="D80">
            <v>0.05</v>
          </cell>
          <cell r="E80">
            <v>0.05</v>
          </cell>
          <cell r="F80">
            <v>0.05</v>
          </cell>
          <cell r="G80">
            <v>0.05</v>
          </cell>
          <cell r="H80">
            <v>0.05</v>
          </cell>
        </row>
        <row r="81">
          <cell r="A81" t="str">
            <v>Plourde, Patrick</v>
          </cell>
          <cell r="D81">
            <v>0.05</v>
          </cell>
          <cell r="E81">
            <v>0.05</v>
          </cell>
          <cell r="F81">
            <v>0.05</v>
          </cell>
          <cell r="G81">
            <v>0.05</v>
          </cell>
          <cell r="H81">
            <v>0.05</v>
          </cell>
        </row>
      </sheetData>
      <sheetData sheetId="4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  <cell r="C3">
            <v>0.2</v>
          </cell>
        </row>
        <row r="4">
          <cell r="A4" t="str">
            <v>Fortier, Réjean</v>
          </cell>
          <cell r="B4" t="str">
            <v>PMO</v>
          </cell>
          <cell r="C4">
            <v>0.05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</row>
        <row r="7">
          <cell r="A7" t="str">
            <v>Lefebvre, Luc</v>
          </cell>
          <cell r="B7" t="str">
            <v>PMO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</row>
        <row r="14">
          <cell r="A14" t="str">
            <v>Colinas, Jérôme</v>
          </cell>
          <cell r="B14" t="str">
            <v>SE</v>
          </cell>
        </row>
        <row r="15">
          <cell r="A15" t="str">
            <v>Côté, Patrice</v>
          </cell>
          <cell r="B15" t="str">
            <v>SE</v>
          </cell>
        </row>
        <row r="16">
          <cell r="A16" t="str">
            <v>Fawzy, Hany</v>
          </cell>
          <cell r="B16" t="str">
            <v>SE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</row>
        <row r="26">
          <cell r="A26" t="str">
            <v>Abbasi, Viqar</v>
          </cell>
          <cell r="B26" t="str">
            <v>SatOps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</row>
        <row r="29">
          <cell r="A29" t="str">
            <v>Banik, Bob</v>
          </cell>
          <cell r="B29" t="str">
            <v>SatOps</v>
          </cell>
        </row>
        <row r="30">
          <cell r="A30" t="str">
            <v>Bergeron, Josée</v>
          </cell>
          <cell r="B30" t="str">
            <v>SatOps</v>
          </cell>
        </row>
        <row r="31">
          <cell r="A31" t="str">
            <v>Bronsard, Karen</v>
          </cell>
          <cell r="B31" t="str">
            <v>SatOps</v>
          </cell>
        </row>
        <row r="32">
          <cell r="A32" t="str">
            <v>Bujold, Daniel</v>
          </cell>
          <cell r="B32" t="str">
            <v>SatOps</v>
          </cell>
        </row>
        <row r="33">
          <cell r="A33" t="str">
            <v>Carrié, Christian</v>
          </cell>
          <cell r="B33" t="str">
            <v>SatOps</v>
          </cell>
        </row>
        <row r="34">
          <cell r="A34" t="str">
            <v>Côté, Stéphane</v>
          </cell>
          <cell r="B34" t="str">
            <v>SatOps</v>
          </cell>
        </row>
        <row r="35">
          <cell r="A35" t="str">
            <v>Doyon, Michel</v>
          </cell>
          <cell r="B35" t="str">
            <v>SatOps</v>
          </cell>
          <cell r="C35">
            <v>0.2</v>
          </cell>
        </row>
        <row r="36">
          <cell r="A36" t="str">
            <v>Fortin, Michel (retired 16-17)</v>
          </cell>
          <cell r="B36" t="str">
            <v>SatOps</v>
          </cell>
        </row>
        <row r="37">
          <cell r="A37" t="str">
            <v>Giguère, Christine</v>
          </cell>
          <cell r="B37" t="str">
            <v>SatOps</v>
          </cell>
          <cell r="C37">
            <v>0.2</v>
          </cell>
        </row>
        <row r="38">
          <cell r="A38" t="str">
            <v>Hogan, Patrick (retired 14-15)</v>
          </cell>
          <cell r="B38" t="str">
            <v>SatOps</v>
          </cell>
          <cell r="C38">
            <v>0.1</v>
          </cell>
        </row>
        <row r="39">
          <cell r="A39" t="str">
            <v>Lévesque, Jean-François</v>
          </cell>
          <cell r="B39" t="str">
            <v>SatOps</v>
          </cell>
        </row>
        <row r="40">
          <cell r="A40" t="str">
            <v>Ma, Liang</v>
          </cell>
          <cell r="B40" t="str">
            <v>SatOps</v>
          </cell>
        </row>
        <row r="41">
          <cell r="A41" t="str">
            <v>Mahmood, Ahmed</v>
          </cell>
          <cell r="B41" t="str">
            <v>SatOps</v>
          </cell>
          <cell r="C41">
            <v>0.2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  <cell r="C46">
            <v>0.2</v>
          </cell>
        </row>
        <row r="47">
          <cell r="A47" t="str">
            <v>Schaller, Stephen</v>
          </cell>
          <cell r="B47" t="str">
            <v>SatOps</v>
          </cell>
        </row>
        <row r="48">
          <cell r="A48" t="str">
            <v>Srivastava, Satish</v>
          </cell>
          <cell r="B48" t="str">
            <v>SatOps</v>
          </cell>
        </row>
        <row r="49">
          <cell r="A49" t="str">
            <v>Wadhwa, Nimita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  <row r="80">
          <cell r="A80" t="str">
            <v>Vézina, Gilles</v>
          </cell>
        </row>
      </sheetData>
      <sheetData sheetId="5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</row>
        <row r="4">
          <cell r="A4" t="str">
            <v>Fortier, Réjean</v>
          </cell>
          <cell r="B4" t="str">
            <v>PMO</v>
          </cell>
          <cell r="F4">
            <v>0.05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</row>
        <row r="7">
          <cell r="A7" t="str">
            <v>Lefebvre, Luc</v>
          </cell>
          <cell r="B7" t="str">
            <v>PMO</v>
          </cell>
          <cell r="F7">
            <v>0.1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  <cell r="F13">
            <v>0.05</v>
          </cell>
        </row>
        <row r="14">
          <cell r="A14" t="str">
            <v>Colinas, Jérôme</v>
          </cell>
          <cell r="B14" t="str">
            <v>SE</v>
          </cell>
          <cell r="F14">
            <v>0.05</v>
          </cell>
        </row>
        <row r="15">
          <cell r="A15" t="str">
            <v>Côté, Patrice</v>
          </cell>
          <cell r="B15" t="str">
            <v>SE</v>
          </cell>
          <cell r="G15">
            <v>0.05</v>
          </cell>
        </row>
        <row r="16">
          <cell r="A16" t="str">
            <v>Fawzy, Hany</v>
          </cell>
          <cell r="B16" t="str">
            <v>SE</v>
          </cell>
          <cell r="F16">
            <v>0.05</v>
          </cell>
          <cell r="G16">
            <v>0.05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</row>
        <row r="26">
          <cell r="A26" t="str">
            <v>Abbasi, Viqar</v>
          </cell>
          <cell r="B26" t="str">
            <v>SatOps</v>
          </cell>
          <cell r="F26">
            <v>0.25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  <cell r="F28">
            <v>0</v>
          </cell>
        </row>
        <row r="29">
          <cell r="A29" t="str">
            <v>Banik, Bob</v>
          </cell>
          <cell r="B29" t="str">
            <v>SatOps</v>
          </cell>
          <cell r="F29">
            <v>0.12</v>
          </cell>
        </row>
        <row r="30">
          <cell r="A30" t="str">
            <v>Bergeron, Josée</v>
          </cell>
          <cell r="B30" t="str">
            <v>SatOps</v>
          </cell>
          <cell r="F30">
            <v>0.12</v>
          </cell>
        </row>
        <row r="31">
          <cell r="A31" t="str">
            <v>Bronsard, Karen</v>
          </cell>
          <cell r="B31" t="str">
            <v>SatOps</v>
          </cell>
          <cell r="F31">
            <v>0.12</v>
          </cell>
        </row>
        <row r="32">
          <cell r="A32" t="str">
            <v>Bujold, Daniel</v>
          </cell>
          <cell r="B32" t="str">
            <v>SatOps</v>
          </cell>
          <cell r="F32">
            <v>0.12</v>
          </cell>
        </row>
        <row r="33">
          <cell r="A33" t="str">
            <v>Carrié, Christian</v>
          </cell>
          <cell r="B33" t="str">
            <v>SatOps</v>
          </cell>
          <cell r="F33">
            <v>0</v>
          </cell>
        </row>
        <row r="34">
          <cell r="A34" t="str">
            <v>Côté, Stéphane</v>
          </cell>
          <cell r="B34" t="str">
            <v>SatOps</v>
          </cell>
          <cell r="F34">
            <v>0.25</v>
          </cell>
        </row>
        <row r="35">
          <cell r="A35" t="str">
            <v>Doyon, Michel</v>
          </cell>
          <cell r="B35" t="str">
            <v>SatOps</v>
          </cell>
          <cell r="F35">
            <v>0.12</v>
          </cell>
        </row>
        <row r="36">
          <cell r="A36" t="str">
            <v>Fortin, Michel (retired 16-17)</v>
          </cell>
          <cell r="B36" t="str">
            <v>SatOps</v>
          </cell>
          <cell r="F36">
            <v>0.12</v>
          </cell>
        </row>
        <row r="37">
          <cell r="A37" t="str">
            <v>Giguère, Christine</v>
          </cell>
          <cell r="B37" t="str">
            <v>SatOps</v>
          </cell>
          <cell r="F37">
            <v>0.12</v>
          </cell>
        </row>
        <row r="38">
          <cell r="A38" t="str">
            <v>Hogan, Patrick (retired 14-15)</v>
          </cell>
          <cell r="B38" t="str">
            <v>SatOps</v>
          </cell>
          <cell r="F38">
            <v>0.5</v>
          </cell>
        </row>
        <row r="39">
          <cell r="A39" t="str">
            <v>Lévesque, Jean-François</v>
          </cell>
          <cell r="B39" t="str">
            <v>SatOps</v>
          </cell>
          <cell r="F39">
            <v>0.5</v>
          </cell>
        </row>
        <row r="40">
          <cell r="A40" t="str">
            <v>Ma, Liang</v>
          </cell>
          <cell r="B40" t="str">
            <v>SatOps</v>
          </cell>
          <cell r="F40">
            <v>0.5</v>
          </cell>
        </row>
        <row r="41">
          <cell r="A41" t="str">
            <v>Mahmood, Ahmed</v>
          </cell>
          <cell r="B41" t="str">
            <v>SatOps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  <cell r="F43">
            <v>0.5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  <cell r="F46">
            <v>0.25</v>
          </cell>
        </row>
        <row r="47">
          <cell r="A47" t="str">
            <v>Schaller, Stephen</v>
          </cell>
          <cell r="B47" t="str">
            <v>SatOps</v>
          </cell>
          <cell r="F47">
            <v>0</v>
          </cell>
        </row>
        <row r="48">
          <cell r="A48" t="str">
            <v>Srivastava, Satish</v>
          </cell>
          <cell r="B48" t="str">
            <v>SatOps</v>
          </cell>
          <cell r="F48">
            <v>0.05</v>
          </cell>
        </row>
        <row r="49">
          <cell r="A49" t="str">
            <v>Wadhwa, Nimita</v>
          </cell>
          <cell r="F49">
            <v>0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</sheetData>
      <sheetData sheetId="6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</row>
        <row r="4">
          <cell r="A4" t="str">
            <v>Fortier, Réjean</v>
          </cell>
          <cell r="B4" t="str">
            <v>PMO</v>
          </cell>
          <cell r="G4">
            <v>0.05</v>
          </cell>
          <cell r="H4">
            <v>0.1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</row>
        <row r="7">
          <cell r="A7" t="str">
            <v>Lefebvre, Luc</v>
          </cell>
          <cell r="B7" t="str">
            <v>PMO</v>
          </cell>
          <cell r="G7">
            <v>0.1</v>
          </cell>
          <cell r="H7">
            <v>0.2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  <cell r="G13">
            <v>0.05</v>
          </cell>
          <cell r="H13">
            <v>0.15</v>
          </cell>
        </row>
        <row r="14">
          <cell r="A14" t="str">
            <v>Colinas, Jérôme</v>
          </cell>
          <cell r="B14" t="str">
            <v>SE</v>
          </cell>
        </row>
        <row r="15">
          <cell r="A15" t="str">
            <v>Côté, Patrice</v>
          </cell>
          <cell r="B15" t="str">
            <v>SE</v>
          </cell>
        </row>
        <row r="16">
          <cell r="A16" t="str">
            <v>Fawzy, Hany</v>
          </cell>
          <cell r="B16" t="str">
            <v>SE</v>
          </cell>
          <cell r="G16">
            <v>0.05</v>
          </cell>
          <cell r="H16">
            <v>0.15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  <cell r="G18">
            <v>0.05</v>
          </cell>
          <cell r="H18">
            <v>0.15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</row>
        <row r="26">
          <cell r="A26" t="str">
            <v>Abbasi, Viqar</v>
          </cell>
          <cell r="B26" t="str">
            <v>SatOps</v>
          </cell>
          <cell r="G26">
            <v>0.25</v>
          </cell>
          <cell r="H26">
            <v>0.5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  <cell r="G28">
            <v>0.05</v>
          </cell>
          <cell r="H28">
            <v>0.1</v>
          </cell>
        </row>
        <row r="29">
          <cell r="A29" t="str">
            <v>Banik, Bob</v>
          </cell>
          <cell r="B29" t="str">
            <v>SatOps</v>
          </cell>
          <cell r="G29">
            <v>0.25</v>
          </cell>
          <cell r="H29">
            <v>0.5</v>
          </cell>
        </row>
        <row r="30">
          <cell r="A30" t="str">
            <v>Bergeron, Josée</v>
          </cell>
          <cell r="B30" t="str">
            <v>SatOps</v>
          </cell>
          <cell r="G30">
            <v>0.12</v>
          </cell>
          <cell r="H30">
            <v>0.25</v>
          </cell>
        </row>
        <row r="31">
          <cell r="A31" t="str">
            <v>Bronsard, Karen</v>
          </cell>
          <cell r="B31" t="str">
            <v>SatOps</v>
          </cell>
          <cell r="G31">
            <v>0.25</v>
          </cell>
          <cell r="H31">
            <v>0.5</v>
          </cell>
        </row>
        <row r="32">
          <cell r="A32" t="str">
            <v>Bujold, Daniel</v>
          </cell>
          <cell r="B32" t="str">
            <v>SatOps</v>
          </cell>
          <cell r="G32">
            <v>0.25</v>
          </cell>
          <cell r="H32">
            <v>0.5</v>
          </cell>
        </row>
        <row r="33">
          <cell r="A33" t="str">
            <v>Carrié, Christian</v>
          </cell>
          <cell r="B33" t="str">
            <v>SatOps</v>
          </cell>
          <cell r="G33">
            <v>0.25</v>
          </cell>
        </row>
        <row r="34">
          <cell r="A34" t="str">
            <v>Côté, Stéphane</v>
          </cell>
          <cell r="B34" t="str">
            <v>SatOps</v>
          </cell>
          <cell r="G34">
            <v>0.25</v>
          </cell>
          <cell r="H34">
            <v>0.5</v>
          </cell>
        </row>
        <row r="35">
          <cell r="A35" t="str">
            <v>Doyon, Michel</v>
          </cell>
          <cell r="B35" t="str">
            <v>SatOps</v>
          </cell>
          <cell r="G35">
            <v>0.12</v>
          </cell>
          <cell r="H35">
            <v>0.25</v>
          </cell>
        </row>
        <row r="36">
          <cell r="A36" t="str">
            <v>Fortin, Michel (retired 16-17)</v>
          </cell>
          <cell r="B36" t="str">
            <v>SatOps</v>
          </cell>
        </row>
        <row r="37">
          <cell r="A37" t="str">
            <v>Giguère, Christine</v>
          </cell>
          <cell r="B37" t="str">
            <v>SatOps</v>
          </cell>
          <cell r="G37">
            <v>0.12</v>
          </cell>
          <cell r="H37">
            <v>0.25</v>
          </cell>
        </row>
        <row r="38">
          <cell r="A38" t="str">
            <v>Hogan, Patrick (retired 14-15)</v>
          </cell>
          <cell r="B38" t="str">
            <v>SatOps</v>
          </cell>
        </row>
        <row r="39">
          <cell r="A39" t="str">
            <v>Lévesque, Jean-François</v>
          </cell>
          <cell r="B39" t="str">
            <v>SatOps</v>
          </cell>
          <cell r="G39">
            <v>0.5</v>
          </cell>
          <cell r="H39">
            <v>0.5</v>
          </cell>
        </row>
        <row r="40">
          <cell r="A40" t="str">
            <v>Ma, Liang</v>
          </cell>
          <cell r="B40" t="str">
            <v>SatOps</v>
          </cell>
          <cell r="G40">
            <v>0.5</v>
          </cell>
          <cell r="H40">
            <v>0.5</v>
          </cell>
        </row>
        <row r="41">
          <cell r="A41" t="str">
            <v>Mahmood, Ahmed</v>
          </cell>
          <cell r="B41" t="str">
            <v>SatOps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  <cell r="G43">
            <v>0.5</v>
          </cell>
          <cell r="H43">
            <v>0.5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  <cell r="G46">
            <v>0.5</v>
          </cell>
          <cell r="H46">
            <v>0.5</v>
          </cell>
        </row>
        <row r="47">
          <cell r="A47" t="str">
            <v>Schaller, Stephen</v>
          </cell>
          <cell r="B47" t="str">
            <v>SatOps</v>
          </cell>
          <cell r="G47">
            <v>0.1</v>
          </cell>
          <cell r="H47">
            <v>0.25</v>
          </cell>
        </row>
        <row r="48">
          <cell r="A48" t="str">
            <v>Srivastava, Satish</v>
          </cell>
          <cell r="B48" t="str">
            <v>SatOps</v>
          </cell>
          <cell r="G48">
            <v>0.05</v>
          </cell>
          <cell r="H48">
            <v>0.12</v>
          </cell>
        </row>
        <row r="49">
          <cell r="A49" t="str">
            <v>Wadhwa, Nimita</v>
          </cell>
          <cell r="G49">
            <v>0.25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</sheetData>
      <sheetData sheetId="7">
        <row r="2">
          <cell r="A2" t="str">
            <v>Name / Function</v>
          </cell>
          <cell r="B2" t="str">
            <v>Group</v>
          </cell>
          <cell r="C2" t="str">
            <v>13-14</v>
          </cell>
          <cell r="D2" t="str">
            <v>14-15</v>
          </cell>
          <cell r="E2" t="str">
            <v>15-16</v>
          </cell>
          <cell r="F2" t="str">
            <v>16-17</v>
          </cell>
          <cell r="G2" t="str">
            <v>17-18</v>
          </cell>
          <cell r="H2" t="str">
            <v>18-19</v>
          </cell>
          <cell r="I2" t="str">
            <v>19-20</v>
          </cell>
          <cell r="J2" t="str">
            <v>20-21</v>
          </cell>
        </row>
        <row r="3">
          <cell r="A3" t="str">
            <v>Cyr, Marie-Hélène</v>
          </cell>
          <cell r="B3" t="str">
            <v>PMO</v>
          </cell>
        </row>
        <row r="4">
          <cell r="A4" t="str">
            <v>Fortier, Réjean</v>
          </cell>
          <cell r="B4" t="str">
            <v>PMO</v>
          </cell>
          <cell r="H4">
            <v>0.1</v>
          </cell>
        </row>
        <row r="5">
          <cell r="A5" t="str">
            <v>Gamache, Michel</v>
          </cell>
          <cell r="B5" t="str">
            <v>PMO</v>
          </cell>
        </row>
        <row r="6">
          <cell r="A6" t="str">
            <v>Dubuc, Éric</v>
          </cell>
          <cell r="B6" t="str">
            <v>PMO</v>
          </cell>
        </row>
        <row r="7">
          <cell r="A7" t="str">
            <v>Lefebvre, Luc</v>
          </cell>
          <cell r="B7" t="str">
            <v>PMO</v>
          </cell>
          <cell r="H7">
            <v>0.2</v>
          </cell>
        </row>
        <row r="8">
          <cell r="A8" t="str">
            <v>Melanson, Philip</v>
          </cell>
        </row>
        <row r="9">
          <cell r="A9" t="str">
            <v>Ouimet, Philippe</v>
          </cell>
          <cell r="B9" t="str">
            <v>PMO</v>
          </cell>
        </row>
        <row r="10">
          <cell r="A10" t="str">
            <v>Plante, Richard</v>
          </cell>
          <cell r="B10" t="str">
            <v>PMO</v>
          </cell>
        </row>
        <row r="11">
          <cell r="A11" t="str">
            <v>Sevigny, Jamie</v>
          </cell>
          <cell r="B11" t="str">
            <v>PMO</v>
          </cell>
        </row>
        <row r="12">
          <cell r="A12" t="str">
            <v>Alain, François</v>
          </cell>
          <cell r="B12" t="str">
            <v>PMO - DND</v>
          </cell>
        </row>
        <row r="13">
          <cell r="A13" t="str">
            <v>Cascarano, Brian</v>
          </cell>
          <cell r="B13" t="str">
            <v>SE</v>
          </cell>
          <cell r="H13">
            <v>0.15</v>
          </cell>
        </row>
        <row r="14">
          <cell r="A14" t="str">
            <v>Colinas, Jérôme</v>
          </cell>
          <cell r="B14" t="str">
            <v>SE</v>
          </cell>
        </row>
        <row r="15">
          <cell r="A15" t="str">
            <v>Côté, Patrice</v>
          </cell>
          <cell r="B15" t="str">
            <v>SE</v>
          </cell>
        </row>
        <row r="16">
          <cell r="A16" t="str">
            <v>Fawzy, Hany</v>
          </cell>
          <cell r="B16" t="str">
            <v>SE</v>
          </cell>
          <cell r="H16">
            <v>0.15</v>
          </cell>
        </row>
        <row r="17">
          <cell r="A17" t="str">
            <v>Brassard, Gilles</v>
          </cell>
          <cell r="B17" t="str">
            <v>SE</v>
          </cell>
        </row>
        <row r="18">
          <cell r="A18" t="str">
            <v>Houde, Geneviève</v>
          </cell>
          <cell r="B18" t="str">
            <v>SE</v>
          </cell>
          <cell r="H18">
            <v>0.15</v>
          </cell>
        </row>
        <row r="19">
          <cell r="A19" t="str">
            <v>Iris, Steve</v>
          </cell>
          <cell r="B19" t="str">
            <v>SE</v>
          </cell>
        </row>
        <row r="20">
          <cell r="A20" t="str">
            <v>Lapointe, Mélanie</v>
          </cell>
          <cell r="B20" t="str">
            <v>SE</v>
          </cell>
        </row>
        <row r="21">
          <cell r="A21" t="str">
            <v>Ly, Phuc Hai</v>
          </cell>
        </row>
        <row r="22">
          <cell r="A22" t="str">
            <v>Montminy, Steeve</v>
          </cell>
          <cell r="B22" t="str">
            <v>SE</v>
          </cell>
        </row>
        <row r="23">
          <cell r="A23" t="str">
            <v>Oksenhendler, Mark</v>
          </cell>
          <cell r="B23" t="str">
            <v>SE</v>
          </cell>
        </row>
        <row r="24">
          <cell r="A24" t="str">
            <v>Romlewski, Joe</v>
          </cell>
          <cell r="B24" t="str">
            <v>SE</v>
          </cell>
        </row>
        <row r="25">
          <cell r="A25" t="str">
            <v>Sangiorgi, Dean</v>
          </cell>
          <cell r="B25" t="str">
            <v>SE</v>
          </cell>
        </row>
        <row r="26">
          <cell r="A26" t="str">
            <v>Abbasi, Viqar</v>
          </cell>
          <cell r="B26" t="str">
            <v>SatOps</v>
          </cell>
          <cell r="H26">
            <v>0.5</v>
          </cell>
        </row>
        <row r="27">
          <cell r="A27" t="str">
            <v>Arseneault, Eric</v>
          </cell>
          <cell r="B27" t="str">
            <v>SatOps</v>
          </cell>
        </row>
        <row r="28">
          <cell r="A28" t="str">
            <v>Babiker, Rahman</v>
          </cell>
          <cell r="B28" t="str">
            <v>SatOps</v>
          </cell>
          <cell r="H28">
            <v>0.1</v>
          </cell>
        </row>
        <row r="29">
          <cell r="A29" t="str">
            <v>Banik, Bob</v>
          </cell>
          <cell r="B29" t="str">
            <v>SatOps</v>
          </cell>
          <cell r="H29">
            <v>0.5</v>
          </cell>
        </row>
        <row r="30">
          <cell r="A30" t="str">
            <v>Bergeron, Josée</v>
          </cell>
          <cell r="B30" t="str">
            <v>SatOps</v>
          </cell>
          <cell r="H30">
            <v>0.25</v>
          </cell>
        </row>
        <row r="31">
          <cell r="A31" t="str">
            <v>Bronsard, Karen</v>
          </cell>
          <cell r="B31" t="str">
            <v>SatOps</v>
          </cell>
          <cell r="H31">
            <v>0.5</v>
          </cell>
        </row>
        <row r="32">
          <cell r="A32" t="str">
            <v>Bujold, Daniel</v>
          </cell>
          <cell r="B32" t="str">
            <v>SatOps</v>
          </cell>
          <cell r="H32">
            <v>0.5</v>
          </cell>
        </row>
        <row r="33">
          <cell r="A33" t="str">
            <v>Carrié, Christian</v>
          </cell>
          <cell r="B33" t="str">
            <v>SatOps</v>
          </cell>
        </row>
        <row r="34">
          <cell r="A34" t="str">
            <v>Côté, Stéphane</v>
          </cell>
          <cell r="B34" t="str">
            <v>SatOps</v>
          </cell>
          <cell r="H34">
            <v>0.5</v>
          </cell>
        </row>
        <row r="35">
          <cell r="A35" t="str">
            <v>Doyon, Michel</v>
          </cell>
          <cell r="B35" t="str">
            <v>SatOps</v>
          </cell>
          <cell r="H35">
            <v>0.25</v>
          </cell>
        </row>
        <row r="36">
          <cell r="A36" t="str">
            <v>Fortin, Michel (retired 16-17)</v>
          </cell>
          <cell r="B36" t="str">
            <v>SatOps</v>
          </cell>
        </row>
        <row r="37">
          <cell r="A37" t="str">
            <v>Giguère, Christine</v>
          </cell>
          <cell r="B37" t="str">
            <v>SatOps</v>
          </cell>
          <cell r="H37">
            <v>0.25</v>
          </cell>
        </row>
        <row r="38">
          <cell r="A38" t="str">
            <v>Hogan, Patrick (retired 14-15)</v>
          </cell>
          <cell r="B38" t="str">
            <v>SatOps</v>
          </cell>
        </row>
        <row r="39">
          <cell r="A39" t="str">
            <v>Lévesque, Jean-François</v>
          </cell>
          <cell r="B39" t="str">
            <v>SatOps</v>
          </cell>
          <cell r="H39">
            <v>0.5</v>
          </cell>
        </row>
        <row r="40">
          <cell r="A40" t="str">
            <v>Ma, Liang</v>
          </cell>
          <cell r="B40" t="str">
            <v>SatOps</v>
          </cell>
          <cell r="H40">
            <v>0.5</v>
          </cell>
        </row>
        <row r="41">
          <cell r="A41" t="str">
            <v>Mahmood, Ahmed</v>
          </cell>
          <cell r="B41" t="str">
            <v>SatOps</v>
          </cell>
        </row>
        <row r="42">
          <cell r="A42" t="str">
            <v>McGuire, Amy</v>
          </cell>
          <cell r="B42" t="str">
            <v>SatOps</v>
          </cell>
        </row>
        <row r="43">
          <cell r="A43" t="str">
            <v>Méhu, Philippe</v>
          </cell>
          <cell r="B43" t="str">
            <v>SatOps</v>
          </cell>
          <cell r="H43">
            <v>0.5</v>
          </cell>
        </row>
        <row r="44">
          <cell r="A44" t="str">
            <v>Parashar, Surendra</v>
          </cell>
          <cell r="B44" t="str">
            <v>SatOps</v>
          </cell>
        </row>
        <row r="45">
          <cell r="A45" t="str">
            <v>Pietsch, Ron Wayne</v>
          </cell>
          <cell r="B45" t="str">
            <v>SatOps</v>
          </cell>
        </row>
        <row r="46">
          <cell r="A46" t="str">
            <v>Sauvageau, Marc</v>
          </cell>
          <cell r="B46" t="str">
            <v>SatOps</v>
          </cell>
          <cell r="H46">
            <v>0.5</v>
          </cell>
        </row>
        <row r="47">
          <cell r="A47" t="str">
            <v>Schaller, Stephen</v>
          </cell>
          <cell r="B47" t="str">
            <v>SatOps</v>
          </cell>
          <cell r="H47">
            <v>0.25</v>
          </cell>
        </row>
        <row r="48">
          <cell r="A48" t="str">
            <v>Srivastava, Satish</v>
          </cell>
          <cell r="B48" t="str">
            <v>SatOps</v>
          </cell>
          <cell r="H48">
            <v>0.12</v>
          </cell>
        </row>
        <row r="49">
          <cell r="A49" t="str">
            <v>Wadhwa, Nimita</v>
          </cell>
        </row>
        <row r="50">
          <cell r="A50" t="str">
            <v>Ops Eng1 (ENG-TBD)</v>
          </cell>
          <cell r="B50" t="str">
            <v>SatOps</v>
          </cell>
        </row>
        <row r="51">
          <cell r="A51" t="str">
            <v>Ops Eng2 (ENG-TBD)</v>
          </cell>
          <cell r="B51" t="str">
            <v>SatOps</v>
          </cell>
        </row>
        <row r="52">
          <cell r="A52" t="str">
            <v>Ops Eng3 (ENG-TBD)</v>
          </cell>
          <cell r="B52" t="str">
            <v>SatOps</v>
          </cell>
        </row>
        <row r="53">
          <cell r="A53" t="str">
            <v>Ops SW Eng1 (ENG-TBD)</v>
          </cell>
          <cell r="B53" t="str">
            <v>SatOps</v>
          </cell>
        </row>
        <row r="54">
          <cell r="A54" t="str">
            <v>Ops SW Eng2 (ENG-TBD)</v>
          </cell>
          <cell r="B54" t="str">
            <v>SatOps</v>
          </cell>
        </row>
        <row r="55">
          <cell r="A55" t="str">
            <v>Ops Eng1 (ENG-TBD)</v>
          </cell>
          <cell r="B55" t="str">
            <v>SatOps</v>
          </cell>
        </row>
        <row r="56">
          <cell r="A56" t="str">
            <v>Ops SAR-1 (ENG-TBD)</v>
          </cell>
          <cell r="B56" t="str">
            <v>SatOps</v>
          </cell>
        </row>
        <row r="57">
          <cell r="A57" t="str">
            <v>Ops Sec Eng1 (ENG-TBD)</v>
          </cell>
          <cell r="B57" t="str">
            <v>SatOps</v>
          </cell>
        </row>
        <row r="58">
          <cell r="A58" t="str">
            <v>Ops Sec Eng2 (ENG-TBD)</v>
          </cell>
          <cell r="B58" t="str">
            <v>SatOps</v>
          </cell>
        </row>
        <row r="59">
          <cell r="A59" t="str">
            <v>Ops S/C Eng (ENG-TBD)</v>
          </cell>
          <cell r="B59" t="str">
            <v>SatOps</v>
          </cell>
        </row>
        <row r="60">
          <cell r="A60" t="str">
            <v>Ops GS Eng1 (ENG-TBD)</v>
          </cell>
          <cell r="B60" t="str">
            <v>SatOps</v>
          </cell>
        </row>
        <row r="61">
          <cell r="A61" t="str">
            <v>Ops GS Eng2 (ENG-TBD)</v>
          </cell>
          <cell r="B61" t="str">
            <v>SatOps</v>
          </cell>
        </row>
        <row r="62">
          <cell r="A62" t="str">
            <v>Ops Admin Support</v>
          </cell>
          <cell r="B62" t="str">
            <v>SatOps</v>
          </cell>
        </row>
        <row r="63">
          <cell r="A63" t="str">
            <v>Ops Eng1 (ENG-05)</v>
          </cell>
          <cell r="B63" t="str">
            <v>SatOps</v>
          </cell>
        </row>
        <row r="64">
          <cell r="A64" t="str">
            <v>Ops Eng2 (ENG-05)</v>
          </cell>
          <cell r="B64" t="str">
            <v>SatOps</v>
          </cell>
        </row>
        <row r="65">
          <cell r="A65" t="str">
            <v>Ops Eng3 (ENG-05)</v>
          </cell>
          <cell r="B65" t="str">
            <v>SatOps</v>
          </cell>
        </row>
        <row r="66">
          <cell r="A66" t="str">
            <v>Ops Eng4 (ENG-05)</v>
          </cell>
          <cell r="B66" t="str">
            <v>SatOps</v>
          </cell>
        </row>
        <row r="67">
          <cell r="A67" t="str">
            <v>Ops Eng5 (ENG-05)</v>
          </cell>
          <cell r="B67" t="str">
            <v>SatOps</v>
          </cell>
        </row>
        <row r="68">
          <cell r="A68" t="str">
            <v>Ops Eng6 (ENG-04)</v>
          </cell>
          <cell r="B68" t="str">
            <v>SatOps</v>
          </cell>
        </row>
        <row r="69">
          <cell r="A69" t="str">
            <v>Ops Eng7 (ENG-04)</v>
          </cell>
          <cell r="B69" t="str">
            <v>SatOps</v>
          </cell>
        </row>
        <row r="70">
          <cell r="A70" t="str">
            <v>Ops Eng8 (ENG-04)</v>
          </cell>
          <cell r="B70" t="str">
            <v>SatOps</v>
          </cell>
        </row>
        <row r="71">
          <cell r="A71" t="str">
            <v>Ops Eng9 (ENG-04)</v>
          </cell>
          <cell r="B71" t="str">
            <v>SatOps</v>
          </cell>
        </row>
        <row r="72">
          <cell r="A72" t="str">
            <v>Ops Eng10 (ENG-04)</v>
          </cell>
          <cell r="B72" t="str">
            <v>SatOps</v>
          </cell>
        </row>
        <row r="73">
          <cell r="A73" t="str">
            <v>Ops Eng11 (ENG-04)</v>
          </cell>
          <cell r="B73" t="str">
            <v>SatOps</v>
          </cell>
        </row>
        <row r="74">
          <cell r="A74" t="str">
            <v>Ops Eng12 (ENG-04)</v>
          </cell>
          <cell r="B74" t="str">
            <v>SatOps</v>
          </cell>
        </row>
        <row r="75">
          <cell r="A75" t="str">
            <v>Ops Eng13 (ENG-04)</v>
          </cell>
          <cell r="B75" t="str">
            <v>SatOps</v>
          </cell>
        </row>
        <row r="76">
          <cell r="A76" t="str">
            <v>Ops Eng14 (ENG-04)</v>
          </cell>
          <cell r="B76" t="str">
            <v>SatOps</v>
          </cell>
        </row>
        <row r="77">
          <cell r="A77" t="str">
            <v>Ops Eng-AIT (ENG-TBD)</v>
          </cell>
          <cell r="B77" t="str">
            <v>SatOps</v>
          </cell>
        </row>
        <row r="78">
          <cell r="A78" t="str">
            <v>Giurleo, Nicodemo</v>
          </cell>
          <cell r="B78" t="str">
            <v>S&amp;MA</v>
          </cell>
        </row>
        <row r="79">
          <cell r="A79" t="str">
            <v>Rooney, Jason</v>
          </cell>
          <cell r="B79" t="str">
            <v>S&amp;MA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venir"/>
      <sheetName val="Points saillants"/>
      <sheetName val="Masse salariale"/>
      <sheetName val="Plafond SAL11-12"/>
      <sheetName val="histo plans"/>
      <sheetName val="FTE"/>
      <sheetName val="FTE PAR SECTEUR"/>
      <sheetName val="FTE Evolution"/>
      <sheetName val="Étudiant et PDF"/>
      <sheetName val="ZZFBLNC"/>
      <sheetName val="SUIVI DES REALLOCATIONS"/>
      <sheetName val="Contrats"/>
      <sheetName val="TBAS"/>
      <sheetName val="Intérêts"/>
      <sheetName val="VAC"/>
      <sheetName val="Services partagés"/>
      <sheetName val="Salaire"/>
      <sheetName val="O&amp;M"/>
      <sheetName val="O&amp;M B4"/>
      <sheetName val="Réallocation"/>
      <sheetName val="Capital"/>
      <sheetName val="CBCF &amp; Risques"/>
      <sheetName val="Subv"/>
      <sheetName val="Contrib"/>
      <sheetName val="Summary by vote"/>
      <sheetName val="Som secteur"/>
      <sheetName val="Tendance Surplus (avec overp)"/>
      <sheetName val="TendanceSurplus(avec overprog.)"/>
      <sheetName val="Tendance Surplus(sans overprog)"/>
      <sheetName val="Tendance Surplus"/>
      <sheetName val="Chart Tendance Multiyr"/>
      <sheetName val="Autorités 31-12-11"/>
      <sheetName val="Évolution ETP 07-08 à 10-11"/>
      <sheetName val="Évol mensuelle des ETP par sect"/>
      <sheetName val="REALLOCATION"/>
      <sheetName val="TREND ANALYSIS"/>
      <sheetName val="Historique Repro to 0708 À 0910"/>
    </sheetNames>
    <sheetDataSet>
      <sheetData sheetId="0"/>
      <sheetData sheetId="1"/>
      <sheetData sheetId="2">
        <row r="4">
          <cell r="F4">
            <v>55.654999999999973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5">
          <cell r="F5">
            <v>3204015.92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">
          <cell r="K3">
            <v>55.654999999999973</v>
          </cell>
        </row>
      </sheetData>
      <sheetData sheetId="17">
        <row r="3">
          <cell r="K3">
            <v>39.918000000000006</v>
          </cell>
        </row>
      </sheetData>
      <sheetData sheetId="18"/>
      <sheetData sheetId="19"/>
      <sheetData sheetId="20">
        <row r="3">
          <cell r="K3">
            <v>0</v>
          </cell>
        </row>
      </sheetData>
      <sheetData sheetId="21"/>
      <sheetData sheetId="22">
        <row r="3">
          <cell r="K3">
            <v>0</v>
          </cell>
        </row>
      </sheetData>
      <sheetData sheetId="23">
        <row r="3">
          <cell r="L3">
            <v>0</v>
          </cell>
        </row>
      </sheetData>
      <sheetData sheetId="24">
        <row r="3">
          <cell r="K3">
            <v>71.823999999993248</v>
          </cell>
        </row>
      </sheetData>
      <sheetData sheetId="25">
        <row r="3">
          <cell r="K3">
            <v>95.572999999999865</v>
          </cell>
        </row>
      </sheetData>
      <sheetData sheetId="26"/>
      <sheetData sheetId="27"/>
      <sheetData sheetId="28"/>
      <sheetData sheetId="29"/>
      <sheetData sheetId="30"/>
      <sheetData sheetId="31">
        <row r="22">
          <cell r="S22">
            <v>0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vrables"/>
      <sheetName val="COntrol Panel"/>
      <sheetName val="1-Notes"/>
      <sheetName val="2a-Ground Rule"/>
      <sheetName val="Questions"/>
      <sheetName val="2b - WBS &amp; phase Definition"/>
      <sheetName val="2c - Schedule assumptions"/>
      <sheetName val="2d - Schedule Table"/>
      <sheetName val="2e-Economic Assumptions"/>
      <sheetName val="TBSub"/>
      <sheetName val="Fiscal Framework"/>
      <sheetName val="Salaire"/>
      <sheetName val="Due Diligence tableau"/>
      <sheetName val="4-RAM"/>
      <sheetName val="Inflation table"/>
      <sheetName val="2f-Checklist "/>
      <sheetName val="3-Project LCC "/>
      <sheetName val="4a-RAM S&amp;A Not to use"/>
      <sheetName val="4-RAM S&amp;A"/>
      <sheetName val="4b-Classifcation rates"/>
      <sheetName val="5a-Management Parameters Rates"/>
      <sheetName val="5b-Travel Plan"/>
      <sheetName val="5c-Management Cost wo Travel"/>
      <sheetName val="5d-Management Cost S&amp;A wo trave"/>
      <sheetName val="6a-Contract Estimates BY"/>
      <sheetName val="6a-Tech Dev Estimates BY&amp;TY "/>
      <sheetName val="6a-Contract Estimates BY S&amp;A"/>
      <sheetName val="6a-Contract Estimates TY"/>
      <sheetName val="6a-Techmics Estimates (3% Infl)"/>
      <sheetName val="6b-Contract Milestones"/>
      <sheetName val="6c-Contract Phase E"/>
      <sheetName val="6D- S&amp;A &amp; Grants "/>
      <sheetName val="8a-Risk Register"/>
      <sheetName val="8b-RIsk Register Summary)"/>
      <sheetName val="8c-RIsk Budget final "/>
      <sheetName val="8d-Inflation Sensibility Analys"/>
      <sheetName val="9-Crystal Sensibility Analysis"/>
      <sheetName val="HAWCSat"/>
      <sheetName val="10-(HP) Funding &amp; Source TIC"/>
      <sheetName val="10-(HP) Funding &amp; Source TBSub"/>
      <sheetName val="10-(HP) Funding &amp; Source TI S&amp;A"/>
      <sheetName val="11a-Cash Basis Project "/>
      <sheetName val="11a-Cash Basis Project  TBSub"/>
      <sheetName val="11b-accrual Basis Project"/>
      <sheetName val="11b-accrual Basis Project TBSub"/>
      <sheetName val="11c-New Funding cash &amp; Accrual"/>
      <sheetName val="12- Source of fund by DRT TICFI"/>
      <sheetName val="12- Source of fund by DRT TBSub"/>
      <sheetName val="12- Source of fund by DRT S&amp;A"/>
      <sheetName val="12- Source of fund by DRT S (2)"/>
      <sheetName val="13-Project Costing PA &amp; EA req "/>
      <sheetName val="14-LCC Project Brief Table "/>
      <sheetName val="15-Overview of Project cost Est"/>
      <sheetName val="16-Overview of LCC"/>
      <sheetName val="16old-Overview of LCC"/>
      <sheetName val="17-CumDis_LCCE"/>
      <sheetName val="18-SPAC Table"/>
      <sheetName val="20-LCC COst Summary "/>
      <sheetName val="21-Project Cost Summary"/>
      <sheetName val="22a-IIRB Decision Requested"/>
      <sheetName val="22b-IIRB PLanning Slide"/>
      <sheetName val="23-Authority Evolution"/>
      <sheetName val="24a-Graphique cashflows Project"/>
      <sheetName val="24b-Contract prorata months"/>
      <sheetName val="25a-Source of Funds"/>
      <sheetName val="FF- SFCS&amp;G"/>
      <sheetName val="25b-Reprofile Rqd cash &amp; Accr"/>
      <sheetName val="25c-Funding Strategy for IIRB"/>
      <sheetName val="26-CPI-IPC historique"/>
      <sheetName val="CB_DATA_"/>
      <sheetName val="27-Exchange Rate"/>
      <sheetName val="28-Comp RAM &amp;  Schedule "/>
      <sheetName val="30-Phase 0"/>
      <sheetName val="31-Phase A forecast SAP"/>
      <sheetName val="32-Budget info"/>
      <sheetName val="33-MC Costing Tables"/>
      <sheetName val="34-New FTE (SI)"/>
      <sheetName val="34 O&amp;M (SI) "/>
      <sheetName val="35-Historical funding"/>
      <sheetName val="36-Dashboard Summary"/>
      <sheetName val="Table validation"/>
      <sheetName val="W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 t="str">
            <v>Phase 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B8" t="str">
            <v>Phase A</v>
          </cell>
          <cell r="G8">
            <v>0</v>
          </cell>
          <cell r="H8">
            <v>0</v>
          </cell>
          <cell r="I8">
            <v>0</v>
          </cell>
          <cell r="J8">
            <v>7.1013698630136988</v>
          </cell>
          <cell r="K8">
            <v>11.967123287671233</v>
          </cell>
          <cell r="L8">
            <v>11.967123287671233</v>
          </cell>
          <cell r="M8">
            <v>1.0520547945205481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B9" t="str">
            <v>Phase B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10.915068493150685</v>
          </cell>
          <cell r="N9">
            <v>11.967123287671233</v>
          </cell>
          <cell r="O9">
            <v>3.1561643835616433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B10" t="str">
            <v>Phase C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8.8109589041095884</v>
          </cell>
          <cell r="P10">
            <v>11.967123287671233</v>
          </cell>
          <cell r="Q10">
            <v>3.419178082191781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B11" t="str">
            <v>Phase D1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8.5479452054794507</v>
          </cell>
          <cell r="R11">
            <v>5.8849315068493144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B12" t="str">
            <v>Phase D2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6.0493150684931507</v>
          </cell>
          <cell r="S12">
            <v>11.145205479452054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B13" t="str">
            <v>Phase D3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0.78904109589041083</v>
          </cell>
          <cell r="T13">
            <v>5.1287671232876715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B14" t="str">
            <v>Phase E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6.8054794520547945</v>
          </cell>
          <cell r="U14">
            <v>12</v>
          </cell>
          <cell r="V14">
            <v>11.967123287671233</v>
          </cell>
          <cell r="W14">
            <v>11.967123287671233</v>
          </cell>
          <cell r="X14">
            <v>11.967123287671233</v>
          </cell>
          <cell r="Y14">
            <v>4.9315068493150687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B15" t="str">
            <v>Phase F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</row>
        <row r="16">
          <cell r="B16" t="str">
            <v xml:space="preserve">Science support 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</sheetData>
      <sheetData sheetId="8" refreshError="1">
        <row r="26">
          <cell r="C26">
            <v>800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AF7" t="str">
            <v>21/22</v>
          </cell>
          <cell r="AG7" t="str">
            <v>22/23</v>
          </cell>
          <cell r="AH7" t="str">
            <v>23/24</v>
          </cell>
          <cell r="AI7" t="str">
            <v>24/25</v>
          </cell>
          <cell r="AJ7" t="str">
            <v>25/26</v>
          </cell>
          <cell r="AK7" t="str">
            <v>26/27</v>
          </cell>
          <cell r="AL7" t="str">
            <v>27/28</v>
          </cell>
          <cell r="AM7" t="str">
            <v>28/29</v>
          </cell>
          <cell r="AN7" t="str">
            <v>29/30</v>
          </cell>
          <cell r="AO7" t="str">
            <v>30/31</v>
          </cell>
          <cell r="AP7" t="str">
            <v>31/32</v>
          </cell>
          <cell r="AQ7" t="str">
            <v>32/33</v>
          </cell>
          <cell r="AR7" t="str">
            <v>33/34</v>
          </cell>
          <cell r="AS7" t="str">
            <v>34/35</v>
          </cell>
          <cell r="AT7" t="str">
            <v>35/36</v>
          </cell>
          <cell r="AU7" t="str">
            <v>36/37</v>
          </cell>
          <cell r="AV7" t="str">
            <v>37/38</v>
          </cell>
          <cell r="AW7" t="str">
            <v>38/39</v>
          </cell>
          <cell r="AX7" t="str">
            <v>39/40</v>
          </cell>
          <cell r="AY7" t="str">
            <v>40/41</v>
          </cell>
          <cell r="AZ7" t="str">
            <v>41/42</v>
          </cell>
        </row>
        <row r="8">
          <cell r="AG8">
            <v>1</v>
          </cell>
          <cell r="AH8">
            <v>1.0349999999999999</v>
          </cell>
          <cell r="AI8">
            <v>1.0608749999999998</v>
          </cell>
          <cell r="AJ8">
            <v>1.0852751249999997</v>
          </cell>
          <cell r="AK8">
            <v>1.1102364528749995</v>
          </cell>
          <cell r="AL8">
            <v>1.1357718912911243</v>
          </cell>
          <cell r="AM8">
            <v>1.1618946447908201</v>
          </cell>
          <cell r="AN8">
            <v>1.1851325376866364</v>
          </cell>
          <cell r="AO8">
            <v>1.2088351884403692</v>
          </cell>
          <cell r="AP8">
            <v>1.2330118922091766</v>
          </cell>
          <cell r="AQ8">
            <v>1.2576721300533602</v>
          </cell>
          <cell r="AR8">
            <v>1.2828255726544275</v>
          </cell>
          <cell r="AS8">
            <v>1.3084820841075162</v>
          </cell>
          <cell r="AT8">
            <v>1.3346517257896666</v>
          </cell>
          <cell r="AU8">
            <v>1.36134476030546</v>
          </cell>
          <cell r="AV8">
            <v>1.3885716555115692</v>
          </cell>
          <cell r="AW8">
            <v>1.4163430886218007</v>
          </cell>
          <cell r="AX8">
            <v>1.4446699503942366</v>
          </cell>
          <cell r="AY8">
            <v>1.4735633494021214</v>
          </cell>
          <cell r="AZ8">
            <v>1.5030346163901638</v>
          </cell>
        </row>
        <row r="9">
          <cell r="AG9">
            <v>0.95465393794749398</v>
          </cell>
          <cell r="AH9">
            <v>1</v>
          </cell>
          <cell r="AI9">
            <v>1.0249999999999999</v>
          </cell>
          <cell r="AJ9">
            <v>1.0485749999999998</v>
          </cell>
          <cell r="AK9">
            <v>1.0726922249999997</v>
          </cell>
          <cell r="AL9">
            <v>1.0973641461749997</v>
          </cell>
          <cell r="AM9">
            <v>1.1226035215370245</v>
          </cell>
          <cell r="AN9">
            <v>1.145055591967765</v>
          </cell>
          <cell r="AO9">
            <v>1.1679567038071204</v>
          </cell>
          <cell r="AP9">
            <v>1.1913158378832627</v>
          </cell>
          <cell r="AQ9">
            <v>1.215142154640928</v>
          </cell>
          <cell r="AR9">
            <v>1.2394449977337465</v>
          </cell>
          <cell r="AS9">
            <v>1.2642338976884215</v>
          </cell>
          <cell r="AT9">
            <v>1.2895185756421901</v>
          </cell>
          <cell r="AU9">
            <v>1.3153089471550339</v>
          </cell>
          <cell r="AV9">
            <v>1.3416151260981346</v>
          </cell>
          <cell r="AW9">
            <v>1.3684474286200974</v>
          </cell>
          <cell r="AX9">
            <v>1.3958163771924994</v>
          </cell>
          <cell r="AY9">
            <v>1.4237327047363495</v>
          </cell>
          <cell r="AZ9">
            <v>1.4522073588310764</v>
          </cell>
        </row>
        <row r="10">
          <cell r="AG10">
            <v>0.9223709545386416</v>
          </cell>
          <cell r="AH10">
            <v>0.96618357487922713</v>
          </cell>
          <cell r="AI10">
            <v>1</v>
          </cell>
          <cell r="AJ10">
            <v>1.0229999999999999</v>
          </cell>
          <cell r="AK10">
            <v>1.0465289999999998</v>
          </cell>
          <cell r="AL10">
            <v>1.0705991669999997</v>
          </cell>
          <cell r="AM10">
            <v>1.0952229478409996</v>
          </cell>
          <cell r="AN10">
            <v>1.1171274067978196</v>
          </cell>
          <cell r="AO10">
            <v>1.1394699549337761</v>
          </cell>
          <cell r="AP10">
            <v>1.1622593540324517</v>
          </cell>
          <cell r="AQ10">
            <v>1.1855045411131009</v>
          </cell>
          <cell r="AR10">
            <v>1.2092146319353629</v>
          </cell>
          <cell r="AS10">
            <v>1.2333989245740702</v>
          </cell>
          <cell r="AT10">
            <v>1.2580669030655516</v>
          </cell>
          <cell r="AU10">
            <v>1.2832282411268627</v>
          </cell>
          <cell r="AV10">
            <v>1.3088928059494001</v>
          </cell>
          <cell r="AW10">
            <v>1.3350706620683881</v>
          </cell>
          <cell r="AX10">
            <v>1.361772075309756</v>
          </cell>
          <cell r="AY10">
            <v>1.389007516815951</v>
          </cell>
          <cell r="AZ10">
            <v>1.4167876671522701</v>
          </cell>
        </row>
        <row r="11">
          <cell r="AG11">
            <v>0.89987410198891871</v>
          </cell>
          <cell r="AH11">
            <v>0.94261812183339244</v>
          </cell>
          <cell r="AI11">
            <v>0.97560975609756106</v>
          </cell>
          <cell r="AJ11">
            <v>1</v>
          </cell>
          <cell r="AK11">
            <v>1.0229999999999999</v>
          </cell>
          <cell r="AL11">
            <v>1.0465289999999998</v>
          </cell>
          <cell r="AM11">
            <v>1.0705991669999997</v>
          </cell>
          <cell r="AN11">
            <v>1.0920111503399996</v>
          </cell>
          <cell r="AO11">
            <v>1.1138513733467996</v>
          </cell>
          <cell r="AP11">
            <v>1.1361284008137356</v>
          </cell>
          <cell r="AQ11">
            <v>1.1588509688300104</v>
          </cell>
          <cell r="AR11">
            <v>1.1820279882066107</v>
          </cell>
          <cell r="AS11">
            <v>1.205668547970743</v>
          </cell>
          <cell r="AT11">
            <v>1.2297819189301578</v>
          </cell>
          <cell r="AU11">
            <v>1.254377557308761</v>
          </cell>
          <cell r="AV11">
            <v>1.2794651084549362</v>
          </cell>
          <cell r="AW11">
            <v>1.3050544106240349</v>
          </cell>
          <cell r="AX11">
            <v>1.3311554988365157</v>
          </cell>
          <cell r="AY11">
            <v>1.357778608813246</v>
          </cell>
          <cell r="AZ11">
            <v>1.3849341809895108</v>
          </cell>
        </row>
        <row r="12">
          <cell r="AG12">
            <v>0.87964232843491563</v>
          </cell>
          <cell r="AH12">
            <v>0.92142533903557422</v>
          </cell>
          <cell r="AI12">
            <v>0.9536752259018193</v>
          </cell>
          <cell r="AJ12">
            <v>0.97751710654936474</v>
          </cell>
          <cell r="AK12">
            <v>1</v>
          </cell>
          <cell r="AL12">
            <v>1.0229999999999999</v>
          </cell>
          <cell r="AM12">
            <v>1.0465289999999998</v>
          </cell>
          <cell r="AN12">
            <v>1.0674595799999997</v>
          </cell>
          <cell r="AO12">
            <v>1.0888087715999997</v>
          </cell>
          <cell r="AP12">
            <v>1.1105849470319997</v>
          </cell>
          <cell r="AQ12">
            <v>1.1327966459726397</v>
          </cell>
          <cell r="AR12">
            <v>1.1554525788920926</v>
          </cell>
          <cell r="AS12">
            <v>1.1785616304699345</v>
          </cell>
          <cell r="AT12">
            <v>1.2021328630793331</v>
          </cell>
          <cell r="AU12">
            <v>1.2261755203409197</v>
          </cell>
          <cell r="AV12">
            <v>1.2506990307477381</v>
          </cell>
          <cell r="AW12">
            <v>1.2757130113626929</v>
          </cell>
          <cell r="AX12">
            <v>1.3012272715899467</v>
          </cell>
          <cell r="AY12">
            <v>1.3272518170217456</v>
          </cell>
          <cell r="AZ12">
            <v>1.3537968533621805</v>
          </cell>
        </row>
        <row r="13">
          <cell r="AG13">
            <v>0.85986542369004482</v>
          </cell>
          <cell r="AH13">
            <v>0.90070903131532198</v>
          </cell>
          <cell r="AI13">
            <v>0.93223384741135817</v>
          </cell>
          <cell r="AJ13">
            <v>0.95553969359664204</v>
          </cell>
          <cell r="AK13">
            <v>0.97751710654936474</v>
          </cell>
          <cell r="AL13">
            <v>1</v>
          </cell>
          <cell r="AM13">
            <v>1.0229999999999999</v>
          </cell>
          <cell r="AN13">
            <v>1.0434599999999998</v>
          </cell>
          <cell r="AO13">
            <v>1.0643291999999998</v>
          </cell>
          <cell r="AP13">
            <v>1.0856157839999998</v>
          </cell>
          <cell r="AQ13">
            <v>1.1073280996799999</v>
          </cell>
          <cell r="AR13">
            <v>1.1294746616736</v>
          </cell>
          <cell r="AS13">
            <v>1.152064154907072</v>
          </cell>
          <cell r="AT13">
            <v>1.1751054380052135</v>
          </cell>
          <cell r="AU13">
            <v>1.1986075467653179</v>
          </cell>
          <cell r="AV13">
            <v>1.2225796977006242</v>
          </cell>
          <cell r="AW13">
            <v>1.2470312916546367</v>
          </cell>
          <cell r="AX13">
            <v>1.2719719174877295</v>
          </cell>
          <cell r="AY13">
            <v>1.2974113558374842</v>
          </cell>
          <cell r="AZ13">
            <v>1.3233595829542339</v>
          </cell>
        </row>
        <row r="14">
          <cell r="AG14">
            <v>0.84053316098733621</v>
          </cell>
          <cell r="AH14">
            <v>0.88045848613423472</v>
          </cell>
          <cell r="AI14">
            <v>0.91127453314893281</v>
          </cell>
          <cell r="AJ14">
            <v>0.93405639647765604</v>
          </cell>
          <cell r="AK14">
            <v>0.95553969359664204</v>
          </cell>
          <cell r="AL14">
            <v>0.97751710654936474</v>
          </cell>
          <cell r="AM14">
            <v>1</v>
          </cell>
          <cell r="AN14">
            <v>1.02</v>
          </cell>
          <cell r="AO14">
            <v>1.0404</v>
          </cell>
          <cell r="AP14">
            <v>1.0612079999999999</v>
          </cell>
          <cell r="AQ14">
            <v>1.08243216</v>
          </cell>
          <cell r="AR14">
            <v>1.1040808032</v>
          </cell>
          <cell r="AS14">
            <v>1.1261624192640001</v>
          </cell>
          <cell r="AT14">
            <v>1.14868566764928</v>
          </cell>
          <cell r="AU14">
            <v>1.1716593810022657</v>
          </cell>
          <cell r="AV14">
            <v>1.1950925686223111</v>
          </cell>
          <cell r="AW14">
            <v>1.2189944199947573</v>
          </cell>
          <cell r="AX14">
            <v>1.2433743083946525</v>
          </cell>
          <cell r="AY14">
            <v>1.2682417945625455</v>
          </cell>
          <cell r="AZ14">
            <v>1.2936066304537963</v>
          </cell>
        </row>
        <row r="15">
          <cell r="AG15">
            <v>0.82163554348713208</v>
          </cell>
          <cell r="AH15">
            <v>0.86066323180277093</v>
          </cell>
          <cell r="AI15">
            <v>0.89078644491586789</v>
          </cell>
          <cell r="AJ15">
            <v>0.91305610603876453</v>
          </cell>
          <cell r="AK15">
            <v>0.93405639647765604</v>
          </cell>
          <cell r="AL15">
            <v>0.95553969359664204</v>
          </cell>
          <cell r="AM15">
            <v>0.97751710654936474</v>
          </cell>
          <cell r="AN15">
            <v>1</v>
          </cell>
          <cell r="AO15">
            <v>1.02</v>
          </cell>
          <cell r="AP15">
            <v>1.0404</v>
          </cell>
          <cell r="AQ15">
            <v>1.0612079999999999</v>
          </cell>
          <cell r="AR15">
            <v>1.08243216</v>
          </cell>
          <cell r="AS15">
            <v>1.1040808032</v>
          </cell>
          <cell r="AT15">
            <v>1.1261624192640001</v>
          </cell>
          <cell r="AU15">
            <v>1.14868566764928</v>
          </cell>
          <cell r="AV15">
            <v>1.1716593810022657</v>
          </cell>
          <cell r="AW15">
            <v>1.1950925686223111</v>
          </cell>
          <cell r="AX15">
            <v>1.2189944199947573</v>
          </cell>
          <cell r="AY15">
            <v>1.2433743083946525</v>
          </cell>
          <cell r="AZ15">
            <v>1.2682417945625455</v>
          </cell>
        </row>
        <row r="16">
          <cell r="AG16">
            <v>0.80552504263444324</v>
          </cell>
          <cell r="AH16">
            <v>0.84378748215957933</v>
          </cell>
          <cell r="AI16">
            <v>0.8733200440351645</v>
          </cell>
          <cell r="AJ16">
            <v>0.89515304513604355</v>
          </cell>
          <cell r="AK16">
            <v>0.91574156517417249</v>
          </cell>
          <cell r="AL16">
            <v>0.93680362117317839</v>
          </cell>
          <cell r="AM16">
            <v>0.95835010446016144</v>
          </cell>
          <cell r="AN16">
            <v>0.98039215686274506</v>
          </cell>
          <cell r="AO16">
            <v>1</v>
          </cell>
          <cell r="AP16">
            <v>1.02</v>
          </cell>
          <cell r="AQ16">
            <v>1.0404</v>
          </cell>
          <cell r="AR16">
            <v>1.0612079999999999</v>
          </cell>
          <cell r="AS16">
            <v>1.08243216</v>
          </cell>
          <cell r="AT16">
            <v>1.1040808032</v>
          </cell>
          <cell r="AU16">
            <v>1.1261624192640001</v>
          </cell>
          <cell r="AV16">
            <v>1.14868566764928</v>
          </cell>
          <cell r="AW16">
            <v>1.1716593810022657</v>
          </cell>
          <cell r="AX16">
            <v>1.1950925686223111</v>
          </cell>
          <cell r="AY16">
            <v>1.2189944199947573</v>
          </cell>
          <cell r="AZ16">
            <v>1.2433743083946525</v>
          </cell>
        </row>
        <row r="17">
          <cell r="AG17">
            <v>0.78973043395533649</v>
          </cell>
          <cell r="AH17">
            <v>0.82724262956821504</v>
          </cell>
          <cell r="AI17">
            <v>0.85619612160310254</v>
          </cell>
          <cell r="AJ17">
            <v>0.87760102464318002</v>
          </cell>
          <cell r="AK17">
            <v>0.89778584820997309</v>
          </cell>
          <cell r="AL17">
            <v>0.91843492271880234</v>
          </cell>
          <cell r="AM17">
            <v>0.93955892594133472</v>
          </cell>
          <cell r="AN17">
            <v>0.96116878123798533</v>
          </cell>
          <cell r="AO17">
            <v>0.98039215686274506</v>
          </cell>
          <cell r="AP17">
            <v>1</v>
          </cell>
          <cell r="AQ17">
            <v>1.02</v>
          </cell>
          <cell r="AR17">
            <v>1.0404</v>
          </cell>
          <cell r="AS17">
            <v>1.0612079999999999</v>
          </cell>
          <cell r="AT17">
            <v>1.08243216</v>
          </cell>
          <cell r="AU17">
            <v>1.1040808032</v>
          </cell>
          <cell r="AV17">
            <v>1.1261624192640001</v>
          </cell>
          <cell r="AW17">
            <v>1.14868566764928</v>
          </cell>
          <cell r="AX17">
            <v>1.1716593810022657</v>
          </cell>
          <cell r="AY17">
            <v>1.1950925686223111</v>
          </cell>
          <cell r="AZ17">
            <v>1.2189944199947573</v>
          </cell>
        </row>
        <row r="18">
          <cell r="AG18">
            <v>0.77424552348562403</v>
          </cell>
          <cell r="AH18">
            <v>0.81102218585119124</v>
          </cell>
          <cell r="AI18">
            <v>0.83940796235598281</v>
          </cell>
          <cell r="AJ18">
            <v>0.86039316141488231</v>
          </cell>
          <cell r="AK18">
            <v>0.88018220412742454</v>
          </cell>
          <cell r="AL18">
            <v>0.9004263948223552</v>
          </cell>
          <cell r="AM18">
            <v>0.92113620190326928</v>
          </cell>
          <cell r="AN18">
            <v>0.94232233454704439</v>
          </cell>
          <cell r="AO18">
            <v>0.96116878123798533</v>
          </cell>
          <cell r="AP18">
            <v>0.98039215686274506</v>
          </cell>
          <cell r="AQ18">
            <v>1</v>
          </cell>
          <cell r="AR18">
            <v>1.02</v>
          </cell>
          <cell r="AS18">
            <v>1.0404</v>
          </cell>
          <cell r="AT18">
            <v>1.0612079999999999</v>
          </cell>
          <cell r="AU18">
            <v>1.08243216</v>
          </cell>
          <cell r="AV18">
            <v>1.1040808032</v>
          </cell>
          <cell r="AW18">
            <v>1.1261624192640001</v>
          </cell>
          <cell r="AX18">
            <v>1.14868566764928</v>
          </cell>
          <cell r="AY18">
            <v>1.1716593810022657</v>
          </cell>
          <cell r="AZ18">
            <v>1.1950925686223111</v>
          </cell>
        </row>
        <row r="19">
          <cell r="AG19">
            <v>0.75906423871139606</v>
          </cell>
          <cell r="AH19">
            <v>0.7951197900501874</v>
          </cell>
          <cell r="AI19">
            <v>0.82294898270194394</v>
          </cell>
          <cell r="AJ19">
            <v>0.84352270726949252</v>
          </cell>
          <cell r="AK19">
            <v>0.86292372953669072</v>
          </cell>
          <cell r="AL19">
            <v>0.88277097531603455</v>
          </cell>
          <cell r="AM19">
            <v>0.90307470774830323</v>
          </cell>
          <cell r="AN19">
            <v>0.92384542602651409</v>
          </cell>
          <cell r="AO19">
            <v>0.94232233454704439</v>
          </cell>
          <cell r="AP19">
            <v>0.96116878123798533</v>
          </cell>
          <cell r="AQ19">
            <v>0.98039215686274506</v>
          </cell>
          <cell r="AR19">
            <v>1</v>
          </cell>
          <cell r="AS19">
            <v>1.02</v>
          </cell>
          <cell r="AT19">
            <v>1.0404</v>
          </cell>
          <cell r="AU19">
            <v>1.0612079999999999</v>
          </cell>
          <cell r="AV19">
            <v>1.08243216</v>
          </cell>
          <cell r="AW19">
            <v>1.1040808032</v>
          </cell>
          <cell r="AX19">
            <v>1.1261624192640001</v>
          </cell>
          <cell r="AY19">
            <v>1.14868566764928</v>
          </cell>
          <cell r="AZ19">
            <v>1.1716593810022657</v>
          </cell>
        </row>
        <row r="20">
          <cell r="AG20">
            <v>0.74418062618764302</v>
          </cell>
          <cell r="AH20">
            <v>0.77952920593155617</v>
          </cell>
          <cell r="AI20">
            <v>0.80681272813916061</v>
          </cell>
          <cell r="AJ20">
            <v>0.82698304634263953</v>
          </cell>
          <cell r="AK20">
            <v>0.84600365640852015</v>
          </cell>
          <cell r="AL20">
            <v>0.86546174050591607</v>
          </cell>
          <cell r="AM20">
            <v>0.88536736053755205</v>
          </cell>
          <cell r="AN20">
            <v>0.90573080982991572</v>
          </cell>
          <cell r="AO20">
            <v>0.92384542602651409</v>
          </cell>
          <cell r="AP20">
            <v>0.94232233454704439</v>
          </cell>
          <cell r="AQ20">
            <v>0.96116878123798533</v>
          </cell>
          <cell r="AR20">
            <v>0.98039215686274506</v>
          </cell>
          <cell r="AS20">
            <v>1</v>
          </cell>
          <cell r="AT20">
            <v>1.02</v>
          </cell>
          <cell r="AU20">
            <v>1.0404</v>
          </cell>
          <cell r="AV20">
            <v>1.0612079999999999</v>
          </cell>
          <cell r="AW20">
            <v>1.08243216</v>
          </cell>
          <cell r="AX20">
            <v>1.1040808032</v>
          </cell>
          <cell r="AY20">
            <v>1.1261624192640001</v>
          </cell>
          <cell r="AZ20">
            <v>1.14868566764928</v>
          </cell>
        </row>
        <row r="21">
          <cell r="AG21">
            <v>0.72958884920357159</v>
          </cell>
          <cell r="AH21">
            <v>0.76424431954074135</v>
          </cell>
          <cell r="AI21">
            <v>0.79099287072466729</v>
          </cell>
          <cell r="AJ21">
            <v>0.81076769249278391</v>
          </cell>
          <cell r="AK21">
            <v>0.82941534942011785</v>
          </cell>
          <cell r="AL21">
            <v>0.84849190245678052</v>
          </cell>
          <cell r="AM21">
            <v>0.86800721621328636</v>
          </cell>
          <cell r="AN21">
            <v>0.88797138218619187</v>
          </cell>
          <cell r="AO21">
            <v>0.90573080982991572</v>
          </cell>
          <cell r="AP21">
            <v>0.92384542602651409</v>
          </cell>
          <cell r="AQ21">
            <v>0.94232233454704439</v>
          </cell>
          <cell r="AR21">
            <v>0.96116878123798533</v>
          </cell>
          <cell r="AS21">
            <v>0.98039215686274506</v>
          </cell>
          <cell r="AT21">
            <v>1</v>
          </cell>
          <cell r="AU21">
            <v>1.02</v>
          </cell>
          <cell r="AV21">
            <v>1.0404</v>
          </cell>
          <cell r="AW21">
            <v>1.0612079999999999</v>
          </cell>
          <cell r="AX21">
            <v>1.08243216</v>
          </cell>
          <cell r="AY21">
            <v>1.1040808032</v>
          </cell>
          <cell r="AZ21">
            <v>1.1261624192640001</v>
          </cell>
        </row>
        <row r="22">
          <cell r="AG22">
            <v>0.71528318549369763</v>
          </cell>
          <cell r="AH22">
            <v>0.74925913680464828</v>
          </cell>
          <cell r="AI22">
            <v>0.77548320659281089</v>
          </cell>
          <cell r="AJ22">
            <v>0.79487028675763105</v>
          </cell>
          <cell r="AK22">
            <v>0.81315230335305655</v>
          </cell>
          <cell r="AL22">
            <v>0.83185480633017683</v>
          </cell>
          <cell r="AM22">
            <v>0.85098746687577087</v>
          </cell>
          <cell r="AN22">
            <v>0.87056017861391355</v>
          </cell>
          <cell r="AO22">
            <v>0.88797138218619187</v>
          </cell>
          <cell r="AP22">
            <v>0.90573080982991572</v>
          </cell>
          <cell r="AQ22">
            <v>0.92384542602651409</v>
          </cell>
          <cell r="AR22">
            <v>0.94232233454704439</v>
          </cell>
          <cell r="AS22">
            <v>0.96116878123798533</v>
          </cell>
          <cell r="AT22">
            <v>0.98039215686274506</v>
          </cell>
          <cell r="AU22">
            <v>1</v>
          </cell>
          <cell r="AV22">
            <v>1.02</v>
          </cell>
          <cell r="AW22">
            <v>1.0404</v>
          </cell>
          <cell r="AX22">
            <v>1.0612079999999999</v>
          </cell>
          <cell r="AY22">
            <v>1.08243216</v>
          </cell>
          <cell r="AZ22">
            <v>1.1040808032</v>
          </cell>
        </row>
        <row r="23">
          <cell r="AG23">
            <v>0.70125802499382117</v>
          </cell>
          <cell r="AH23">
            <v>0.73456778118102772</v>
          </cell>
          <cell r="AI23">
            <v>0.76027765352236365</v>
          </cell>
          <cell r="AJ23">
            <v>0.77928459486042267</v>
          </cell>
          <cell r="AK23">
            <v>0.79720814054221234</v>
          </cell>
          <cell r="AL23">
            <v>0.81554392777468321</v>
          </cell>
          <cell r="AM23">
            <v>0.83430143811350088</v>
          </cell>
          <cell r="AN23">
            <v>0.85349037119011129</v>
          </cell>
          <cell r="AO23">
            <v>0.87056017861391355</v>
          </cell>
          <cell r="AP23">
            <v>0.88797138218619187</v>
          </cell>
          <cell r="AQ23">
            <v>0.90573080982991572</v>
          </cell>
          <cell r="AR23">
            <v>0.92384542602651409</v>
          </cell>
          <cell r="AS23">
            <v>0.94232233454704439</v>
          </cell>
          <cell r="AT23">
            <v>0.96116878123798533</v>
          </cell>
          <cell r="AU23">
            <v>0.98039215686274506</v>
          </cell>
          <cell r="AV23">
            <v>1</v>
          </cell>
          <cell r="AW23">
            <v>1.02</v>
          </cell>
          <cell r="AX23">
            <v>1.0404</v>
          </cell>
          <cell r="AY23">
            <v>1.0612079999999999</v>
          </cell>
          <cell r="AZ23">
            <v>1.08243216</v>
          </cell>
        </row>
        <row r="24">
          <cell r="AG24">
            <v>0.68750786764100125</v>
          </cell>
          <cell r="AH24">
            <v>0.72016449135394889</v>
          </cell>
          <cell r="AI24">
            <v>0.74537024855133704</v>
          </cell>
          <cell r="AJ24">
            <v>0.76400450476512038</v>
          </cell>
          <cell r="AK24">
            <v>0.7815766083747181</v>
          </cell>
          <cell r="AL24">
            <v>0.79955287036733658</v>
          </cell>
          <cell r="AM24">
            <v>0.81794258638578521</v>
          </cell>
          <cell r="AN24">
            <v>0.83675526587265814</v>
          </cell>
          <cell r="AO24">
            <v>0.85349037119011129</v>
          </cell>
          <cell r="AP24">
            <v>0.87056017861391355</v>
          </cell>
          <cell r="AQ24">
            <v>0.88797138218619187</v>
          </cell>
          <cell r="AR24">
            <v>0.90573080982991572</v>
          </cell>
          <cell r="AS24">
            <v>0.92384542602651409</v>
          </cell>
          <cell r="AT24">
            <v>0.94232233454704439</v>
          </cell>
          <cell r="AU24">
            <v>0.96116878123798533</v>
          </cell>
          <cell r="AV24">
            <v>0.98039215686274506</v>
          </cell>
          <cell r="AW24">
            <v>1</v>
          </cell>
          <cell r="AX24">
            <v>1.02</v>
          </cell>
          <cell r="AY24">
            <v>1.0404</v>
          </cell>
          <cell r="AZ24">
            <v>1.0612079999999999</v>
          </cell>
        </row>
        <row r="25">
          <cell r="AG25">
            <v>0.67402732121666775</v>
          </cell>
          <cell r="AH25">
            <v>0.70604361897445955</v>
          </cell>
          <cell r="AI25">
            <v>0.73075514563856558</v>
          </cell>
          <cell r="AJ25">
            <v>0.74902402427952963</v>
          </cell>
          <cell r="AK25">
            <v>0.76625157683795875</v>
          </cell>
          <cell r="AL25">
            <v>0.78387536310523176</v>
          </cell>
          <cell r="AM25">
            <v>0.80190449645665207</v>
          </cell>
          <cell r="AN25">
            <v>0.82034829987515501</v>
          </cell>
          <cell r="AO25">
            <v>0.83675526587265814</v>
          </cell>
          <cell r="AP25">
            <v>0.85349037119011129</v>
          </cell>
          <cell r="AQ25">
            <v>0.87056017861391355</v>
          </cell>
          <cell r="AR25">
            <v>0.88797138218619187</v>
          </cell>
          <cell r="AS25">
            <v>0.90573080982991572</v>
          </cell>
          <cell r="AT25">
            <v>0.92384542602651409</v>
          </cell>
          <cell r="AU25">
            <v>0.94232233454704439</v>
          </cell>
          <cell r="AV25">
            <v>0.96116878123798533</v>
          </cell>
          <cell r="AW25">
            <v>0.98039215686274506</v>
          </cell>
          <cell r="AX25">
            <v>1</v>
          </cell>
          <cell r="AY25">
            <v>1.02</v>
          </cell>
          <cell r="AZ25">
            <v>1.0404</v>
          </cell>
        </row>
        <row r="26">
          <cell r="AG26">
            <v>0.6608110992320273</v>
          </cell>
          <cell r="AH26">
            <v>0.69219962644554867</v>
          </cell>
          <cell r="AI26">
            <v>0.71642661337114277</v>
          </cell>
          <cell r="AJ26">
            <v>0.73433727870542131</v>
          </cell>
          <cell r="AK26">
            <v>0.7512270361156459</v>
          </cell>
          <cell r="AL26">
            <v>0.76850525794630564</v>
          </cell>
          <cell r="AM26">
            <v>0.78618087887907062</v>
          </cell>
          <cell r="AN26">
            <v>0.80426303909328922</v>
          </cell>
          <cell r="AO26">
            <v>0.82034829987515501</v>
          </cell>
          <cell r="AP26">
            <v>0.83675526587265814</v>
          </cell>
          <cell r="AQ26">
            <v>0.85349037119011129</v>
          </cell>
          <cell r="AR26">
            <v>0.87056017861391355</v>
          </cell>
          <cell r="AS26">
            <v>0.88797138218619187</v>
          </cell>
          <cell r="AT26">
            <v>0.90573080982991572</v>
          </cell>
          <cell r="AU26">
            <v>0.92384542602651409</v>
          </cell>
          <cell r="AV26">
            <v>0.94232233454704439</v>
          </cell>
          <cell r="AW26">
            <v>0.96116878123798533</v>
          </cell>
          <cell r="AX26">
            <v>0.98039215686274506</v>
          </cell>
          <cell r="AY26">
            <v>1</v>
          </cell>
          <cell r="AZ26">
            <v>1.02</v>
          </cell>
        </row>
        <row r="27">
          <cell r="AF27"/>
          <cell r="AG27">
            <v>0.64785401885492888</v>
          </cell>
          <cell r="AH27">
            <v>0.67862708475053801</v>
          </cell>
          <cell r="AI27">
            <v>0.70237903271680679</v>
          </cell>
          <cell r="AJ27">
            <v>0.71993850853472685</v>
          </cell>
          <cell r="AK27">
            <v>0.7364970942310255</v>
          </cell>
          <cell r="AL27">
            <v>0.753436527398339</v>
          </cell>
          <cell r="AM27">
            <v>0.77076556752850067</v>
          </cell>
          <cell r="AN27">
            <v>0.7884931755816561</v>
          </cell>
          <cell r="AO27">
            <v>0.80426303909328922</v>
          </cell>
          <cell r="AP27">
            <v>0.82034829987515501</v>
          </cell>
          <cell r="AQ27">
            <v>0.83675526587265814</v>
          </cell>
          <cell r="AR27">
            <v>0.85349037119011129</v>
          </cell>
          <cell r="AS27">
            <v>0.87056017861391355</v>
          </cell>
          <cell r="AT27">
            <v>0.88797138218619187</v>
          </cell>
          <cell r="AU27">
            <v>0.90573080982991572</v>
          </cell>
          <cell r="AV27">
            <v>0.92384542602651409</v>
          </cell>
          <cell r="AW27">
            <v>0.94232233454704439</v>
          </cell>
          <cell r="AX27">
            <v>0.96116878123798533</v>
          </cell>
          <cell r="AY27">
            <v>0.98039215686274506</v>
          </cell>
          <cell r="AZ27">
            <v>1</v>
          </cell>
        </row>
        <row r="28">
          <cell r="AG28">
            <v>1</v>
          </cell>
          <cell r="AH28">
            <v>1.0369999999999999</v>
          </cell>
          <cell r="AI28">
            <v>1.0618879999999999</v>
          </cell>
          <cell r="AJ28">
            <v>1.0852495360000001</v>
          </cell>
          <cell r="AK28">
            <v>1.1069545267200001</v>
          </cell>
          <cell r="AL28">
            <v>1.1290936172544002</v>
          </cell>
          <cell r="AM28">
            <v>1.1516754895994883</v>
          </cell>
          <cell r="AN28">
            <v>1.1747089993914781</v>
          </cell>
          <cell r="AO28">
            <v>1.1982031793793078</v>
          </cell>
          <cell r="AP28">
            <v>1.2221672429668939</v>
          </cell>
          <cell r="AQ28">
            <v>1.2466105878262319</v>
          </cell>
          <cell r="AR28">
            <v>1.2715427995827566</v>
          </cell>
          <cell r="AS28">
            <v>1.2969736555744118</v>
          </cell>
          <cell r="AT28">
            <v>1.3229131286859002</v>
          </cell>
          <cell r="AU28">
            <v>1.3493713912596181</v>
          </cell>
          <cell r="AV28">
            <v>1.3763588190848106</v>
          </cell>
          <cell r="AW28">
            <v>1.4038859954665068</v>
          </cell>
          <cell r="AX28">
            <v>1.4319637153758369</v>
          </cell>
          <cell r="AY28">
            <v>1.4606029896833537</v>
          </cell>
          <cell r="AZ28">
            <v>1.4898150494770208</v>
          </cell>
        </row>
        <row r="29">
          <cell r="AG29">
            <v>0.94055680963130184</v>
          </cell>
          <cell r="AH29">
            <v>1</v>
          </cell>
          <cell r="AI29">
            <v>1.024</v>
          </cell>
          <cell r="AJ29">
            <v>1.0465280000000001</v>
          </cell>
          <cell r="AK29">
            <v>1.0674585600000002</v>
          </cell>
          <cell r="AL29">
            <v>1.0888077312000002</v>
          </cell>
          <cell r="AM29">
            <v>1.1105838858240002</v>
          </cell>
          <cell r="AN29">
            <v>1.1327955635404803</v>
          </cell>
          <cell r="AO29">
            <v>1.1554514748112898</v>
          </cell>
          <cell r="AP29">
            <v>1.1785605043075156</v>
          </cell>
          <cell r="AQ29">
            <v>1.2021317143936658</v>
          </cell>
          <cell r="AR29">
            <v>1.2261743486815391</v>
          </cell>
          <cell r="AS29">
            <v>1.2506978356551699</v>
          </cell>
          <cell r="AT29">
            <v>1.2757117923682733</v>
          </cell>
          <cell r="AU29">
            <v>1.3012260282156387</v>
          </cell>
          <cell r="AV29">
            <v>1.3272505487799515</v>
          </cell>
          <cell r="AW29">
            <v>1.3537955597555507</v>
          </cell>
          <cell r="AX29">
            <v>1.3808714709506618</v>
          </cell>
          <cell r="AY29">
            <v>1.408488900369675</v>
          </cell>
          <cell r="AZ29">
            <v>1.4366586783770685</v>
          </cell>
        </row>
        <row r="30">
          <cell r="AG30">
            <v>0.90699788778331902</v>
          </cell>
          <cell r="AH30">
            <v>0.96432015429122475</v>
          </cell>
          <cell r="AI30">
            <v>1</v>
          </cell>
          <cell r="AJ30">
            <v>1.022</v>
          </cell>
          <cell r="AK30">
            <v>1.04244</v>
          </cell>
          <cell r="AL30">
            <v>1.0632888</v>
          </cell>
          <cell r="AM30">
            <v>1.0845545760000002</v>
          </cell>
          <cell r="AN30">
            <v>1.1062456675200001</v>
          </cell>
          <cell r="AO30">
            <v>1.1283705808704001</v>
          </cell>
          <cell r="AP30">
            <v>1.150937992487808</v>
          </cell>
          <cell r="AQ30">
            <v>1.1739567523375642</v>
          </cell>
          <cell r="AR30">
            <v>1.1974358873843156</v>
          </cell>
          <cell r="AS30">
            <v>1.2213846051320019</v>
          </cell>
          <cell r="AT30">
            <v>1.2458122972346419</v>
          </cell>
          <cell r="AU30">
            <v>1.2707285431793347</v>
          </cell>
          <cell r="AV30">
            <v>1.2961431140429214</v>
          </cell>
          <cell r="AW30">
            <v>1.3220659763237799</v>
          </cell>
          <cell r="AX30">
            <v>1.3485072958502555</v>
          </cell>
          <cell r="AY30">
            <v>1.3754774417672606</v>
          </cell>
          <cell r="AZ30">
            <v>1.4029869906026058</v>
          </cell>
        </row>
        <row r="31">
          <cell r="AG31">
            <v>0.88574012478839748</v>
          </cell>
          <cell r="AH31">
            <v>0.94171890067502417</v>
          </cell>
          <cell r="AI31">
            <v>0.9765625</v>
          </cell>
          <cell r="AJ31">
            <v>1</v>
          </cell>
          <cell r="AK31">
            <v>1.02</v>
          </cell>
          <cell r="AL31">
            <v>1.0404</v>
          </cell>
          <cell r="AM31">
            <v>1.0612079999999999</v>
          </cell>
          <cell r="AN31">
            <v>1.08243216</v>
          </cell>
          <cell r="AO31">
            <v>1.1040808032</v>
          </cell>
          <cell r="AP31">
            <v>1.1261624192640001</v>
          </cell>
          <cell r="AQ31">
            <v>1.14868566764928</v>
          </cell>
          <cell r="AR31">
            <v>1.1716593810022657</v>
          </cell>
          <cell r="AS31">
            <v>1.1950925686223111</v>
          </cell>
          <cell r="AT31">
            <v>1.2189944199947573</v>
          </cell>
          <cell r="AU31">
            <v>1.2433743083946525</v>
          </cell>
          <cell r="AV31">
            <v>1.2682417945625455</v>
          </cell>
          <cell r="AW31">
            <v>1.2936066304537963</v>
          </cell>
          <cell r="AX31">
            <v>1.3194787630628724</v>
          </cell>
          <cell r="AY31">
            <v>1.3458683383241299</v>
          </cell>
          <cell r="AZ31">
            <v>1.3727857050906125</v>
          </cell>
        </row>
        <row r="32">
          <cell r="AG32">
            <v>0.86667331192602493</v>
          </cell>
          <cell r="AH32">
            <v>0.92144706523974962</v>
          </cell>
          <cell r="AI32">
            <v>0.95554060665362028</v>
          </cell>
          <cell r="AJ32">
            <v>0.97847358121330719</v>
          </cell>
          <cell r="AK32">
            <v>1</v>
          </cell>
          <cell r="AL32">
            <v>1.02</v>
          </cell>
          <cell r="AM32">
            <v>1.0404</v>
          </cell>
          <cell r="AN32">
            <v>1.0612079999999999</v>
          </cell>
          <cell r="AO32">
            <v>1.08243216</v>
          </cell>
          <cell r="AP32">
            <v>1.1040808032</v>
          </cell>
          <cell r="AQ32">
            <v>1.1261624192640001</v>
          </cell>
          <cell r="AR32">
            <v>1.14868566764928</v>
          </cell>
          <cell r="AS32">
            <v>1.1716593810022657</v>
          </cell>
          <cell r="AT32">
            <v>1.1950925686223111</v>
          </cell>
          <cell r="AU32">
            <v>1.2189944199947573</v>
          </cell>
          <cell r="AV32">
            <v>1.2433743083946525</v>
          </cell>
          <cell r="AW32">
            <v>1.2682417945625455</v>
          </cell>
          <cell r="AX32">
            <v>1.2936066304537963</v>
          </cell>
          <cell r="AY32">
            <v>1.3194787630628724</v>
          </cell>
          <cell r="AZ32">
            <v>1.3458683383241299</v>
          </cell>
        </row>
        <row r="33">
          <cell r="AG33">
            <v>0.84967971757453431</v>
          </cell>
          <cell r="AH33">
            <v>0.9033794757252448</v>
          </cell>
          <cell r="AI33">
            <v>0.93680451632707873</v>
          </cell>
          <cell r="AJ33">
            <v>0.95928782471892859</v>
          </cell>
          <cell r="AK33">
            <v>0.98039215686274506</v>
          </cell>
          <cell r="AL33">
            <v>1</v>
          </cell>
          <cell r="AM33">
            <v>1.02</v>
          </cell>
          <cell r="AN33">
            <v>1.0404</v>
          </cell>
          <cell r="AO33">
            <v>1.0612079999999999</v>
          </cell>
          <cell r="AP33">
            <v>1.08243216</v>
          </cell>
          <cell r="AQ33">
            <v>1.1040808032</v>
          </cell>
          <cell r="AR33">
            <v>1.1261624192640001</v>
          </cell>
          <cell r="AS33">
            <v>1.14868566764928</v>
          </cell>
          <cell r="AT33">
            <v>1.1716593810022657</v>
          </cell>
          <cell r="AU33">
            <v>1.1950925686223111</v>
          </cell>
          <cell r="AV33">
            <v>1.2189944199947573</v>
          </cell>
          <cell r="AW33">
            <v>1.2433743083946525</v>
          </cell>
          <cell r="AX33">
            <v>1.2682417945625455</v>
          </cell>
          <cell r="AY33">
            <v>1.2936066304537963</v>
          </cell>
          <cell r="AZ33">
            <v>1.3194787630628724</v>
          </cell>
        </row>
        <row r="34">
          <cell r="AG34">
            <v>0.8330193309554258</v>
          </cell>
          <cell r="AH34">
            <v>0.88566615267180859</v>
          </cell>
          <cell r="AI34">
            <v>0.91843580032066541</v>
          </cell>
          <cell r="AJ34">
            <v>0.94047825952836139</v>
          </cell>
          <cell r="AK34">
            <v>0.96116878123798533</v>
          </cell>
          <cell r="AL34">
            <v>0.98039215686274506</v>
          </cell>
          <cell r="AM34">
            <v>1</v>
          </cell>
          <cell r="AN34">
            <v>1.02</v>
          </cell>
          <cell r="AO34">
            <v>1.0404</v>
          </cell>
          <cell r="AP34">
            <v>1.0612079999999999</v>
          </cell>
          <cell r="AQ34">
            <v>1.08243216</v>
          </cell>
          <cell r="AR34">
            <v>1.1040808032</v>
          </cell>
          <cell r="AS34">
            <v>1.1261624192640001</v>
          </cell>
          <cell r="AT34">
            <v>1.14868566764928</v>
          </cell>
          <cell r="AU34">
            <v>1.1716593810022657</v>
          </cell>
          <cell r="AV34">
            <v>1.1950925686223111</v>
          </cell>
          <cell r="AW34">
            <v>1.2189944199947573</v>
          </cell>
          <cell r="AX34">
            <v>1.2433743083946525</v>
          </cell>
          <cell r="AY34">
            <v>1.2682417945625455</v>
          </cell>
          <cell r="AZ34">
            <v>1.2936066304537963</v>
          </cell>
        </row>
        <row r="35">
          <cell r="AG35">
            <v>0.81668561858375066</v>
          </cell>
          <cell r="AH35">
            <v>0.86830014967824365</v>
          </cell>
          <cell r="AI35">
            <v>0.9004272552163386</v>
          </cell>
          <cell r="AJ35">
            <v>0.92203750934153073</v>
          </cell>
          <cell r="AK35">
            <v>0.94232233454704439</v>
          </cell>
          <cell r="AL35">
            <v>0.96116878123798533</v>
          </cell>
          <cell r="AM35">
            <v>0.98039215686274506</v>
          </cell>
          <cell r="AN35">
            <v>1</v>
          </cell>
          <cell r="AO35">
            <v>1.02</v>
          </cell>
          <cell r="AP35">
            <v>1.0404</v>
          </cell>
          <cell r="AQ35">
            <v>1.0612079999999999</v>
          </cell>
          <cell r="AR35">
            <v>1.08243216</v>
          </cell>
          <cell r="AS35">
            <v>1.1040808032</v>
          </cell>
          <cell r="AT35">
            <v>1.1261624192640001</v>
          </cell>
          <cell r="AU35">
            <v>1.14868566764928</v>
          </cell>
          <cell r="AV35">
            <v>1.1716593810022657</v>
          </cell>
          <cell r="AW35">
            <v>1.1950925686223111</v>
          </cell>
          <cell r="AX35">
            <v>1.2189944199947573</v>
          </cell>
          <cell r="AY35">
            <v>1.2433743083946525</v>
          </cell>
          <cell r="AZ35">
            <v>1.2682417945625455</v>
          </cell>
        </row>
        <row r="36">
          <cell r="AG36">
            <v>0.80067217508210842</v>
          </cell>
          <cell r="AH36">
            <v>0.85127465654729761</v>
          </cell>
          <cell r="AI36">
            <v>0.88277181883954758</v>
          </cell>
          <cell r="AJ36">
            <v>0.90395834249169671</v>
          </cell>
          <cell r="AK36">
            <v>0.92384542602651409</v>
          </cell>
          <cell r="AL36">
            <v>0.94232233454704439</v>
          </cell>
          <cell r="AM36">
            <v>0.96116878123798533</v>
          </cell>
          <cell r="AN36">
            <v>0.98039215686274506</v>
          </cell>
          <cell r="AO36">
            <v>1</v>
          </cell>
          <cell r="AP36">
            <v>1.02</v>
          </cell>
          <cell r="AQ36">
            <v>1.0404</v>
          </cell>
          <cell r="AR36">
            <v>1.0612079999999999</v>
          </cell>
          <cell r="AS36">
            <v>1.08243216</v>
          </cell>
          <cell r="AT36">
            <v>1.1040808032</v>
          </cell>
          <cell r="AU36">
            <v>1.1261624192640001</v>
          </cell>
          <cell r="AV36">
            <v>1.14868566764928</v>
          </cell>
          <cell r="AW36">
            <v>1.1716593810022657</v>
          </cell>
          <cell r="AX36">
            <v>1.1950925686223111</v>
          </cell>
          <cell r="AY36">
            <v>1.2189944199947573</v>
          </cell>
          <cell r="AZ36">
            <v>1.2433743083946525</v>
          </cell>
        </row>
        <row r="37">
          <cell r="AG37">
            <v>0.78497272066873369</v>
          </cell>
          <cell r="AH37">
            <v>0.83458299661499757</v>
          </cell>
          <cell r="AI37">
            <v>0.86546256748975248</v>
          </cell>
          <cell r="AJ37">
            <v>0.88623366910950652</v>
          </cell>
          <cell r="AK37">
            <v>0.90573080982991572</v>
          </cell>
          <cell r="AL37">
            <v>0.92384542602651409</v>
          </cell>
          <cell r="AM37">
            <v>0.94232233454704439</v>
          </cell>
          <cell r="AN37">
            <v>0.96116878123798533</v>
          </cell>
          <cell r="AO37">
            <v>0.98039215686274506</v>
          </cell>
          <cell r="AP37">
            <v>1</v>
          </cell>
          <cell r="AQ37">
            <v>1.02</v>
          </cell>
          <cell r="AR37">
            <v>1.0404</v>
          </cell>
          <cell r="AS37">
            <v>1.0612079999999999</v>
          </cell>
          <cell r="AT37">
            <v>1.08243216</v>
          </cell>
          <cell r="AU37">
            <v>1.1040808032</v>
          </cell>
          <cell r="AV37">
            <v>1.1261624192640001</v>
          </cell>
          <cell r="AW37">
            <v>1.14868566764928</v>
          </cell>
          <cell r="AX37">
            <v>1.1716593810022657</v>
          </cell>
          <cell r="AY37">
            <v>1.1950925686223111</v>
          </cell>
          <cell r="AZ37">
            <v>1.2189944199947573</v>
          </cell>
        </row>
        <row r="38">
          <cell r="AG38">
            <v>0.76958109869483704</v>
          </cell>
          <cell r="AH38">
            <v>0.81821862413235069</v>
          </cell>
          <cell r="AI38">
            <v>0.84849271322524755</v>
          </cell>
          <cell r="AJ38">
            <v>0.86885653834265353</v>
          </cell>
          <cell r="AK38">
            <v>0.88797138218619187</v>
          </cell>
          <cell r="AL38">
            <v>0.90573080982991572</v>
          </cell>
          <cell r="AM38">
            <v>0.92384542602651409</v>
          </cell>
          <cell r="AN38">
            <v>0.94232233454704439</v>
          </cell>
          <cell r="AO38">
            <v>0.96116878123798533</v>
          </cell>
          <cell r="AP38">
            <v>0.98039215686274506</v>
          </cell>
          <cell r="AQ38">
            <v>1</v>
          </cell>
          <cell r="AR38">
            <v>1.02</v>
          </cell>
          <cell r="AS38">
            <v>1.0404</v>
          </cell>
          <cell r="AT38">
            <v>1.0612079999999999</v>
          </cell>
          <cell r="AU38">
            <v>1.08243216</v>
          </cell>
          <cell r="AV38">
            <v>1.1040808032</v>
          </cell>
          <cell r="AW38">
            <v>1.1261624192640001</v>
          </cell>
          <cell r="AX38">
            <v>1.14868566764928</v>
          </cell>
          <cell r="AY38">
            <v>1.1716593810022657</v>
          </cell>
          <cell r="AZ38">
            <v>1.1950925686223111</v>
          </cell>
        </row>
        <row r="39">
          <cell r="AG39">
            <v>0.75449127323023224</v>
          </cell>
          <cell r="AH39">
            <v>0.8021751216983829</v>
          </cell>
          <cell r="AI39">
            <v>0.83185560120122304</v>
          </cell>
          <cell r="AJ39">
            <v>0.85182013563005243</v>
          </cell>
          <cell r="AK39">
            <v>0.87056017861391355</v>
          </cell>
          <cell r="AL39">
            <v>0.88797138218619187</v>
          </cell>
          <cell r="AM39">
            <v>0.90573080982991572</v>
          </cell>
          <cell r="AN39">
            <v>0.92384542602651409</v>
          </cell>
          <cell r="AO39">
            <v>0.94232233454704439</v>
          </cell>
          <cell r="AP39">
            <v>0.96116878123798533</v>
          </cell>
          <cell r="AQ39">
            <v>0.98039215686274506</v>
          </cell>
          <cell r="AR39">
            <v>1</v>
          </cell>
          <cell r="AS39">
            <v>1.02</v>
          </cell>
          <cell r="AT39">
            <v>1.0404</v>
          </cell>
          <cell r="AU39">
            <v>1.0612079999999999</v>
          </cell>
          <cell r="AV39">
            <v>1.08243216</v>
          </cell>
          <cell r="AW39">
            <v>1.1040808032</v>
          </cell>
          <cell r="AX39">
            <v>1.1261624192640001</v>
          </cell>
          <cell r="AY39">
            <v>1.14868566764928</v>
          </cell>
          <cell r="AZ39">
            <v>1.1716593810022657</v>
          </cell>
        </row>
        <row r="40">
          <cell r="AG40">
            <v>0.73969732669630617</v>
          </cell>
          <cell r="AH40">
            <v>0.78644619774351265</v>
          </cell>
          <cell r="AI40">
            <v>0.81554470706002258</v>
          </cell>
          <cell r="AJ40">
            <v>0.83511778002946313</v>
          </cell>
          <cell r="AK40">
            <v>0.85349037119011129</v>
          </cell>
          <cell r="AL40">
            <v>0.87056017861391355</v>
          </cell>
          <cell r="AM40">
            <v>0.88797138218619187</v>
          </cell>
          <cell r="AN40">
            <v>0.90573080982991572</v>
          </cell>
          <cell r="AO40">
            <v>0.92384542602651409</v>
          </cell>
          <cell r="AP40">
            <v>0.94232233454704439</v>
          </cell>
          <cell r="AQ40">
            <v>0.96116878123798533</v>
          </cell>
          <cell r="AR40">
            <v>0.98039215686274506</v>
          </cell>
          <cell r="AS40">
            <v>1</v>
          </cell>
          <cell r="AT40">
            <v>1.02</v>
          </cell>
          <cell r="AU40">
            <v>1.0404</v>
          </cell>
          <cell r="AV40">
            <v>1.0612079999999999</v>
          </cell>
          <cell r="AW40">
            <v>1.08243216</v>
          </cell>
          <cell r="AX40">
            <v>1.1040808032</v>
          </cell>
          <cell r="AY40">
            <v>1.1261624192640001</v>
          </cell>
          <cell r="AZ40">
            <v>1.14868566764928</v>
          </cell>
        </row>
        <row r="41">
          <cell r="AG41">
            <v>0.7251934575453981</v>
          </cell>
          <cell r="AH41">
            <v>0.77102568406226724</v>
          </cell>
          <cell r="AI41">
            <v>0.7995536343725711</v>
          </cell>
          <cell r="AJ41">
            <v>0.81874292159751283</v>
          </cell>
          <cell r="AK41">
            <v>0.83675526587265814</v>
          </cell>
          <cell r="AL41">
            <v>0.85349037119011129</v>
          </cell>
          <cell r="AM41">
            <v>0.87056017861391355</v>
          </cell>
          <cell r="AN41">
            <v>0.88797138218619187</v>
          </cell>
          <cell r="AO41">
            <v>0.90573080982991572</v>
          </cell>
          <cell r="AP41">
            <v>0.92384542602651409</v>
          </cell>
          <cell r="AQ41">
            <v>0.94232233454704439</v>
          </cell>
          <cell r="AR41">
            <v>0.96116878123798533</v>
          </cell>
          <cell r="AS41">
            <v>0.98039215686274506</v>
          </cell>
          <cell r="AT41">
            <v>1</v>
          </cell>
          <cell r="AU41">
            <v>1.02</v>
          </cell>
          <cell r="AV41">
            <v>1.0404</v>
          </cell>
          <cell r="AW41">
            <v>1.0612079999999999</v>
          </cell>
          <cell r="AX41">
            <v>1.08243216</v>
          </cell>
          <cell r="AY41">
            <v>1.1040808032</v>
          </cell>
          <cell r="AZ41">
            <v>1.1261624192640001</v>
          </cell>
        </row>
        <row r="42">
          <cell r="AG42">
            <v>0.7109739779856844</v>
          </cell>
          <cell r="AH42">
            <v>0.75590753339437966</v>
          </cell>
          <cell r="AI42">
            <v>0.78387611212997166</v>
          </cell>
          <cell r="AJ42">
            <v>0.80268913882109094</v>
          </cell>
          <cell r="AK42">
            <v>0.82034829987515501</v>
          </cell>
          <cell r="AL42">
            <v>0.83675526587265814</v>
          </cell>
          <cell r="AM42">
            <v>0.85349037119011129</v>
          </cell>
          <cell r="AN42">
            <v>0.87056017861391355</v>
          </cell>
          <cell r="AO42">
            <v>0.88797138218619187</v>
          </cell>
          <cell r="AP42">
            <v>0.90573080982991572</v>
          </cell>
          <cell r="AQ42">
            <v>0.92384542602651409</v>
          </cell>
          <cell r="AR42">
            <v>0.94232233454704439</v>
          </cell>
          <cell r="AS42">
            <v>0.96116878123798533</v>
          </cell>
          <cell r="AT42">
            <v>0.98039215686274506</v>
          </cell>
          <cell r="AU42">
            <v>1</v>
          </cell>
          <cell r="AV42">
            <v>1.02</v>
          </cell>
          <cell r="AW42">
            <v>1.0404</v>
          </cell>
          <cell r="AX42">
            <v>1.0612079999999999</v>
          </cell>
          <cell r="AY42">
            <v>1.08243216</v>
          </cell>
          <cell r="AZ42">
            <v>1.1040808032</v>
          </cell>
        </row>
        <row r="43">
          <cell r="AG43">
            <v>0.69703331175067107</v>
          </cell>
          <cell r="AH43">
            <v>0.74108581705331344</v>
          </cell>
          <cell r="AI43">
            <v>0.76850599228428595</v>
          </cell>
          <cell r="AJ43">
            <v>0.7869501360991088</v>
          </cell>
          <cell r="AK43">
            <v>0.80426303909328922</v>
          </cell>
          <cell r="AL43">
            <v>0.82034829987515501</v>
          </cell>
          <cell r="AM43">
            <v>0.83675526587265814</v>
          </cell>
          <cell r="AN43">
            <v>0.85349037119011129</v>
          </cell>
          <cell r="AO43">
            <v>0.87056017861391355</v>
          </cell>
          <cell r="AP43">
            <v>0.88797138218619187</v>
          </cell>
          <cell r="AQ43">
            <v>0.90573080982991572</v>
          </cell>
          <cell r="AR43">
            <v>0.92384542602651409</v>
          </cell>
          <cell r="AS43">
            <v>0.94232233454704439</v>
          </cell>
          <cell r="AT43">
            <v>0.96116878123798533</v>
          </cell>
          <cell r="AU43">
            <v>0.98039215686274506</v>
          </cell>
          <cell r="AV43">
            <v>1</v>
          </cell>
          <cell r="AW43">
            <v>1.02</v>
          </cell>
          <cell r="AX43">
            <v>1.0404</v>
          </cell>
          <cell r="AY43">
            <v>1.0612079999999999</v>
          </cell>
          <cell r="AZ43">
            <v>1.08243216</v>
          </cell>
        </row>
        <row r="44">
          <cell r="AG44">
            <v>0.68336599191242253</v>
          </cell>
          <cell r="AH44">
            <v>0.72655472260128762</v>
          </cell>
          <cell r="AI44">
            <v>0.75343724733753525</v>
          </cell>
          <cell r="AJ44">
            <v>0.77151974127363609</v>
          </cell>
          <cell r="AK44">
            <v>0.7884931755816561</v>
          </cell>
          <cell r="AL44">
            <v>0.80426303909328922</v>
          </cell>
          <cell r="AM44">
            <v>0.82034829987515501</v>
          </cell>
          <cell r="AN44">
            <v>0.83675526587265814</v>
          </cell>
          <cell r="AO44">
            <v>0.85349037119011129</v>
          </cell>
          <cell r="AP44">
            <v>0.87056017861391355</v>
          </cell>
          <cell r="AQ44">
            <v>0.88797138218619187</v>
          </cell>
          <cell r="AR44">
            <v>0.90573080982991572</v>
          </cell>
          <cell r="AS44">
            <v>0.92384542602651409</v>
          </cell>
          <cell r="AT44">
            <v>0.94232233454704439</v>
          </cell>
          <cell r="AU44">
            <v>0.96116878123798533</v>
          </cell>
          <cell r="AV44">
            <v>0.98039215686274506</v>
          </cell>
          <cell r="AW44">
            <v>1</v>
          </cell>
          <cell r="AX44">
            <v>1.02</v>
          </cell>
          <cell r="AY44">
            <v>1.0404</v>
          </cell>
          <cell r="AZ44">
            <v>1.0612079999999999</v>
          </cell>
        </row>
        <row r="45">
          <cell r="AG45">
            <v>0.66996665873766914</v>
          </cell>
          <cell r="AH45">
            <v>0.71230855156988981</v>
          </cell>
          <cell r="AI45">
            <v>0.73866396797797573</v>
          </cell>
          <cell r="AJ45">
            <v>0.75639190320944716</v>
          </cell>
          <cell r="AK45">
            <v>0.77303252508005504</v>
          </cell>
          <cell r="AL45">
            <v>0.7884931755816561</v>
          </cell>
          <cell r="AM45">
            <v>0.80426303909328922</v>
          </cell>
          <cell r="AN45">
            <v>0.82034829987515501</v>
          </cell>
          <cell r="AO45">
            <v>0.83675526587265814</v>
          </cell>
          <cell r="AP45">
            <v>0.85349037119011129</v>
          </cell>
          <cell r="AQ45">
            <v>0.87056017861391355</v>
          </cell>
          <cell r="AR45">
            <v>0.88797138218619187</v>
          </cell>
          <cell r="AS45">
            <v>0.90573080982991572</v>
          </cell>
          <cell r="AT45">
            <v>0.92384542602651409</v>
          </cell>
          <cell r="AU45">
            <v>0.94232233454704439</v>
          </cell>
          <cell r="AV45">
            <v>0.96116878123798533</v>
          </cell>
          <cell r="AW45">
            <v>0.98039215686274506</v>
          </cell>
          <cell r="AX45">
            <v>1</v>
          </cell>
          <cell r="AY45">
            <v>1.02</v>
          </cell>
          <cell r="AZ45">
            <v>1.0404</v>
          </cell>
        </row>
        <row r="46">
          <cell r="AG46">
            <v>0.65683005758595026</v>
          </cell>
          <cell r="AH46">
            <v>0.6983417172253823</v>
          </cell>
          <cell r="AI46">
            <v>0.72418036076272141</v>
          </cell>
          <cell r="AJ46">
            <v>0.74156068942102671</v>
          </cell>
          <cell r="AK46">
            <v>0.75787502458828926</v>
          </cell>
          <cell r="AL46">
            <v>0.77303252508005504</v>
          </cell>
          <cell r="AM46">
            <v>0.7884931755816561</v>
          </cell>
          <cell r="AN46">
            <v>0.80426303909328922</v>
          </cell>
          <cell r="AO46">
            <v>0.82034829987515501</v>
          </cell>
          <cell r="AP46">
            <v>0.83675526587265814</v>
          </cell>
          <cell r="AQ46">
            <v>0.85349037119011129</v>
          </cell>
          <cell r="AR46">
            <v>0.87056017861391355</v>
          </cell>
          <cell r="AS46">
            <v>0.88797138218619187</v>
          </cell>
          <cell r="AT46">
            <v>0.90573080982991572</v>
          </cell>
          <cell r="AU46">
            <v>0.92384542602651409</v>
          </cell>
          <cell r="AV46">
            <v>0.94232233454704439</v>
          </cell>
          <cell r="AW46">
            <v>0.96116878123798533</v>
          </cell>
          <cell r="AX46">
            <v>0.98039215686274506</v>
          </cell>
          <cell r="AY46">
            <v>1</v>
          </cell>
          <cell r="AZ46">
            <v>1.02</v>
          </cell>
        </row>
        <row r="47">
          <cell r="AF47"/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/>
          <cell r="AZ47">
            <v>1</v>
          </cell>
        </row>
        <row r="48">
          <cell r="AF48">
            <v>1</v>
          </cell>
          <cell r="AG48">
            <v>1.03</v>
          </cell>
          <cell r="AH48">
            <v>1.0609</v>
          </cell>
          <cell r="AI48">
            <v>1.092727</v>
          </cell>
          <cell r="AJ48">
            <v>1.1255088100000001</v>
          </cell>
          <cell r="AK48">
            <v>1.1592740743000001</v>
          </cell>
          <cell r="AL48">
            <v>1.1940522965290001</v>
          </cell>
          <cell r="AM48">
            <v>1.2298738654248702</v>
          </cell>
          <cell r="AN48">
            <v>1.2667700813876164</v>
          </cell>
          <cell r="AO48">
            <v>1.3047731838292449</v>
          </cell>
          <cell r="AP48">
            <v>1.3439163793441222</v>
          </cell>
          <cell r="AQ48">
            <v>1.3842338707244459</v>
          </cell>
          <cell r="AR48">
            <v>1.4257608868461793</v>
          </cell>
          <cell r="AS48">
            <v>1.4685337134515648</v>
          </cell>
          <cell r="AT48">
            <v>1.5125897248551119</v>
          </cell>
          <cell r="AU48">
            <v>1.5579674166007653</v>
          </cell>
          <cell r="AV48">
            <v>1.6047064390987884</v>
          </cell>
          <cell r="AW48">
            <v>1.652847632271752</v>
          </cell>
          <cell r="AX48">
            <v>1.7024330612399046</v>
          </cell>
          <cell r="AY48">
            <v>1.7535060530771018</v>
          </cell>
          <cell r="AZ48">
            <v>1.806111234669415</v>
          </cell>
        </row>
        <row r="49">
          <cell r="AF49">
            <v>0.97560975609756106</v>
          </cell>
          <cell r="AG49">
            <v>1</v>
          </cell>
          <cell r="AH49">
            <v>1.03</v>
          </cell>
          <cell r="AI49">
            <v>1.0609</v>
          </cell>
          <cell r="AJ49">
            <v>1.092727</v>
          </cell>
          <cell r="AK49">
            <v>1.1255088100000001</v>
          </cell>
          <cell r="AL49">
            <v>1.1592740743000001</v>
          </cell>
          <cell r="AM49">
            <v>1.1940522965290001</v>
          </cell>
          <cell r="AN49">
            <v>1.2298738654248702</v>
          </cell>
          <cell r="AO49">
            <v>1.2667700813876164</v>
          </cell>
          <cell r="AP49">
            <v>1.3047731838292449</v>
          </cell>
          <cell r="AQ49">
            <v>1.3439163793441222</v>
          </cell>
          <cell r="AR49">
            <v>1.3842338707244459</v>
          </cell>
          <cell r="AS49">
            <v>1.4257608868461793</v>
          </cell>
          <cell r="AT49">
            <v>1.4685337134515648</v>
          </cell>
          <cell r="AU49">
            <v>1.5125897248551119</v>
          </cell>
          <cell r="AV49">
            <v>1.5579674166007653</v>
          </cell>
          <cell r="AW49">
            <v>1.6047064390987884</v>
          </cell>
          <cell r="AX49">
            <v>1.652847632271752</v>
          </cell>
          <cell r="AY49">
            <v>1.7024330612399046</v>
          </cell>
          <cell r="AZ49">
            <v>1.7535060530771018</v>
          </cell>
        </row>
        <row r="50">
          <cell r="AF50">
            <v>0.94719393795879714</v>
          </cell>
          <cell r="AG50">
            <v>0.970873786407767</v>
          </cell>
          <cell r="AH50">
            <v>1</v>
          </cell>
          <cell r="AI50">
            <v>1.03</v>
          </cell>
          <cell r="AJ50">
            <v>1.0609</v>
          </cell>
          <cell r="AK50">
            <v>1.092727</v>
          </cell>
          <cell r="AL50">
            <v>1.1255088100000001</v>
          </cell>
          <cell r="AM50">
            <v>1.1592740743000001</v>
          </cell>
          <cell r="AN50">
            <v>1.1940522965290001</v>
          </cell>
          <cell r="AO50">
            <v>1.2298738654248702</v>
          </cell>
          <cell r="AP50">
            <v>1.2667700813876164</v>
          </cell>
          <cell r="AQ50">
            <v>1.3047731838292449</v>
          </cell>
          <cell r="AR50">
            <v>1.3439163793441222</v>
          </cell>
          <cell r="AS50">
            <v>1.3842338707244459</v>
          </cell>
          <cell r="AT50">
            <v>1.4257608868461793</v>
          </cell>
          <cell r="AU50">
            <v>1.4685337134515648</v>
          </cell>
          <cell r="AV50">
            <v>1.5125897248551119</v>
          </cell>
          <cell r="AW50">
            <v>1.5579674166007653</v>
          </cell>
          <cell r="AX50">
            <v>1.6047064390987884</v>
          </cell>
          <cell r="AY50">
            <v>1.652847632271752</v>
          </cell>
          <cell r="AZ50">
            <v>1.7024330612399046</v>
          </cell>
        </row>
        <row r="51">
          <cell r="AF51">
            <v>0.91960576500854085</v>
          </cell>
          <cell r="AG51">
            <v>0.94259590913375435</v>
          </cell>
          <cell r="AH51">
            <v>0.970873786407767</v>
          </cell>
          <cell r="AI51">
            <v>1</v>
          </cell>
          <cell r="AJ51">
            <v>1.03</v>
          </cell>
          <cell r="AK51">
            <v>1.0609</v>
          </cell>
          <cell r="AL51">
            <v>1.092727</v>
          </cell>
          <cell r="AM51">
            <v>1.1255088100000001</v>
          </cell>
          <cell r="AN51">
            <v>1.1592740743000001</v>
          </cell>
          <cell r="AO51">
            <v>1.1940522965290001</v>
          </cell>
          <cell r="AP51">
            <v>1.2298738654248702</v>
          </cell>
          <cell r="AQ51">
            <v>1.2667700813876164</v>
          </cell>
          <cell r="AR51">
            <v>1.3047731838292449</v>
          </cell>
          <cell r="AS51">
            <v>1.3439163793441222</v>
          </cell>
          <cell r="AT51">
            <v>1.3842338707244459</v>
          </cell>
          <cell r="AU51">
            <v>1.4257608868461793</v>
          </cell>
          <cell r="AV51">
            <v>1.4685337134515648</v>
          </cell>
          <cell r="AW51">
            <v>1.5125897248551119</v>
          </cell>
          <cell r="AX51">
            <v>1.5579674166007653</v>
          </cell>
          <cell r="AY51">
            <v>1.6047064390987884</v>
          </cell>
          <cell r="AZ51">
            <v>1.652847632271752</v>
          </cell>
        </row>
        <row r="52">
          <cell r="AF52">
            <v>0.89282113107625327</v>
          </cell>
          <cell r="AG52">
            <v>0.9151416593531595</v>
          </cell>
          <cell r="AH52">
            <v>0.94259590913375435</v>
          </cell>
          <cell r="AI52">
            <v>0.970873786407767</v>
          </cell>
          <cell r="AJ52">
            <v>1</v>
          </cell>
          <cell r="AK52">
            <v>1.03</v>
          </cell>
          <cell r="AL52">
            <v>1.0609</v>
          </cell>
          <cell r="AM52">
            <v>1.092727</v>
          </cell>
          <cell r="AN52">
            <v>1.1255088100000001</v>
          </cell>
          <cell r="AO52">
            <v>1.1592740743000001</v>
          </cell>
          <cell r="AP52">
            <v>1.1940522965290001</v>
          </cell>
          <cell r="AQ52">
            <v>1.2298738654248702</v>
          </cell>
          <cell r="AR52">
            <v>1.2667700813876164</v>
          </cell>
          <cell r="AS52">
            <v>1.3047731838292449</v>
          </cell>
          <cell r="AT52">
            <v>1.3439163793441222</v>
          </cell>
          <cell r="AU52">
            <v>1.3842338707244459</v>
          </cell>
          <cell r="AV52">
            <v>1.4257608868461793</v>
          </cell>
          <cell r="AW52">
            <v>1.4685337134515648</v>
          </cell>
          <cell r="AX52">
            <v>1.5125897248551119</v>
          </cell>
          <cell r="AY52">
            <v>1.5579674166007653</v>
          </cell>
          <cell r="AZ52">
            <v>1.6047064390987884</v>
          </cell>
        </row>
        <row r="53">
          <cell r="AF53">
            <v>0.86681663211286719</v>
          </cell>
          <cell r="AG53">
            <v>0.88848704791568878</v>
          </cell>
          <cell r="AH53">
            <v>0.9151416593531595</v>
          </cell>
          <cell r="AI53">
            <v>0.94259590913375435</v>
          </cell>
          <cell r="AJ53">
            <v>0.970873786407767</v>
          </cell>
          <cell r="AK53">
            <v>1</v>
          </cell>
          <cell r="AL53">
            <v>1.03</v>
          </cell>
          <cell r="AM53">
            <v>1.0609</v>
          </cell>
          <cell r="AN53">
            <v>1.092727</v>
          </cell>
          <cell r="AO53">
            <v>1.1255088100000001</v>
          </cell>
          <cell r="AP53">
            <v>1.1592740743000001</v>
          </cell>
          <cell r="AQ53">
            <v>1.1940522965290001</v>
          </cell>
          <cell r="AR53">
            <v>1.2298738654248702</v>
          </cell>
          <cell r="AS53">
            <v>1.2667700813876164</v>
          </cell>
          <cell r="AT53">
            <v>1.3047731838292449</v>
          </cell>
          <cell r="AU53">
            <v>1.3439163793441222</v>
          </cell>
          <cell r="AV53">
            <v>1.3842338707244459</v>
          </cell>
          <cell r="AW53">
            <v>1.4257608868461793</v>
          </cell>
          <cell r="AX53">
            <v>1.4685337134515648</v>
          </cell>
          <cell r="AY53">
            <v>1.5125897248551119</v>
          </cell>
          <cell r="AZ53">
            <v>1.5579674166007653</v>
          </cell>
        </row>
        <row r="54">
          <cell r="AF54">
            <v>0.8415695457406478</v>
          </cell>
          <cell r="AG54">
            <v>0.86260878438416388</v>
          </cell>
          <cell r="AH54">
            <v>0.88848704791568878</v>
          </cell>
          <cell r="AI54">
            <v>0.9151416593531595</v>
          </cell>
          <cell r="AJ54">
            <v>0.94259590913375435</v>
          </cell>
          <cell r="AK54">
            <v>0.970873786407767</v>
          </cell>
          <cell r="AL54">
            <v>1</v>
          </cell>
          <cell r="AM54">
            <v>1.03</v>
          </cell>
          <cell r="AN54">
            <v>1.0609</v>
          </cell>
          <cell r="AO54">
            <v>1.092727</v>
          </cell>
          <cell r="AP54">
            <v>1.1255088100000001</v>
          </cell>
          <cell r="AQ54">
            <v>1.1592740743000001</v>
          </cell>
          <cell r="AR54">
            <v>1.1940522965290001</v>
          </cell>
          <cell r="AS54">
            <v>1.2298738654248702</v>
          </cell>
          <cell r="AT54">
            <v>1.2667700813876164</v>
          </cell>
          <cell r="AU54">
            <v>1.3047731838292449</v>
          </cell>
          <cell r="AV54">
            <v>1.3439163793441222</v>
          </cell>
          <cell r="AW54">
            <v>1.3842338707244459</v>
          </cell>
          <cell r="AX54">
            <v>1.4257608868461793</v>
          </cell>
          <cell r="AY54">
            <v>1.4685337134515648</v>
          </cell>
          <cell r="AZ54">
            <v>1.5125897248551119</v>
          </cell>
        </row>
        <row r="55">
          <cell r="AF55">
            <v>0.81705781139868716</v>
          </cell>
          <cell r="AG55">
            <v>0.83748425668365423</v>
          </cell>
          <cell r="AH55">
            <v>0.86260878438416388</v>
          </cell>
          <cell r="AI55">
            <v>0.88848704791568878</v>
          </cell>
          <cell r="AJ55">
            <v>0.9151416593531595</v>
          </cell>
          <cell r="AK55">
            <v>0.94259590913375435</v>
          </cell>
          <cell r="AL55">
            <v>0.970873786407767</v>
          </cell>
          <cell r="AM55">
            <v>1</v>
          </cell>
          <cell r="AN55">
            <v>1.03</v>
          </cell>
          <cell r="AO55">
            <v>1.0609</v>
          </cell>
          <cell r="AP55">
            <v>1.092727</v>
          </cell>
          <cell r="AQ55">
            <v>1.1255088100000001</v>
          </cell>
          <cell r="AR55">
            <v>1.1592740743000001</v>
          </cell>
          <cell r="AS55">
            <v>1.1940522965290001</v>
          </cell>
          <cell r="AT55">
            <v>1.2298738654248702</v>
          </cell>
          <cell r="AU55">
            <v>1.2667700813876164</v>
          </cell>
          <cell r="AV55">
            <v>1.3047731838292449</v>
          </cell>
          <cell r="AW55">
            <v>1.3439163793441222</v>
          </cell>
          <cell r="AX55">
            <v>1.3842338707244459</v>
          </cell>
          <cell r="AY55">
            <v>1.4257608868461793</v>
          </cell>
          <cell r="AZ55">
            <v>1.4685337134515648</v>
          </cell>
        </row>
        <row r="56">
          <cell r="AF56">
            <v>0.79326001106668642</v>
          </cell>
          <cell r="AG56">
            <v>0.81309151134335356</v>
          </cell>
          <cell r="AH56">
            <v>0.83748425668365423</v>
          </cell>
          <cell r="AI56">
            <v>0.86260878438416388</v>
          </cell>
          <cell r="AJ56">
            <v>0.88848704791568878</v>
          </cell>
          <cell r="AK56">
            <v>0.9151416593531595</v>
          </cell>
          <cell r="AL56">
            <v>0.94259590913375435</v>
          </cell>
          <cell r="AM56">
            <v>0.970873786407767</v>
          </cell>
          <cell r="AN56">
            <v>1</v>
          </cell>
          <cell r="AO56">
            <v>1.03</v>
          </cell>
          <cell r="AP56">
            <v>1.0609</v>
          </cell>
          <cell r="AQ56">
            <v>1.092727</v>
          </cell>
          <cell r="AR56">
            <v>1.1255088100000001</v>
          </cell>
          <cell r="AS56">
            <v>1.1592740743000001</v>
          </cell>
          <cell r="AT56">
            <v>1.1940522965290001</v>
          </cell>
          <cell r="AU56">
            <v>1.2298738654248702</v>
          </cell>
          <cell r="AV56">
            <v>1.2667700813876164</v>
          </cell>
          <cell r="AW56">
            <v>1.3047731838292449</v>
          </cell>
          <cell r="AX56">
            <v>1.3439163793441222</v>
          </cell>
          <cell r="AY56">
            <v>1.3842338707244459</v>
          </cell>
          <cell r="AZ56">
            <v>1.4257608868461793</v>
          </cell>
        </row>
        <row r="57">
          <cell r="AF57">
            <v>0.77015535055018103</v>
          </cell>
          <cell r="AG57">
            <v>0.7894092343139355</v>
          </cell>
          <cell r="AH57">
            <v>0.81309151134335356</v>
          </cell>
          <cell r="AI57">
            <v>0.83748425668365423</v>
          </cell>
          <cell r="AJ57">
            <v>0.86260878438416388</v>
          </cell>
          <cell r="AK57">
            <v>0.88848704791568878</v>
          </cell>
          <cell r="AL57">
            <v>0.9151416593531595</v>
          </cell>
          <cell r="AM57">
            <v>0.94259590913375435</v>
          </cell>
          <cell r="AN57">
            <v>0.970873786407767</v>
          </cell>
          <cell r="AO57">
            <v>1</v>
          </cell>
          <cell r="AP57">
            <v>1.03</v>
          </cell>
          <cell r="AQ57">
            <v>1.0609</v>
          </cell>
          <cell r="AR57">
            <v>1.092727</v>
          </cell>
          <cell r="AS57">
            <v>1.1255088100000001</v>
          </cell>
          <cell r="AT57">
            <v>1.1592740743000001</v>
          </cell>
          <cell r="AU57">
            <v>1.1940522965290001</v>
          </cell>
          <cell r="AV57">
            <v>1.2298738654248702</v>
          </cell>
          <cell r="AW57">
            <v>1.2667700813876164</v>
          </cell>
          <cell r="AX57">
            <v>1.3047731838292449</v>
          </cell>
          <cell r="AY57">
            <v>1.3439163793441222</v>
          </cell>
          <cell r="AZ57">
            <v>1.3842338707244459</v>
          </cell>
        </row>
        <row r="58">
          <cell r="AF58">
            <v>0.74772364131085545</v>
          </cell>
          <cell r="AG58">
            <v>0.76641673234362673</v>
          </cell>
          <cell r="AH58">
            <v>0.7894092343139355</v>
          </cell>
          <cell r="AI58">
            <v>0.81309151134335356</v>
          </cell>
          <cell r="AJ58">
            <v>0.83748425668365423</v>
          </cell>
          <cell r="AK58">
            <v>0.86260878438416388</v>
          </cell>
          <cell r="AL58">
            <v>0.88848704791568878</v>
          </cell>
          <cell r="AM58">
            <v>0.9151416593531595</v>
          </cell>
          <cell r="AN58">
            <v>0.94259590913375435</v>
          </cell>
          <cell r="AO58">
            <v>0.970873786407767</v>
          </cell>
          <cell r="AP58">
            <v>1</v>
          </cell>
          <cell r="AQ58">
            <v>1.03</v>
          </cell>
          <cell r="AR58">
            <v>1.0609</v>
          </cell>
          <cell r="AS58">
            <v>1.092727</v>
          </cell>
          <cell r="AT58">
            <v>1.1255088100000001</v>
          </cell>
          <cell r="AU58">
            <v>1.1592740743000001</v>
          </cell>
          <cell r="AV58">
            <v>1.1940522965290001</v>
          </cell>
          <cell r="AW58">
            <v>1.2298738654248702</v>
          </cell>
          <cell r="AX58">
            <v>1.2667700813876164</v>
          </cell>
          <cell r="AY58">
            <v>1.3047731838292449</v>
          </cell>
          <cell r="AZ58">
            <v>1.3439163793441222</v>
          </cell>
        </row>
        <row r="59">
          <cell r="AF59">
            <v>0.72594528282607318</v>
          </cell>
          <cell r="AG59">
            <v>0.74409391489672494</v>
          </cell>
          <cell r="AH59">
            <v>0.76641673234362673</v>
          </cell>
          <cell r="AI59">
            <v>0.7894092343139355</v>
          </cell>
          <cell r="AJ59">
            <v>0.81309151134335356</v>
          </cell>
          <cell r="AK59">
            <v>0.83748425668365423</v>
          </cell>
          <cell r="AL59">
            <v>0.86260878438416388</v>
          </cell>
          <cell r="AM59">
            <v>0.88848704791568878</v>
          </cell>
          <cell r="AN59">
            <v>0.9151416593531595</v>
          </cell>
          <cell r="AO59">
            <v>0.94259590913375435</v>
          </cell>
          <cell r="AP59">
            <v>0.970873786407767</v>
          </cell>
          <cell r="AQ59">
            <v>1</v>
          </cell>
          <cell r="AR59">
            <v>1.03</v>
          </cell>
          <cell r="AS59">
            <v>1.0609</v>
          </cell>
          <cell r="AT59">
            <v>1.092727</v>
          </cell>
          <cell r="AU59">
            <v>1.1255088100000001</v>
          </cell>
          <cell r="AV59">
            <v>1.1592740743000001</v>
          </cell>
          <cell r="AW59">
            <v>1.1940522965290001</v>
          </cell>
          <cell r="AX59">
            <v>1.2298738654248702</v>
          </cell>
          <cell r="AY59">
            <v>1.2667700813876164</v>
          </cell>
          <cell r="AZ59">
            <v>1.3047731838292449</v>
          </cell>
        </row>
        <row r="60">
          <cell r="AF60">
            <v>0.70480124546220702</v>
          </cell>
          <cell r="AG60">
            <v>0.7224212765987621</v>
          </cell>
          <cell r="AH60">
            <v>0.74409391489672494</v>
          </cell>
          <cell r="AI60">
            <v>0.76641673234362673</v>
          </cell>
          <cell r="AJ60">
            <v>0.7894092343139355</v>
          </cell>
          <cell r="AK60">
            <v>0.81309151134335356</v>
          </cell>
          <cell r="AL60">
            <v>0.83748425668365423</v>
          </cell>
          <cell r="AM60">
            <v>0.86260878438416388</v>
          </cell>
          <cell r="AN60">
            <v>0.88848704791568878</v>
          </cell>
          <cell r="AO60">
            <v>0.9151416593531595</v>
          </cell>
          <cell r="AP60">
            <v>0.94259590913375435</v>
          </cell>
          <cell r="AQ60">
            <v>0.970873786407767</v>
          </cell>
          <cell r="AR60">
            <v>1</v>
          </cell>
          <cell r="AS60">
            <v>1.03</v>
          </cell>
          <cell r="AT60">
            <v>1.0609</v>
          </cell>
          <cell r="AU60">
            <v>1.092727</v>
          </cell>
          <cell r="AV60">
            <v>1.1255088100000001</v>
          </cell>
          <cell r="AW60">
            <v>1.1592740743000001</v>
          </cell>
          <cell r="AX60">
            <v>1.1940522965290001</v>
          </cell>
          <cell r="AY60">
            <v>1.2298738654248702</v>
          </cell>
          <cell r="AZ60">
            <v>1.2667700813876164</v>
          </cell>
        </row>
        <row r="61">
          <cell r="AF61">
            <v>0.68427305384680293</v>
          </cell>
          <cell r="AG61">
            <v>0.70137988019297293</v>
          </cell>
          <cell r="AH61">
            <v>0.7224212765987621</v>
          </cell>
          <cell r="AI61">
            <v>0.74409391489672494</v>
          </cell>
          <cell r="AJ61">
            <v>0.76641673234362673</v>
          </cell>
          <cell r="AK61">
            <v>0.7894092343139355</v>
          </cell>
          <cell r="AL61">
            <v>0.81309151134335356</v>
          </cell>
          <cell r="AM61">
            <v>0.83748425668365423</v>
          </cell>
          <cell r="AN61">
            <v>0.86260878438416388</v>
          </cell>
          <cell r="AO61">
            <v>0.88848704791568878</v>
          </cell>
          <cell r="AP61">
            <v>0.9151416593531595</v>
          </cell>
          <cell r="AQ61">
            <v>0.94259590913375435</v>
          </cell>
          <cell r="AR61">
            <v>0.970873786407767</v>
          </cell>
          <cell r="AS61">
            <v>1</v>
          </cell>
          <cell r="AT61">
            <v>1.03</v>
          </cell>
          <cell r="AU61">
            <v>1.0609</v>
          </cell>
          <cell r="AV61">
            <v>1.092727</v>
          </cell>
          <cell r="AW61">
            <v>1.1255088100000001</v>
          </cell>
          <cell r="AX61">
            <v>1.1592740743000001</v>
          </cell>
          <cell r="AY61">
            <v>1.1940522965290001</v>
          </cell>
          <cell r="AZ61">
            <v>1.2298738654248702</v>
          </cell>
        </row>
        <row r="62">
          <cell r="AF62">
            <v>0.66434277072505132</v>
          </cell>
          <cell r="AG62">
            <v>0.68095133999317758</v>
          </cell>
          <cell r="AH62">
            <v>0.70137988019297293</v>
          </cell>
          <cell r="AI62">
            <v>0.7224212765987621</v>
          </cell>
          <cell r="AJ62">
            <v>0.74409391489672494</v>
          </cell>
          <cell r="AK62">
            <v>0.76641673234362673</v>
          </cell>
          <cell r="AL62">
            <v>0.7894092343139355</v>
          </cell>
          <cell r="AM62">
            <v>0.81309151134335356</v>
          </cell>
          <cell r="AN62">
            <v>0.83748425668365423</v>
          </cell>
          <cell r="AO62">
            <v>0.86260878438416388</v>
          </cell>
          <cell r="AP62">
            <v>0.88848704791568878</v>
          </cell>
          <cell r="AQ62">
            <v>0.9151416593531595</v>
          </cell>
          <cell r="AR62">
            <v>0.94259590913375435</v>
          </cell>
          <cell r="AS62">
            <v>0.970873786407767</v>
          </cell>
          <cell r="AT62">
            <v>1</v>
          </cell>
          <cell r="AU62">
            <v>1.03</v>
          </cell>
          <cell r="AV62">
            <v>1.0609</v>
          </cell>
          <cell r="AW62">
            <v>1.092727</v>
          </cell>
          <cell r="AX62">
            <v>1.1255088100000001</v>
          </cell>
          <cell r="AY62">
            <v>1.1592740743000001</v>
          </cell>
          <cell r="AZ62">
            <v>1.1940522965290001</v>
          </cell>
        </row>
        <row r="63">
          <cell r="AF63">
            <v>0.64499298128645766</v>
          </cell>
          <cell r="AG63">
            <v>0.66111780581861901</v>
          </cell>
          <cell r="AH63">
            <v>0.68095133999317758</v>
          </cell>
          <cell r="AI63">
            <v>0.70137988019297293</v>
          </cell>
          <cell r="AJ63">
            <v>0.7224212765987621</v>
          </cell>
          <cell r="AK63">
            <v>0.74409391489672494</v>
          </cell>
          <cell r="AL63">
            <v>0.76641673234362673</v>
          </cell>
          <cell r="AM63">
            <v>0.7894092343139355</v>
          </cell>
          <cell r="AN63">
            <v>0.81309151134335356</v>
          </cell>
          <cell r="AO63">
            <v>0.83748425668365423</v>
          </cell>
          <cell r="AP63">
            <v>0.86260878438416388</v>
          </cell>
          <cell r="AQ63">
            <v>0.88848704791568878</v>
          </cell>
          <cell r="AR63">
            <v>0.9151416593531595</v>
          </cell>
          <cell r="AS63">
            <v>0.94259590913375435</v>
          </cell>
          <cell r="AT63">
            <v>0.970873786407767</v>
          </cell>
          <cell r="AU63">
            <v>1</v>
          </cell>
          <cell r="AV63">
            <v>1.03</v>
          </cell>
          <cell r="AW63">
            <v>1.0609</v>
          </cell>
          <cell r="AX63">
            <v>1.092727</v>
          </cell>
          <cell r="AY63">
            <v>1.1255088100000001</v>
          </cell>
          <cell r="AZ63">
            <v>1.1592740743000001</v>
          </cell>
        </row>
        <row r="64">
          <cell r="AF64">
            <v>0.62620677794801705</v>
          </cell>
          <cell r="AG64">
            <v>0.64186194739671742</v>
          </cell>
          <cell r="AH64">
            <v>0.66111780581861901</v>
          </cell>
          <cell r="AI64">
            <v>0.68095133999317758</v>
          </cell>
          <cell r="AJ64">
            <v>0.70137988019297293</v>
          </cell>
          <cell r="AK64">
            <v>0.7224212765987621</v>
          </cell>
          <cell r="AL64">
            <v>0.74409391489672494</v>
          </cell>
          <cell r="AM64">
            <v>0.76641673234362673</v>
          </cell>
          <cell r="AN64">
            <v>0.7894092343139355</v>
          </cell>
          <cell r="AO64">
            <v>0.81309151134335356</v>
          </cell>
          <cell r="AP64">
            <v>0.83748425668365423</v>
          </cell>
          <cell r="AQ64">
            <v>0.86260878438416388</v>
          </cell>
          <cell r="AR64">
            <v>0.88848704791568878</v>
          </cell>
          <cell r="AS64">
            <v>0.9151416593531595</v>
          </cell>
          <cell r="AT64">
            <v>0.94259590913375435</v>
          </cell>
          <cell r="AU64">
            <v>0.970873786407767</v>
          </cell>
          <cell r="AV64">
            <v>1</v>
          </cell>
          <cell r="AW64">
            <v>1.03</v>
          </cell>
          <cell r="AX64">
            <v>1.0609</v>
          </cell>
          <cell r="AY64">
            <v>1.092727</v>
          </cell>
          <cell r="AZ64">
            <v>1.1255088100000001</v>
          </cell>
        </row>
        <row r="65">
          <cell r="AF65">
            <v>0.60796774558059907</v>
          </cell>
          <cell r="AG65">
            <v>0.62316693922011401</v>
          </cell>
          <cell r="AH65">
            <v>0.64186194739671742</v>
          </cell>
          <cell r="AI65">
            <v>0.66111780581861901</v>
          </cell>
          <cell r="AJ65">
            <v>0.68095133999317758</v>
          </cell>
          <cell r="AK65">
            <v>0.70137988019297293</v>
          </cell>
          <cell r="AL65">
            <v>0.7224212765987621</v>
          </cell>
          <cell r="AM65">
            <v>0.74409391489672494</v>
          </cell>
          <cell r="AN65">
            <v>0.76641673234362673</v>
          </cell>
          <cell r="AO65">
            <v>0.7894092343139355</v>
          </cell>
          <cell r="AP65">
            <v>0.81309151134335356</v>
          </cell>
          <cell r="AQ65">
            <v>0.83748425668365423</v>
          </cell>
          <cell r="AR65">
            <v>0.86260878438416388</v>
          </cell>
          <cell r="AS65">
            <v>0.88848704791568878</v>
          </cell>
          <cell r="AT65">
            <v>0.9151416593531595</v>
          </cell>
          <cell r="AU65">
            <v>0.94259590913375435</v>
          </cell>
          <cell r="AV65">
            <v>0.970873786407767</v>
          </cell>
          <cell r="AW65">
            <v>1</v>
          </cell>
          <cell r="AX65">
            <v>1.03</v>
          </cell>
          <cell r="AY65">
            <v>1.0609</v>
          </cell>
          <cell r="AZ65">
            <v>1.092727</v>
          </cell>
        </row>
        <row r="66">
          <cell r="AF66">
            <v>0.59025994716563013</v>
          </cell>
          <cell r="AG66">
            <v>0.60501644584477088</v>
          </cell>
          <cell r="AH66">
            <v>0.62316693922011401</v>
          </cell>
          <cell r="AI66">
            <v>0.64186194739671742</v>
          </cell>
          <cell r="AJ66">
            <v>0.66111780581861901</v>
          </cell>
          <cell r="AK66">
            <v>0.68095133999317758</v>
          </cell>
          <cell r="AL66">
            <v>0.70137988019297293</v>
          </cell>
          <cell r="AM66">
            <v>0.7224212765987621</v>
          </cell>
          <cell r="AN66">
            <v>0.74409391489672494</v>
          </cell>
          <cell r="AO66">
            <v>0.76641673234362673</v>
          </cell>
          <cell r="AP66">
            <v>0.7894092343139355</v>
          </cell>
          <cell r="AQ66">
            <v>0.81309151134335356</v>
          </cell>
          <cell r="AR66">
            <v>0.83748425668365423</v>
          </cell>
          <cell r="AS66">
            <v>0.86260878438416388</v>
          </cell>
          <cell r="AT66">
            <v>0.88848704791568878</v>
          </cell>
          <cell r="AU66">
            <v>0.9151416593531595</v>
          </cell>
          <cell r="AV66">
            <v>0.94259590913375435</v>
          </cell>
          <cell r="AW66">
            <v>0.970873786407767</v>
          </cell>
          <cell r="AX66">
            <v>1</v>
          </cell>
          <cell r="AY66">
            <v>1.03</v>
          </cell>
          <cell r="AZ66">
            <v>1.0609</v>
          </cell>
        </row>
        <row r="67">
          <cell r="AF67">
            <v>0.57306790986954381</v>
          </cell>
          <cell r="AG67">
            <v>0.58739460761628237</v>
          </cell>
          <cell r="AH67">
            <v>0.60501644584477088</v>
          </cell>
          <cell r="AI67">
            <v>0.62316693922011401</v>
          </cell>
          <cell r="AJ67">
            <v>0.64186194739671742</v>
          </cell>
          <cell r="AK67">
            <v>0.66111780581861901</v>
          </cell>
          <cell r="AL67">
            <v>0.68095133999317758</v>
          </cell>
          <cell r="AM67">
            <v>0.70137988019297293</v>
          </cell>
          <cell r="AN67">
            <v>0.7224212765987621</v>
          </cell>
          <cell r="AO67">
            <v>0.74409391489672494</v>
          </cell>
          <cell r="AP67">
            <v>0.76641673234362673</v>
          </cell>
          <cell r="AQ67">
            <v>0.7894092343139355</v>
          </cell>
          <cell r="AR67">
            <v>0.81309151134335356</v>
          </cell>
          <cell r="AS67">
            <v>0.83748425668365423</v>
          </cell>
          <cell r="AT67">
            <v>0.86260878438416388</v>
          </cell>
          <cell r="AU67">
            <v>0.88848704791568878</v>
          </cell>
          <cell r="AV67">
            <v>0.9151416593531595</v>
          </cell>
          <cell r="AW67">
            <v>0.94259590913375435</v>
          </cell>
          <cell r="AX67">
            <v>0.970873786407767</v>
          </cell>
          <cell r="AY67">
            <v>1</v>
          </cell>
          <cell r="AZ67">
            <v>1.03</v>
          </cell>
        </row>
        <row r="68">
          <cell r="AF68">
            <v>0.556376611523829</v>
          </cell>
          <cell r="AG68">
            <v>0.57028602681192464</v>
          </cell>
          <cell r="AH68">
            <v>0.58739460761628237</v>
          </cell>
          <cell r="AI68">
            <v>0.60501644584477088</v>
          </cell>
          <cell r="AJ68">
            <v>0.62316693922011401</v>
          </cell>
          <cell r="AK68">
            <v>0.64186194739671742</v>
          </cell>
          <cell r="AL68">
            <v>0.66111780581861901</v>
          </cell>
          <cell r="AM68">
            <v>0.68095133999317758</v>
          </cell>
          <cell r="AN68">
            <v>0.70137988019297293</v>
          </cell>
          <cell r="AO68">
            <v>0.7224212765987621</v>
          </cell>
          <cell r="AP68">
            <v>0.74409391489672494</v>
          </cell>
          <cell r="AQ68">
            <v>0.76641673234362673</v>
          </cell>
          <cell r="AR68">
            <v>0.7894092343139355</v>
          </cell>
          <cell r="AS68">
            <v>0.81309151134335356</v>
          </cell>
          <cell r="AT68">
            <v>0.83748425668365423</v>
          </cell>
          <cell r="AU68">
            <v>0.86260878438416388</v>
          </cell>
          <cell r="AV68">
            <v>0.88848704791568878</v>
          </cell>
          <cell r="AW68">
            <v>0.9151416593531595</v>
          </cell>
          <cell r="AX68">
            <v>0.94259590913375435</v>
          </cell>
          <cell r="AY68">
            <v>0.970873786407767</v>
          </cell>
          <cell r="AZ68">
            <v>1</v>
          </cell>
        </row>
        <row r="69">
          <cell r="AG69">
            <v>1</v>
          </cell>
          <cell r="AH69">
            <v>1.0404610000000001</v>
          </cell>
          <cell r="AI69">
            <v>1.066472525</v>
          </cell>
          <cell r="AJ69">
            <v>1.0920678656</v>
          </cell>
          <cell r="AK69">
            <v>1.1160933586432</v>
          </cell>
          <cell r="AL69">
            <v>1.1406474125333506</v>
          </cell>
          <cell r="AM69">
            <v>1.1657416556090843</v>
          </cell>
          <cell r="AN69">
            <v>1.1913879720324843</v>
          </cell>
          <cell r="AO69">
            <v>1.2175985074171989</v>
          </cell>
          <cell r="AP69">
            <v>1.2443856745803772</v>
          </cell>
          <cell r="AQ69">
            <v>1.2717621594211455</v>
          </cell>
          <cell r="AR69">
            <v>1.3004874513159908</v>
          </cell>
          <cell r="AS69">
            <v>1.3298615613788649</v>
          </cell>
          <cell r="AT69">
            <v>1.3598991444657291</v>
          </cell>
          <cell r="AU69">
            <v>1.3906151864417764</v>
          </cell>
          <cell r="AV69">
            <v>1.4220250116579367</v>
          </cell>
          <cell r="AW69">
            <v>1.4541442905962545</v>
          </cell>
          <cell r="AX69">
            <v>1.4869890476879519</v>
          </cell>
          <cell r="AY69">
            <v>1.5205756693080796</v>
          </cell>
          <cell r="AZ69">
            <v>1.554920911950741</v>
          </cell>
        </row>
        <row r="70">
          <cell r="AG70">
            <v>0.96349602606064055</v>
          </cell>
          <cell r="AH70">
            <v>1</v>
          </cell>
          <cell r="AI70">
            <v>1.0249999999999999</v>
          </cell>
          <cell r="AJ70">
            <v>1.0495999999999999</v>
          </cell>
          <cell r="AK70">
            <v>1.0726912</v>
          </cell>
          <cell r="AL70">
            <v>1.0962904064000001</v>
          </cell>
          <cell r="AM70">
            <v>1.1204087953408002</v>
          </cell>
          <cell r="AN70">
            <v>1.1450577888382978</v>
          </cell>
          <cell r="AO70">
            <v>1.1702490601927404</v>
          </cell>
          <cell r="AP70">
            <v>1.1959945395169806</v>
          </cell>
          <cell r="AQ70">
            <v>1.2223064193863542</v>
          </cell>
          <cell r="AR70">
            <v>1.2499146544810338</v>
          </cell>
          <cell r="AS70">
            <v>1.2781464767817967</v>
          </cell>
          <cell r="AT70">
            <v>1.3070159712528671</v>
          </cell>
          <cell r="AU70">
            <v>1.3365375409955556</v>
          </cell>
          <cell r="AV70">
            <v>1.366725914434022</v>
          </cell>
          <cell r="AW70">
            <v>1.3975961526633431</v>
          </cell>
          <cell r="AX70">
            <v>1.42916365696355</v>
          </cell>
          <cell r="AY70">
            <v>1.4614441764833856</v>
          </cell>
          <cell r="AZ70">
            <v>1.4944538160976157</v>
          </cell>
        </row>
        <row r="71">
          <cell r="AG71">
            <v>0.9260280068744916</v>
          </cell>
          <cell r="AH71">
            <v>0.96111242997094548</v>
          </cell>
          <cell r="AI71">
            <v>1</v>
          </cell>
          <cell r="AJ71">
            <v>1.024</v>
          </cell>
          <cell r="AK71">
            <v>1.0465280000000001</v>
          </cell>
          <cell r="AL71">
            <v>1.069551616</v>
          </cell>
          <cell r="AM71">
            <v>1.0930817515520002</v>
          </cell>
          <cell r="AN71">
            <v>1.1171295500861442</v>
          </cell>
          <cell r="AO71">
            <v>1.1417064001880395</v>
          </cell>
          <cell r="AP71">
            <v>1.1668239409921763</v>
          </cell>
          <cell r="AQ71">
            <v>1.1924940676940043</v>
          </cell>
          <cell r="AR71">
            <v>1.2194289312010087</v>
          </cell>
          <cell r="AS71">
            <v>1.2469721724700458</v>
          </cell>
          <cell r="AT71">
            <v>1.2751375329296266</v>
          </cell>
          <cell r="AU71">
            <v>1.3039390643859079</v>
          </cell>
          <cell r="AV71">
            <v>1.3333911360331923</v>
          </cell>
          <cell r="AW71">
            <v>1.3635084416227738</v>
          </cell>
          <cell r="AX71">
            <v>1.3943060067937074</v>
          </cell>
          <cell r="AY71">
            <v>1.4257991965691568</v>
          </cell>
          <cell r="AZ71">
            <v>1.4580037230220642</v>
          </cell>
        </row>
        <row r="72">
          <cell r="AG72">
            <v>0.90344195792633331</v>
          </cell>
          <cell r="AH72">
            <v>0.93767066338628835</v>
          </cell>
          <cell r="AI72">
            <v>0.97560975609756106</v>
          </cell>
          <cell r="AJ72">
            <v>1</v>
          </cell>
          <cell r="AK72">
            <v>1.022</v>
          </cell>
          <cell r="AL72">
            <v>1.044484</v>
          </cell>
          <cell r="AM72">
            <v>1.067462648</v>
          </cell>
          <cell r="AN72">
            <v>1.090946826256</v>
          </cell>
          <cell r="AO72">
            <v>1.114947656433632</v>
          </cell>
          <cell r="AP72">
            <v>1.139476504875172</v>
          </cell>
          <cell r="AQ72">
            <v>1.1645449879824259</v>
          </cell>
          <cell r="AR72">
            <v>1.1908485656259848</v>
          </cell>
          <cell r="AS72">
            <v>1.2177462621777788</v>
          </cell>
          <cell r="AT72">
            <v>1.2452514970015882</v>
          </cell>
          <cell r="AU72">
            <v>1.2733779925643629</v>
          </cell>
          <cell r="AV72">
            <v>1.302139781282414</v>
          </cell>
          <cell r="AW72">
            <v>1.3315512125222397</v>
          </cell>
          <cell r="AX72">
            <v>1.3616269597594794</v>
          </cell>
          <cell r="AY72">
            <v>1.3923820278995667</v>
          </cell>
          <cell r="AZ72">
            <v>1.4238317607637341</v>
          </cell>
        </row>
        <row r="73">
          <cell r="AG73">
            <v>0.88226753703743499</v>
          </cell>
          <cell r="AH73">
            <v>0.91569400721317229</v>
          </cell>
          <cell r="AI73">
            <v>0.95274390243902451</v>
          </cell>
          <cell r="AJ73">
            <v>0.9765625</v>
          </cell>
          <cell r="AK73">
            <v>1</v>
          </cell>
          <cell r="AL73">
            <v>1.022</v>
          </cell>
          <cell r="AM73">
            <v>1.044484</v>
          </cell>
          <cell r="AN73">
            <v>1.067462648</v>
          </cell>
          <cell r="AO73">
            <v>1.090946826256</v>
          </cell>
          <cell r="AP73">
            <v>1.114947656433632</v>
          </cell>
          <cell r="AQ73">
            <v>1.139476504875172</v>
          </cell>
          <cell r="AR73">
            <v>1.1652138606907874</v>
          </cell>
          <cell r="AS73">
            <v>1.1915325461622102</v>
          </cell>
          <cell r="AT73">
            <v>1.2184456917823758</v>
          </cell>
          <cell r="AU73">
            <v>1.2459667246226642</v>
          </cell>
          <cell r="AV73">
            <v>1.2741093750317163</v>
          </cell>
          <cell r="AW73">
            <v>1.3028876834855576</v>
          </cell>
          <cell r="AX73">
            <v>1.3323160075924458</v>
          </cell>
          <cell r="AY73">
            <v>1.3624090292559363</v>
          </cell>
          <cell r="AZ73">
            <v>1.39318176199974</v>
          </cell>
        </row>
        <row r="74">
          <cell r="AG74">
            <v>0.86327547655326309</v>
          </cell>
          <cell r="AH74">
            <v>0.89598239453343653</v>
          </cell>
          <cell r="AI74">
            <v>0.93223473819865399</v>
          </cell>
          <cell r="AJ74">
            <v>0.95554060665362028</v>
          </cell>
          <cell r="AK74">
            <v>0.97847358121330719</v>
          </cell>
          <cell r="AL74">
            <v>1</v>
          </cell>
          <cell r="AM74">
            <v>1.022</v>
          </cell>
          <cell r="AN74">
            <v>1.044484</v>
          </cell>
          <cell r="AO74">
            <v>1.067462648</v>
          </cell>
          <cell r="AP74">
            <v>1.090946826256</v>
          </cell>
          <cell r="AQ74">
            <v>1.114947656433632</v>
          </cell>
          <cell r="AR74">
            <v>1.1401309791494985</v>
          </cell>
          <cell r="AS74">
            <v>1.1658831175755482</v>
          </cell>
          <cell r="AT74">
            <v>1.192216919552227</v>
          </cell>
          <cell r="AU74">
            <v>1.219145523114153</v>
          </cell>
          <cell r="AV74">
            <v>1.2466823630447323</v>
          </cell>
          <cell r="AW74">
            <v>1.2748411775788235</v>
          </cell>
          <cell r="AX74">
            <v>1.3036360152567963</v>
          </cell>
          <cell r="AY74">
            <v>1.3330812419334015</v>
          </cell>
          <cell r="AZ74">
            <v>1.363191547944951</v>
          </cell>
        </row>
        <row r="75">
          <cell r="AG75">
            <v>0.84469224711669577</v>
          </cell>
          <cell r="AH75">
            <v>0.87669510228320602</v>
          </cell>
          <cell r="AI75">
            <v>0.91216706281668691</v>
          </cell>
          <cell r="AJ75">
            <v>0.93497123938710403</v>
          </cell>
          <cell r="AK75">
            <v>0.95741054913239454</v>
          </cell>
          <cell r="AL75">
            <v>0.97847358121330719</v>
          </cell>
          <cell r="AM75">
            <v>1</v>
          </cell>
          <cell r="AN75">
            <v>1.022</v>
          </cell>
          <cell r="AO75">
            <v>1.044484</v>
          </cell>
          <cell r="AP75">
            <v>1.067462648</v>
          </cell>
          <cell r="AQ75">
            <v>1.090946826256</v>
          </cell>
          <cell r="AR75">
            <v>1.1155880422206441</v>
          </cell>
          <cell r="AS75">
            <v>1.1407858293302817</v>
          </cell>
          <cell r="AT75">
            <v>1.1665527588573648</v>
          </cell>
          <cell r="AU75">
            <v>1.1929016860216759</v>
          </cell>
          <cell r="AV75">
            <v>1.2198457564038474</v>
          </cell>
          <cell r="AW75">
            <v>1.2473984125037409</v>
          </cell>
          <cell r="AX75">
            <v>1.2755734004469628</v>
          </cell>
          <cell r="AY75">
            <v>1.3043847768428583</v>
          </cell>
          <cell r="AZ75">
            <v>1.3338469157974078</v>
          </cell>
        </row>
        <row r="76">
          <cell r="AG76">
            <v>0.82650904805938918</v>
          </cell>
          <cell r="AH76">
            <v>0.85782299636321524</v>
          </cell>
          <cell r="AI76">
            <v>0.89253137261906734</v>
          </cell>
          <cell r="AJ76">
            <v>0.91484465693454398</v>
          </cell>
          <cell r="AK76">
            <v>0.93680092870097309</v>
          </cell>
          <cell r="AL76">
            <v>0.95741054913239454</v>
          </cell>
          <cell r="AM76">
            <v>0.97847358121330719</v>
          </cell>
          <cell r="AN76">
            <v>1</v>
          </cell>
          <cell r="AO76">
            <v>1.022</v>
          </cell>
          <cell r="AP76">
            <v>1.044484</v>
          </cell>
          <cell r="AQ76">
            <v>1.067462648</v>
          </cell>
          <cell r="AR76">
            <v>1.0915734268303758</v>
          </cell>
          <cell r="AS76">
            <v>1.1162287958221935</v>
          </cell>
          <cell r="AT76">
            <v>1.1414410556334293</v>
          </cell>
          <cell r="AU76">
            <v>1.1672227847570216</v>
          </cell>
          <cell r="AV76">
            <v>1.1935868457963283</v>
          </cell>
          <cell r="AW76">
            <v>1.2205463918823298</v>
          </cell>
          <cell r="AX76">
            <v>1.2481148732357759</v>
          </cell>
          <cell r="AY76">
            <v>1.2763060438775522</v>
          </cell>
          <cell r="AZ76">
            <v>1.3051339684906142</v>
          </cell>
        </row>
        <row r="77">
          <cell r="AG77">
            <v>0.80871726815987188</v>
          </cell>
          <cell r="AH77">
            <v>0.83935713929864497</v>
          </cell>
          <cell r="AI77">
            <v>0.87331836851180755</v>
          </cell>
          <cell r="AJ77">
            <v>0.89515132772460271</v>
          </cell>
          <cell r="AK77">
            <v>0.91663495958999319</v>
          </cell>
          <cell r="AL77">
            <v>0.93680092870097309</v>
          </cell>
          <cell r="AM77">
            <v>0.95741054913239454</v>
          </cell>
          <cell r="AN77">
            <v>0.97847358121330719</v>
          </cell>
          <cell r="AO77">
            <v>1</v>
          </cell>
          <cell r="AP77">
            <v>1.022</v>
          </cell>
          <cell r="AQ77">
            <v>1.044484</v>
          </cell>
          <cell r="AR77">
            <v>1.068075760108</v>
          </cell>
          <cell r="AS77">
            <v>1.0922003873015593</v>
          </cell>
          <cell r="AT77">
            <v>1.1168699174495396</v>
          </cell>
          <cell r="AU77">
            <v>1.1420966582749723</v>
          </cell>
          <cell r="AV77">
            <v>1.167893195495429</v>
          </cell>
          <cell r="AW77">
            <v>1.1942723991020843</v>
          </cell>
          <cell r="AX77">
            <v>1.2212474297806029</v>
          </cell>
          <cell r="AY77">
            <v>1.2488317454770572</v>
          </cell>
          <cell r="AZ77">
            <v>1.2770391081121475</v>
          </cell>
        </row>
        <row r="78">
          <cell r="AG78">
            <v>0.79130848156543243</v>
          </cell>
          <cell r="AH78">
            <v>0.82128878600650201</v>
          </cell>
          <cell r="AI78">
            <v>0.85451895157711111</v>
          </cell>
          <cell r="AJ78">
            <v>0.87588192536653886</v>
          </cell>
          <cell r="AK78">
            <v>0.89690309157533576</v>
          </cell>
          <cell r="AL78">
            <v>0.91663495958999319</v>
          </cell>
          <cell r="AM78">
            <v>0.93680092870097309</v>
          </cell>
          <cell r="AN78">
            <v>0.95741054913239454</v>
          </cell>
          <cell r="AO78">
            <v>0.97847358121330719</v>
          </cell>
          <cell r="AP78">
            <v>1</v>
          </cell>
          <cell r="AQ78">
            <v>1.022</v>
          </cell>
          <cell r="AR78">
            <v>1.0450839139999999</v>
          </cell>
          <cell r="AS78">
            <v>1.0686892243655177</v>
          </cell>
          <cell r="AT78">
            <v>1.0928277078762616</v>
          </cell>
          <cell r="AU78">
            <v>1.1175114073140626</v>
          </cell>
          <cell r="AV78">
            <v>1.1427526374710653</v>
          </cell>
          <cell r="AW78">
            <v>1.1685639912936241</v>
          </cell>
          <cell r="AX78">
            <v>1.1949583461649731</v>
          </cell>
          <cell r="AY78">
            <v>1.2219488703298012</v>
          </cell>
          <cell r="AZ78">
            <v>1.2495490294639402</v>
          </cell>
        </row>
        <row r="79">
          <cell r="AG79">
            <v>0.774274443801793</v>
          </cell>
          <cell r="AH79">
            <v>0.8036093796541115</v>
          </cell>
          <cell r="AI79">
            <v>0.83612421876429655</v>
          </cell>
          <cell r="AJ79">
            <v>0.85702732423340389</v>
          </cell>
          <cell r="AK79">
            <v>0.87759598001500561</v>
          </cell>
          <cell r="AL79">
            <v>0.89690309157533576</v>
          </cell>
          <cell r="AM79">
            <v>0.91663495958999319</v>
          </cell>
          <cell r="AN79">
            <v>0.93680092870097309</v>
          </cell>
          <cell r="AO79">
            <v>0.95741054913239454</v>
          </cell>
          <cell r="AP79">
            <v>0.97847358121330719</v>
          </cell>
          <cell r="AQ79">
            <v>1</v>
          </cell>
          <cell r="AR79">
            <v>1.0225869999999999</v>
          </cell>
          <cell r="AS79">
            <v>1.0456841725689998</v>
          </cell>
          <cell r="AT79">
            <v>1.0693030409748157</v>
          </cell>
          <cell r="AU79">
            <v>1.0934553887613137</v>
          </cell>
          <cell r="AV79">
            <v>1.1181532656272652</v>
          </cell>
          <cell r="AW79">
            <v>1.1434089934379883</v>
          </cell>
          <cell r="AX79">
            <v>1.1692351723727721</v>
          </cell>
          <cell r="AY79">
            <v>1.1956446872111557</v>
          </cell>
          <cell r="AZ79">
            <v>1.2226507137611939</v>
          </cell>
        </row>
        <row r="80">
          <cell r="AG80">
            <v>0.75760708786868192</v>
          </cell>
          <cell r="AH80">
            <v>0.78631054760676267</v>
          </cell>
          <cell r="AI80">
            <v>0.81812545867347997</v>
          </cell>
          <cell r="AJ80">
            <v>0.83857859514031685</v>
          </cell>
          <cell r="AK80">
            <v>0.8587044814236845</v>
          </cell>
          <cell r="AL80">
            <v>0.87759598001500561</v>
          </cell>
          <cell r="AM80">
            <v>0.89690309157533576</v>
          </cell>
          <cell r="AN80">
            <v>0.91663495958999319</v>
          </cell>
          <cell r="AO80">
            <v>0.93680092870097309</v>
          </cell>
          <cell r="AP80">
            <v>0.95741054913239454</v>
          </cell>
          <cell r="AQ80">
            <v>0.97847358121330719</v>
          </cell>
          <cell r="AR80">
            <v>1</v>
          </cell>
          <cell r="AS80">
            <v>1.0225869999999999</v>
          </cell>
          <cell r="AT80">
            <v>1.0456841725689998</v>
          </cell>
          <cell r="AU80">
            <v>1.0693030409748157</v>
          </cell>
          <cell r="AV80">
            <v>1.0934553887613137</v>
          </cell>
          <cell r="AW80">
            <v>1.1181532656272652</v>
          </cell>
          <cell r="AX80">
            <v>1.1434089934379883</v>
          </cell>
          <cell r="AY80">
            <v>1.1692351723727721</v>
          </cell>
          <cell r="AZ80">
            <v>1.1956446872111557</v>
          </cell>
        </row>
        <row r="81">
          <cell r="AG81">
            <v>0.74087298965142534</v>
          </cell>
          <cell r="AH81">
            <v>0.76894244461034889</v>
          </cell>
          <cell r="AI81">
            <v>0.80005462486172829</v>
          </cell>
          <cell r="AJ81">
            <v>0.82005599048327138</v>
          </cell>
          <cell r="AK81">
            <v>0.83973733425486996</v>
          </cell>
          <cell r="AL81">
            <v>0.85821155560847717</v>
          </cell>
          <cell r="AM81">
            <v>0.87709220983186365</v>
          </cell>
          <cell r="AN81">
            <v>0.89638823844816462</v>
          </cell>
          <cell r="AO81">
            <v>0.91610877969402427</v>
          </cell>
          <cell r="AP81">
            <v>0.93626317284729277</v>
          </cell>
          <cell r="AQ81">
            <v>0.95686096264993326</v>
          </cell>
          <cell r="AR81">
            <v>0.97791190382823179</v>
          </cell>
          <cell r="AS81">
            <v>1</v>
          </cell>
          <cell r="AT81">
            <v>1.0225869999999999</v>
          </cell>
          <cell r="AU81">
            <v>1.0456841725689998</v>
          </cell>
          <cell r="AV81">
            <v>1.0693030409748157</v>
          </cell>
          <cell r="AW81">
            <v>1.0934553887613137</v>
          </cell>
          <cell r="AX81">
            <v>1.1181532656272652</v>
          </cell>
          <cell r="AY81">
            <v>1.1434089934379883</v>
          </cell>
          <cell r="AZ81">
            <v>1.1692351723727721</v>
          </cell>
        </row>
        <row r="82">
          <cell r="AG82">
            <v>0.72450851580493936</v>
          </cell>
          <cell r="AH82">
            <v>0.75195796994324104</v>
          </cell>
          <cell r="AI82">
            <v>0.78238294136511455</v>
          </cell>
          <cell r="AJ82">
            <v>0.80194251489924229</v>
          </cell>
          <cell r="AK82">
            <v>0.82118913525682413</v>
          </cell>
          <cell r="AL82">
            <v>0.8392552962324743</v>
          </cell>
          <cell r="AM82">
            <v>0.85771891274958878</v>
          </cell>
          <cell r="AN82">
            <v>0.87658872883007977</v>
          </cell>
          <cell r="AO82">
            <v>0.89587368086434149</v>
          </cell>
          <cell r="AP82">
            <v>0.915582901843357</v>
          </cell>
          <cell r="AQ82">
            <v>0.93572572568391088</v>
          </cell>
          <cell r="AR82">
            <v>0.95631169164895691</v>
          </cell>
          <cell r="AS82">
            <v>0.97791190382823179</v>
          </cell>
          <cell r="AT82">
            <v>1</v>
          </cell>
          <cell r="AU82">
            <v>1.0225869999999999</v>
          </cell>
          <cell r="AV82">
            <v>1.0456841725689998</v>
          </cell>
          <cell r="AW82">
            <v>1.0693030409748157</v>
          </cell>
          <cell r="AX82">
            <v>1.0934553887613137</v>
          </cell>
          <cell r="AY82">
            <v>1.1181532656272652</v>
          </cell>
          <cell r="AZ82">
            <v>1.1434089934379883</v>
          </cell>
        </row>
        <row r="83">
          <cell r="AG83">
            <v>0.7085055020305745</v>
          </cell>
          <cell r="AH83">
            <v>0.73534864998600691</v>
          </cell>
          <cell r="AI83">
            <v>0.76510159171309078</v>
          </cell>
          <cell r="AJ83">
            <v>0.784229131505918</v>
          </cell>
          <cell r="AK83">
            <v>0.80305063066206006</v>
          </cell>
          <cell r="AL83">
            <v>0.82071774453662538</v>
          </cell>
          <cell r="AM83">
            <v>0.83877353491643114</v>
          </cell>
          <cell r="AN83">
            <v>0.85722655268459269</v>
          </cell>
          <cell r="AO83">
            <v>0.87608553684365376</v>
          </cell>
          <cell r="AP83">
            <v>0.8953594186542142</v>
          </cell>
          <cell r="AQ83">
            <v>0.91505732586460697</v>
          </cell>
          <cell r="AR83">
            <v>0.93518858703362839</v>
          </cell>
          <cell r="AS83">
            <v>0.95631169164895691</v>
          </cell>
          <cell r="AT83">
            <v>0.97791190382823179</v>
          </cell>
          <cell r="AU83">
            <v>1</v>
          </cell>
          <cell r="AV83">
            <v>1.0225869999999999</v>
          </cell>
          <cell r="AW83">
            <v>1.0456841725689998</v>
          </cell>
          <cell r="AX83">
            <v>1.0693030409748157</v>
          </cell>
          <cell r="AY83">
            <v>1.0934553887613137</v>
          </cell>
          <cell r="AZ83">
            <v>1.1181532656272652</v>
          </cell>
        </row>
        <row r="84">
          <cell r="AG84">
            <v>0.69285596436349628</v>
          </cell>
          <cell r="AH84">
            <v>0.71910619828533606</v>
          </cell>
          <cell r="AI84">
            <v>0.74820195417415913</v>
          </cell>
          <cell r="AJ84">
            <v>0.766907003028513</v>
          </cell>
          <cell r="AK84">
            <v>0.78531277110119735</v>
          </cell>
          <cell r="AL84">
            <v>0.80258965206542365</v>
          </cell>
          <cell r="AM84">
            <v>0.82024662441086305</v>
          </cell>
          <cell r="AN84">
            <v>0.83829205014790209</v>
          </cell>
          <cell r="AO84">
            <v>0.85673447525115598</v>
          </cell>
          <cell r="AP84">
            <v>0.87558263370668143</v>
          </cell>
          <cell r="AQ84">
            <v>0.89484545164822848</v>
          </cell>
          <cell r="AR84">
            <v>0.91453205158448958</v>
          </cell>
          <cell r="AS84">
            <v>0.93518858703362839</v>
          </cell>
          <cell r="AT84">
            <v>0.95631169164895691</v>
          </cell>
          <cell r="AU84">
            <v>0.97791190382823179</v>
          </cell>
          <cell r="AV84">
            <v>1</v>
          </cell>
          <cell r="AW84">
            <v>1.0225869999999999</v>
          </cell>
          <cell r="AX84">
            <v>1.0456841725689998</v>
          </cell>
          <cell r="AY84">
            <v>1.0693030409748157</v>
          </cell>
          <cell r="AZ84">
            <v>1.0934553887613137</v>
          </cell>
        </row>
        <row r="85">
          <cell r="AG85">
            <v>0.67755209518945236</v>
          </cell>
          <cell r="AH85">
            <v>0.70322251141989511</v>
          </cell>
          <cell r="AI85">
            <v>0.73167559745445554</v>
          </cell>
          <cell r="AJ85">
            <v>0.74996748739081687</v>
          </cell>
          <cell r="AK85">
            <v>0.76796670708819648</v>
          </cell>
          <cell r="AL85">
            <v>0.78486197464413676</v>
          </cell>
          <cell r="AM85">
            <v>0.80212893808630781</v>
          </cell>
          <cell r="AN85">
            <v>0.8197757747242066</v>
          </cell>
          <cell r="AO85">
            <v>0.83781084176813914</v>
          </cell>
          <cell r="AP85">
            <v>0.8562426802870382</v>
          </cell>
          <cell r="AQ85">
            <v>0.8750800192533531</v>
          </cell>
          <cell r="AR85">
            <v>0.8943317796769269</v>
          </cell>
          <cell r="AS85">
            <v>0.91453205158448958</v>
          </cell>
          <cell r="AT85">
            <v>0.93518858703362839</v>
          </cell>
          <cell r="AU85">
            <v>0.95631169164895691</v>
          </cell>
          <cell r="AV85">
            <v>0.97791190382823179</v>
          </cell>
          <cell r="AW85">
            <v>1</v>
          </cell>
          <cell r="AX85">
            <v>1.0225869999999999</v>
          </cell>
          <cell r="AY85">
            <v>1.0456841725689998</v>
          </cell>
          <cell r="AZ85">
            <v>1.0693030409748157</v>
          </cell>
        </row>
        <row r="86">
          <cell r="AG86">
            <v>0.66258625934952475</v>
          </cell>
          <cell r="AH86">
            <v>0.68768966495750017</v>
          </cell>
          <cell r="AI86">
            <v>0.71551427649134569</v>
          </cell>
          <cell r="AJ86">
            <v>0.73340213340362925</v>
          </cell>
          <cell r="AK86">
            <v>0.75100378460531636</v>
          </cell>
          <cell r="AL86">
            <v>0.76752586786663335</v>
          </cell>
          <cell r="AM86">
            <v>0.78441143695969928</v>
          </cell>
          <cell r="AN86">
            <v>0.8016684885728127</v>
          </cell>
          <cell r="AO86">
            <v>0.81930519532141455</v>
          </cell>
          <cell r="AP86">
            <v>0.83732990961848563</v>
          </cell>
          <cell r="AQ86">
            <v>0.85575116763009229</v>
          </cell>
          <cell r="AR86">
            <v>0.87457769331795432</v>
          </cell>
          <cell r="AS86">
            <v>0.8943317796769269</v>
          </cell>
          <cell r="AT86">
            <v>0.91453205158448958</v>
          </cell>
          <cell r="AU86">
            <v>0.93518858703362839</v>
          </cell>
          <cell r="AV86">
            <v>0.95631169164895691</v>
          </cell>
          <cell r="AW86">
            <v>0.97791190382823179</v>
          </cell>
          <cell r="AX86">
            <v>1</v>
          </cell>
          <cell r="AY86">
            <v>1.0225869999999999</v>
          </cell>
          <cell r="AZ86">
            <v>1.0456841725689998</v>
          </cell>
        </row>
        <row r="87">
          <cell r="AF87"/>
          <cell r="AG87">
            <v>0.64795099033092018</v>
          </cell>
          <cell r="AH87">
            <v>0.67249990950158778</v>
          </cell>
          <cell r="AI87">
            <v>0.69970992833993162</v>
          </cell>
          <cell r="AJ87">
            <v>0.71720267654842984</v>
          </cell>
          <cell r="AK87">
            <v>0.73441554078559212</v>
          </cell>
          <cell r="AL87">
            <v>0.75057268268287514</v>
          </cell>
          <cell r="AM87">
            <v>0.76708528170189838</v>
          </cell>
          <cell r="AN87">
            <v>0.78396115789934018</v>
          </cell>
          <cell r="AO87">
            <v>0.80120830337312565</v>
          </cell>
          <cell r="AP87">
            <v>0.81883488604733445</v>
          </cell>
          <cell r="AQ87">
            <v>0.83684925354037587</v>
          </cell>
          <cell r="AR87">
            <v>0.8552599371182642</v>
          </cell>
          <cell r="AS87">
            <v>0.87457769331795432</v>
          </cell>
          <cell r="AT87">
            <v>0.8943317796769269</v>
          </cell>
          <cell r="AU87">
            <v>0.91453205158448958</v>
          </cell>
          <cell r="AV87">
            <v>0.93518858703362839</v>
          </cell>
          <cell r="AW87">
            <v>0.95631169164895691</v>
          </cell>
          <cell r="AX87">
            <v>0.97791190382823179</v>
          </cell>
          <cell r="AY87">
            <v>1</v>
          </cell>
          <cell r="AZ87">
            <v>1.0225869999999999</v>
          </cell>
        </row>
        <row r="88">
          <cell r="AF88"/>
          <cell r="AG88">
            <v>0.63363898654189832</v>
          </cell>
          <cell r="AH88">
            <v>0.65764566682501124</v>
          </cell>
          <cell r="AI88">
            <v>0.68425466815041813</v>
          </cell>
          <cell r="AJ88">
            <v>0.70136103485417856</v>
          </cell>
          <cell r="AK88">
            <v>0.71819369969067881</v>
          </cell>
          <cell r="AL88">
            <v>0.73399396108387371</v>
          </cell>
          <cell r="AM88">
            <v>0.75014182822771891</v>
          </cell>
          <cell r="AN88">
            <v>0.76664494844872877</v>
          </cell>
          <cell r="AO88">
            <v>0.78351113731460087</v>
          </cell>
          <cell r="AP88">
            <v>0.80074838233552215</v>
          </cell>
          <cell r="AQ88">
            <v>0.81836484674690368</v>
          </cell>
          <cell r="AR88">
            <v>0.83636887337533561</v>
          </cell>
          <cell r="AS88">
            <v>0.8552599371182642</v>
          </cell>
          <cell r="AT88">
            <v>0.87457769331795432</v>
          </cell>
          <cell r="AU88">
            <v>0.8943317796769269</v>
          </cell>
          <cell r="AV88">
            <v>0.91453205158448958</v>
          </cell>
          <cell r="AW88">
            <v>0.93518858703362839</v>
          </cell>
          <cell r="AX88">
            <v>0.95631169164895691</v>
          </cell>
          <cell r="AY88">
            <v>0.97791190382823179</v>
          </cell>
          <cell r="AZ88">
            <v>1</v>
          </cell>
        </row>
        <row r="89">
          <cell r="AG89">
            <v>1</v>
          </cell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</row>
        <row r="90">
          <cell r="AG90"/>
          <cell r="AH90">
            <v>1</v>
          </cell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</row>
        <row r="91">
          <cell r="AF91"/>
          <cell r="AG91"/>
          <cell r="AH91"/>
          <cell r="AI91">
            <v>1</v>
          </cell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</row>
        <row r="92">
          <cell r="AF92"/>
          <cell r="AG92"/>
          <cell r="AH92"/>
          <cell r="AI92"/>
          <cell r="AJ92">
            <v>1</v>
          </cell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</row>
        <row r="93">
          <cell r="AF93"/>
          <cell r="AG93"/>
          <cell r="AH93"/>
          <cell r="AI93"/>
          <cell r="AJ93"/>
          <cell r="AK93">
            <v>1</v>
          </cell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</row>
        <row r="94">
          <cell r="AF94"/>
          <cell r="AG94"/>
          <cell r="AH94"/>
          <cell r="AI94"/>
          <cell r="AJ94"/>
          <cell r="AK94"/>
          <cell r="AL94">
            <v>1</v>
          </cell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</row>
        <row r="95">
          <cell r="AF95"/>
          <cell r="AG95"/>
          <cell r="AH95"/>
          <cell r="AI95"/>
          <cell r="AJ95"/>
          <cell r="AK95"/>
          <cell r="AL95"/>
          <cell r="AM95">
            <v>1</v>
          </cell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</row>
        <row r="96">
          <cell r="AF96"/>
          <cell r="AG96"/>
          <cell r="AH96"/>
          <cell r="AI96"/>
          <cell r="AJ96"/>
          <cell r="AK96"/>
          <cell r="AL96"/>
          <cell r="AM96"/>
          <cell r="AN96">
            <v>1</v>
          </cell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</row>
        <row r="97">
          <cell r="AF97"/>
          <cell r="AG97"/>
          <cell r="AH97"/>
          <cell r="AI97"/>
          <cell r="AJ97"/>
          <cell r="AK97"/>
          <cell r="AL97"/>
          <cell r="AM97"/>
          <cell r="AN97"/>
          <cell r="AO97">
            <v>1</v>
          </cell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</row>
        <row r="98"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>
            <v>1</v>
          </cell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</row>
        <row r="99"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>
            <v>1</v>
          </cell>
          <cell r="AR99"/>
          <cell r="AS99"/>
          <cell r="AT99"/>
          <cell r="AU99"/>
          <cell r="AV99"/>
          <cell r="AW99"/>
          <cell r="AX99"/>
          <cell r="AY99"/>
          <cell r="AZ99"/>
        </row>
        <row r="100"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>
            <v>1</v>
          </cell>
          <cell r="AS100"/>
          <cell r="AT100"/>
          <cell r="AU100"/>
          <cell r="AV100"/>
          <cell r="AW100"/>
          <cell r="AX100"/>
          <cell r="AY100"/>
          <cell r="AZ100"/>
        </row>
        <row r="101"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>
            <v>1</v>
          </cell>
          <cell r="AT101"/>
          <cell r="AU101"/>
          <cell r="AV101"/>
          <cell r="AW101"/>
          <cell r="AX101"/>
          <cell r="AY101"/>
          <cell r="AZ101"/>
        </row>
        <row r="102"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>
            <v>1</v>
          </cell>
          <cell r="AU102"/>
          <cell r="AV102"/>
          <cell r="AW102"/>
          <cell r="AX102"/>
          <cell r="AY102"/>
          <cell r="AZ102"/>
        </row>
        <row r="103"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>
            <v>1</v>
          </cell>
          <cell r="AV103"/>
          <cell r="AW103"/>
          <cell r="AX103"/>
          <cell r="AY103"/>
          <cell r="AZ103"/>
        </row>
        <row r="104"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>
            <v>1</v>
          </cell>
          <cell r="AW104"/>
          <cell r="AX104"/>
          <cell r="AY104"/>
          <cell r="AZ104"/>
        </row>
        <row r="105"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>
            <v>1</v>
          </cell>
          <cell r="AX105"/>
          <cell r="AY105"/>
          <cell r="AZ105"/>
        </row>
        <row r="106"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>
            <v>1</v>
          </cell>
          <cell r="AY106"/>
          <cell r="AZ106"/>
        </row>
        <row r="107"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>
            <v>1</v>
          </cell>
          <cell r="AZ107"/>
        </row>
        <row r="108"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>
            <v>1</v>
          </cell>
        </row>
        <row r="109">
          <cell r="AF109">
            <v>1</v>
          </cell>
          <cell r="AG109">
            <v>1.02</v>
          </cell>
          <cell r="AH109">
            <v>1.0404</v>
          </cell>
          <cell r="AI109">
            <v>1.0612079999999999</v>
          </cell>
          <cell r="AJ109">
            <v>1.08243216</v>
          </cell>
          <cell r="AK109">
            <v>1.1040808032</v>
          </cell>
          <cell r="AL109">
            <v>1.1261624192640001</v>
          </cell>
          <cell r="AM109">
            <v>1.14868566764928</v>
          </cell>
          <cell r="AN109">
            <v>1.1716593810022657</v>
          </cell>
          <cell r="AO109">
            <v>1.1950925686223111</v>
          </cell>
          <cell r="AP109">
            <v>1.2189944199947573</v>
          </cell>
          <cell r="AQ109">
            <v>1.2433743083946525</v>
          </cell>
          <cell r="AR109">
            <v>1.2682417945625455</v>
          </cell>
          <cell r="AS109">
            <v>1.2936066304537963</v>
          </cell>
          <cell r="AT109">
            <v>1.3194787630628724</v>
          </cell>
          <cell r="AU109">
            <v>1.3458683383241299</v>
          </cell>
          <cell r="AV109">
            <v>1.3727857050906125</v>
          </cell>
          <cell r="AW109">
            <v>1.4002414191924248</v>
          </cell>
          <cell r="AX109">
            <v>1.4282462475762734</v>
          </cell>
          <cell r="AY109">
            <v>1.4568111725277988</v>
          </cell>
          <cell r="AZ109">
            <v>1.4859473959783549</v>
          </cell>
        </row>
        <row r="110">
          <cell r="AF110">
            <v>0.98039215686274506</v>
          </cell>
          <cell r="AG110">
            <v>1</v>
          </cell>
          <cell r="AH110">
            <v>1.02</v>
          </cell>
          <cell r="AI110">
            <v>1.0404</v>
          </cell>
          <cell r="AJ110">
            <v>1.0612079999999999</v>
          </cell>
          <cell r="AK110">
            <v>1.08243216</v>
          </cell>
          <cell r="AL110">
            <v>1.1040808032</v>
          </cell>
          <cell r="AM110">
            <v>1.1261624192640001</v>
          </cell>
          <cell r="AN110">
            <v>1.14868566764928</v>
          </cell>
          <cell r="AO110">
            <v>1.1716593810022657</v>
          </cell>
          <cell r="AP110">
            <v>1.1950925686223111</v>
          </cell>
          <cell r="AQ110">
            <v>1.2189944199947573</v>
          </cell>
          <cell r="AR110">
            <v>1.2433743083946525</v>
          </cell>
          <cell r="AS110">
            <v>1.2682417945625455</v>
          </cell>
          <cell r="AT110">
            <v>1.2936066304537963</v>
          </cell>
          <cell r="AU110">
            <v>1.3194787630628724</v>
          </cell>
          <cell r="AV110">
            <v>1.3458683383241299</v>
          </cell>
          <cell r="AW110">
            <v>1.3727857050906125</v>
          </cell>
          <cell r="AX110">
            <v>1.4002414191924248</v>
          </cell>
          <cell r="AY110">
            <v>1.4282462475762734</v>
          </cell>
          <cell r="AZ110">
            <v>1.4568111725277988</v>
          </cell>
        </row>
        <row r="111">
          <cell r="AF111">
            <v>0.96116878123798533</v>
          </cell>
          <cell r="AG111">
            <v>0.98039215686274506</v>
          </cell>
          <cell r="AH111">
            <v>1</v>
          </cell>
          <cell r="AI111">
            <v>1.02</v>
          </cell>
          <cell r="AJ111">
            <v>1.0404</v>
          </cell>
          <cell r="AK111">
            <v>1.0612079999999999</v>
          </cell>
          <cell r="AL111">
            <v>1.08243216</v>
          </cell>
          <cell r="AM111">
            <v>1.1040808032</v>
          </cell>
          <cell r="AN111">
            <v>1.1261624192640001</v>
          </cell>
          <cell r="AO111">
            <v>1.14868566764928</v>
          </cell>
          <cell r="AP111">
            <v>1.1716593810022657</v>
          </cell>
          <cell r="AQ111">
            <v>1.1950925686223111</v>
          </cell>
          <cell r="AR111">
            <v>1.2189944199947573</v>
          </cell>
          <cell r="AS111">
            <v>1.2433743083946525</v>
          </cell>
          <cell r="AT111">
            <v>1.2682417945625455</v>
          </cell>
          <cell r="AU111">
            <v>1.2936066304537963</v>
          </cell>
          <cell r="AV111">
            <v>1.3194787630628724</v>
          </cell>
          <cell r="AW111">
            <v>1.3458683383241299</v>
          </cell>
          <cell r="AX111">
            <v>1.3727857050906125</v>
          </cell>
          <cell r="AY111">
            <v>1.4002414191924248</v>
          </cell>
          <cell r="AZ111">
            <v>1.4282462475762734</v>
          </cell>
        </row>
        <row r="112">
          <cell r="AF112">
            <v>0.94232233454704439</v>
          </cell>
          <cell r="AG112">
            <v>0.96116878123798533</v>
          </cell>
          <cell r="AH112">
            <v>0.98039215686274506</v>
          </cell>
          <cell r="AI112">
            <v>1</v>
          </cell>
          <cell r="AJ112">
            <v>1.02</v>
          </cell>
          <cell r="AK112">
            <v>1.0404</v>
          </cell>
          <cell r="AL112">
            <v>1.0612079999999999</v>
          </cell>
          <cell r="AM112">
            <v>1.08243216</v>
          </cell>
          <cell r="AN112">
            <v>1.1040808032</v>
          </cell>
          <cell r="AO112">
            <v>1.1261624192640001</v>
          </cell>
          <cell r="AP112">
            <v>1.14868566764928</v>
          </cell>
          <cell r="AQ112">
            <v>1.1716593810022657</v>
          </cell>
          <cell r="AR112">
            <v>1.1950925686223111</v>
          </cell>
          <cell r="AS112">
            <v>1.2189944199947573</v>
          </cell>
          <cell r="AT112">
            <v>1.2433743083946525</v>
          </cell>
          <cell r="AU112">
            <v>1.2682417945625455</v>
          </cell>
          <cell r="AV112">
            <v>1.2936066304537963</v>
          </cell>
          <cell r="AW112">
            <v>1.3194787630628724</v>
          </cell>
          <cell r="AX112">
            <v>1.3458683383241299</v>
          </cell>
          <cell r="AY112">
            <v>1.3727857050906125</v>
          </cell>
          <cell r="AZ112">
            <v>1.4002414191924248</v>
          </cell>
        </row>
        <row r="113">
          <cell r="AF113">
            <v>0.92384542602651409</v>
          </cell>
          <cell r="AG113">
            <v>0.94232233454704439</v>
          </cell>
          <cell r="AH113">
            <v>0.96116878123798533</v>
          </cell>
          <cell r="AI113">
            <v>0.98039215686274506</v>
          </cell>
          <cell r="AJ113">
            <v>1</v>
          </cell>
          <cell r="AK113">
            <v>1.02</v>
          </cell>
          <cell r="AL113">
            <v>1.0404</v>
          </cell>
          <cell r="AM113">
            <v>1.0612079999999999</v>
          </cell>
          <cell r="AN113">
            <v>1.08243216</v>
          </cell>
          <cell r="AO113">
            <v>1.1040808032</v>
          </cell>
          <cell r="AP113">
            <v>1.1261624192640001</v>
          </cell>
          <cell r="AQ113">
            <v>1.14868566764928</v>
          </cell>
          <cell r="AR113">
            <v>1.1716593810022657</v>
          </cell>
          <cell r="AS113">
            <v>1.1950925686223111</v>
          </cell>
          <cell r="AT113">
            <v>1.2189944199947573</v>
          </cell>
          <cell r="AU113">
            <v>1.2433743083946525</v>
          </cell>
          <cell r="AV113">
            <v>1.2682417945625455</v>
          </cell>
          <cell r="AW113">
            <v>1.2936066304537963</v>
          </cell>
          <cell r="AX113">
            <v>1.3194787630628724</v>
          </cell>
          <cell r="AY113">
            <v>1.3458683383241299</v>
          </cell>
          <cell r="AZ113">
            <v>1.3727857050906125</v>
          </cell>
        </row>
        <row r="114">
          <cell r="AF114">
            <v>0.90573080982991572</v>
          </cell>
          <cell r="AG114">
            <v>0.92384542602651409</v>
          </cell>
          <cell r="AH114">
            <v>0.94232233454704439</v>
          </cell>
          <cell r="AI114">
            <v>0.96116878123798533</v>
          </cell>
          <cell r="AJ114">
            <v>0.98039215686274506</v>
          </cell>
          <cell r="AK114">
            <v>1</v>
          </cell>
          <cell r="AL114">
            <v>1.02</v>
          </cell>
          <cell r="AM114">
            <v>1.0404</v>
          </cell>
          <cell r="AN114">
            <v>1.0612079999999999</v>
          </cell>
          <cell r="AO114">
            <v>1.08243216</v>
          </cell>
          <cell r="AP114">
            <v>1.1040808032</v>
          </cell>
          <cell r="AQ114">
            <v>1.1261624192640001</v>
          </cell>
          <cell r="AR114">
            <v>1.14868566764928</v>
          </cell>
          <cell r="AS114">
            <v>1.1716593810022657</v>
          </cell>
          <cell r="AT114">
            <v>1.1950925686223111</v>
          </cell>
          <cell r="AU114">
            <v>1.2189944199947573</v>
          </cell>
          <cell r="AV114">
            <v>1.2433743083946525</v>
          </cell>
          <cell r="AW114">
            <v>1.2682417945625455</v>
          </cell>
          <cell r="AX114">
            <v>1.2936066304537963</v>
          </cell>
          <cell r="AY114">
            <v>1.3194787630628724</v>
          </cell>
          <cell r="AZ114">
            <v>1.3458683383241299</v>
          </cell>
        </row>
        <row r="115">
          <cell r="AF115">
            <v>0.88797138218619187</v>
          </cell>
          <cell r="AG115">
            <v>0.90573080982991572</v>
          </cell>
          <cell r="AH115">
            <v>0.92384542602651409</v>
          </cell>
          <cell r="AI115">
            <v>0.94232233454704439</v>
          </cell>
          <cell r="AJ115">
            <v>0.96116878123798533</v>
          </cell>
          <cell r="AK115">
            <v>0.98039215686274506</v>
          </cell>
          <cell r="AL115">
            <v>1</v>
          </cell>
          <cell r="AM115">
            <v>1.02</v>
          </cell>
          <cell r="AN115">
            <v>1.0404</v>
          </cell>
          <cell r="AO115">
            <v>1.0612079999999999</v>
          </cell>
          <cell r="AP115">
            <v>1.08243216</v>
          </cell>
          <cell r="AQ115">
            <v>1.1040808032</v>
          </cell>
          <cell r="AR115">
            <v>1.1261624192640001</v>
          </cell>
          <cell r="AS115">
            <v>1.14868566764928</v>
          </cell>
          <cell r="AT115">
            <v>1.1716593810022657</v>
          </cell>
          <cell r="AU115">
            <v>1.1950925686223111</v>
          </cell>
          <cell r="AV115">
            <v>1.2189944199947573</v>
          </cell>
          <cell r="AW115">
            <v>1.2433743083946525</v>
          </cell>
          <cell r="AX115">
            <v>1.2682417945625455</v>
          </cell>
          <cell r="AY115">
            <v>1.2936066304537963</v>
          </cell>
          <cell r="AZ115">
            <v>1.3194787630628724</v>
          </cell>
        </row>
        <row r="116">
          <cell r="AF116">
            <v>0.87056017861391355</v>
          </cell>
          <cell r="AG116">
            <v>0.88797138218619187</v>
          </cell>
          <cell r="AH116">
            <v>0.90573080982991572</v>
          </cell>
          <cell r="AI116">
            <v>0.92384542602651409</v>
          </cell>
          <cell r="AJ116">
            <v>0.94232233454704439</v>
          </cell>
          <cell r="AK116">
            <v>0.96116878123798533</v>
          </cell>
          <cell r="AL116">
            <v>0.98039215686274506</v>
          </cell>
          <cell r="AM116">
            <v>1</v>
          </cell>
          <cell r="AN116">
            <v>1.02</v>
          </cell>
          <cell r="AO116">
            <v>1.0404</v>
          </cell>
          <cell r="AP116">
            <v>1.0612079999999999</v>
          </cell>
          <cell r="AQ116">
            <v>1.08243216</v>
          </cell>
          <cell r="AR116">
            <v>1.1040808032</v>
          </cell>
          <cell r="AS116">
            <v>1.1261624192640001</v>
          </cell>
          <cell r="AT116">
            <v>1.14868566764928</v>
          </cell>
          <cell r="AU116">
            <v>1.1716593810022657</v>
          </cell>
          <cell r="AV116">
            <v>1.1950925686223111</v>
          </cell>
          <cell r="AW116">
            <v>1.2189944199947573</v>
          </cell>
          <cell r="AX116">
            <v>1.2433743083946525</v>
          </cell>
          <cell r="AY116">
            <v>1.2682417945625455</v>
          </cell>
          <cell r="AZ116">
            <v>1.2936066304537963</v>
          </cell>
        </row>
        <row r="117">
          <cell r="AF117">
            <v>0.85349037119011129</v>
          </cell>
          <cell r="AG117">
            <v>0.87056017861391355</v>
          </cell>
          <cell r="AH117">
            <v>0.88797138218619187</v>
          </cell>
          <cell r="AI117">
            <v>0.90573080982991572</v>
          </cell>
          <cell r="AJ117">
            <v>0.92384542602651409</v>
          </cell>
          <cell r="AK117">
            <v>0.94232233454704439</v>
          </cell>
          <cell r="AL117">
            <v>0.96116878123798533</v>
          </cell>
          <cell r="AM117">
            <v>0.98039215686274506</v>
          </cell>
          <cell r="AN117">
            <v>1</v>
          </cell>
          <cell r="AO117">
            <v>1.02</v>
          </cell>
          <cell r="AP117">
            <v>1.0404</v>
          </cell>
          <cell r="AQ117">
            <v>1.0612079999999999</v>
          </cell>
          <cell r="AR117">
            <v>1.08243216</v>
          </cell>
          <cell r="AS117">
            <v>1.1040808032</v>
          </cell>
          <cell r="AT117">
            <v>1.1261624192640001</v>
          </cell>
          <cell r="AU117">
            <v>1.14868566764928</v>
          </cell>
          <cell r="AV117">
            <v>1.1716593810022657</v>
          </cell>
          <cell r="AW117">
            <v>1.1950925686223111</v>
          </cell>
          <cell r="AX117">
            <v>1.2189944199947573</v>
          </cell>
          <cell r="AY117">
            <v>1.2433743083946525</v>
          </cell>
          <cell r="AZ117">
            <v>1.2682417945625455</v>
          </cell>
        </row>
        <row r="118">
          <cell r="AF118">
            <v>0.83675526587265814</v>
          </cell>
          <cell r="AG118">
            <v>0.85349037119011129</v>
          </cell>
          <cell r="AH118">
            <v>0.87056017861391355</v>
          </cell>
          <cell r="AI118">
            <v>0.88797138218619187</v>
          </cell>
          <cell r="AJ118">
            <v>0.90573080982991572</v>
          </cell>
          <cell r="AK118">
            <v>0.92384542602651409</v>
          </cell>
          <cell r="AL118">
            <v>0.94232233454704439</v>
          </cell>
          <cell r="AM118">
            <v>0.96116878123798533</v>
          </cell>
          <cell r="AN118">
            <v>0.98039215686274506</v>
          </cell>
          <cell r="AO118">
            <v>1</v>
          </cell>
          <cell r="AP118">
            <v>1.02</v>
          </cell>
          <cell r="AQ118">
            <v>1.0404</v>
          </cell>
          <cell r="AR118">
            <v>1.0612079999999999</v>
          </cell>
          <cell r="AS118">
            <v>1.08243216</v>
          </cell>
          <cell r="AT118">
            <v>1.1040808032</v>
          </cell>
          <cell r="AU118">
            <v>1.1261624192640001</v>
          </cell>
          <cell r="AV118">
            <v>1.14868566764928</v>
          </cell>
          <cell r="AW118">
            <v>1.1716593810022657</v>
          </cell>
          <cell r="AX118">
            <v>1.1950925686223111</v>
          </cell>
          <cell r="AY118">
            <v>1.2189944199947573</v>
          </cell>
          <cell r="AZ118">
            <v>1.2433743083946525</v>
          </cell>
        </row>
        <row r="119">
          <cell r="AF119">
            <v>0.82034829987515501</v>
          </cell>
          <cell r="AG119">
            <v>0.83675526587265814</v>
          </cell>
          <cell r="AH119">
            <v>0.85349037119011129</v>
          </cell>
          <cell r="AI119">
            <v>0.87056017861391355</v>
          </cell>
          <cell r="AJ119">
            <v>0.88797138218619187</v>
          </cell>
          <cell r="AK119">
            <v>0.90573080982991572</v>
          </cell>
          <cell r="AL119">
            <v>0.92384542602651409</v>
          </cell>
          <cell r="AM119">
            <v>0.94232233454704439</v>
          </cell>
          <cell r="AN119">
            <v>0.96116878123798533</v>
          </cell>
          <cell r="AO119">
            <v>0.98039215686274506</v>
          </cell>
          <cell r="AP119">
            <v>1</v>
          </cell>
          <cell r="AQ119">
            <v>1.02</v>
          </cell>
          <cell r="AR119">
            <v>1.0404</v>
          </cell>
          <cell r="AS119">
            <v>1.0612079999999999</v>
          </cell>
          <cell r="AT119">
            <v>1.08243216</v>
          </cell>
          <cell r="AU119">
            <v>1.1040808032</v>
          </cell>
          <cell r="AV119">
            <v>1.1261624192640001</v>
          </cell>
          <cell r="AW119">
            <v>1.14868566764928</v>
          </cell>
          <cell r="AX119">
            <v>1.1716593810022657</v>
          </cell>
          <cell r="AY119">
            <v>1.1950925686223111</v>
          </cell>
          <cell r="AZ119">
            <v>1.2189944199947573</v>
          </cell>
        </row>
        <row r="120">
          <cell r="AF120">
            <v>0.80426303909328922</v>
          </cell>
          <cell r="AG120">
            <v>0.82034829987515501</v>
          </cell>
          <cell r="AH120">
            <v>0.83675526587265814</v>
          </cell>
          <cell r="AI120">
            <v>0.85349037119011129</v>
          </cell>
          <cell r="AJ120">
            <v>0.87056017861391355</v>
          </cell>
          <cell r="AK120">
            <v>0.88797138218619187</v>
          </cell>
          <cell r="AL120">
            <v>0.90573080982991572</v>
          </cell>
          <cell r="AM120">
            <v>0.92384542602651409</v>
          </cell>
          <cell r="AN120">
            <v>0.94232233454704439</v>
          </cell>
          <cell r="AO120">
            <v>0.96116878123798533</v>
          </cell>
          <cell r="AP120">
            <v>0.98039215686274506</v>
          </cell>
          <cell r="AQ120">
            <v>1</v>
          </cell>
          <cell r="AR120">
            <v>1.02</v>
          </cell>
          <cell r="AS120">
            <v>1.0404</v>
          </cell>
          <cell r="AT120">
            <v>1.0612079999999999</v>
          </cell>
          <cell r="AU120">
            <v>1.08243216</v>
          </cell>
          <cell r="AV120">
            <v>1.1040808032</v>
          </cell>
          <cell r="AW120">
            <v>1.1261624192640001</v>
          </cell>
          <cell r="AX120">
            <v>1.14868566764928</v>
          </cell>
          <cell r="AY120">
            <v>1.1716593810022657</v>
          </cell>
          <cell r="AZ120">
            <v>1.1950925686223111</v>
          </cell>
        </row>
        <row r="121">
          <cell r="AF121">
            <v>0.7884931755816561</v>
          </cell>
          <cell r="AG121">
            <v>0.80426303909328922</v>
          </cell>
          <cell r="AH121">
            <v>0.82034829987515501</v>
          </cell>
          <cell r="AI121">
            <v>0.83675526587265814</v>
          </cell>
          <cell r="AJ121">
            <v>0.85349037119011129</v>
          </cell>
          <cell r="AK121">
            <v>0.87056017861391355</v>
          </cell>
          <cell r="AL121">
            <v>0.88797138218619187</v>
          </cell>
          <cell r="AM121">
            <v>0.90573080982991572</v>
          </cell>
          <cell r="AN121">
            <v>0.92384542602651409</v>
          </cell>
          <cell r="AO121">
            <v>0.94232233454704439</v>
          </cell>
          <cell r="AP121">
            <v>0.96116878123798533</v>
          </cell>
          <cell r="AQ121">
            <v>0.98039215686274506</v>
          </cell>
          <cell r="AR121">
            <v>1</v>
          </cell>
          <cell r="AS121">
            <v>1.02</v>
          </cell>
          <cell r="AT121">
            <v>1.0404</v>
          </cell>
          <cell r="AU121">
            <v>1.0612079999999999</v>
          </cell>
          <cell r="AV121">
            <v>1.08243216</v>
          </cell>
          <cell r="AW121">
            <v>1.1040808032</v>
          </cell>
          <cell r="AX121">
            <v>1.1261624192640001</v>
          </cell>
          <cell r="AY121">
            <v>1.14868566764928</v>
          </cell>
          <cell r="AZ121">
            <v>1.1716593810022657</v>
          </cell>
        </row>
        <row r="122">
          <cell r="AF122">
            <v>0.77303252508005504</v>
          </cell>
          <cell r="AG122">
            <v>0.7884931755816561</v>
          </cell>
          <cell r="AH122">
            <v>0.80426303909328922</v>
          </cell>
          <cell r="AI122">
            <v>0.82034829987515501</v>
          </cell>
          <cell r="AJ122">
            <v>0.83675526587265814</v>
          </cell>
          <cell r="AK122">
            <v>0.85349037119011129</v>
          </cell>
          <cell r="AL122">
            <v>0.87056017861391355</v>
          </cell>
          <cell r="AM122">
            <v>0.88797138218619187</v>
          </cell>
          <cell r="AN122">
            <v>0.90573080982991572</v>
          </cell>
          <cell r="AO122">
            <v>0.92384542602651409</v>
          </cell>
          <cell r="AP122">
            <v>0.94232233454704439</v>
          </cell>
          <cell r="AQ122">
            <v>0.96116878123798533</v>
          </cell>
          <cell r="AR122">
            <v>0.98039215686274506</v>
          </cell>
          <cell r="AS122">
            <v>1</v>
          </cell>
          <cell r="AT122">
            <v>1.02</v>
          </cell>
          <cell r="AU122">
            <v>1.0404</v>
          </cell>
          <cell r="AV122">
            <v>1.0612079999999999</v>
          </cell>
          <cell r="AW122">
            <v>1.08243216</v>
          </cell>
          <cell r="AX122">
            <v>1.1040808032</v>
          </cell>
          <cell r="AY122">
            <v>1.1261624192640001</v>
          </cell>
          <cell r="AZ122">
            <v>1.14868566764928</v>
          </cell>
        </row>
        <row r="123">
          <cell r="AF123">
            <v>0.75787502458828926</v>
          </cell>
          <cell r="AG123">
            <v>0.77303252508005504</v>
          </cell>
          <cell r="AH123">
            <v>0.7884931755816561</v>
          </cell>
          <cell r="AI123">
            <v>0.80426303909328922</v>
          </cell>
          <cell r="AJ123">
            <v>0.82034829987515501</v>
          </cell>
          <cell r="AK123">
            <v>0.83675526587265814</v>
          </cell>
          <cell r="AL123">
            <v>0.85349037119011129</v>
          </cell>
          <cell r="AM123">
            <v>0.87056017861391355</v>
          </cell>
          <cell r="AN123">
            <v>0.88797138218619187</v>
          </cell>
          <cell r="AO123">
            <v>0.90573080982991572</v>
          </cell>
          <cell r="AP123">
            <v>0.92384542602651409</v>
          </cell>
          <cell r="AQ123">
            <v>0.94232233454704439</v>
          </cell>
          <cell r="AR123">
            <v>0.96116878123798533</v>
          </cell>
          <cell r="AS123">
            <v>0.98039215686274506</v>
          </cell>
          <cell r="AT123">
            <v>1</v>
          </cell>
          <cell r="AU123">
            <v>1.02</v>
          </cell>
          <cell r="AV123">
            <v>1.0404</v>
          </cell>
          <cell r="AW123">
            <v>1.0612079999999999</v>
          </cell>
          <cell r="AX123">
            <v>1.08243216</v>
          </cell>
          <cell r="AY123">
            <v>1.1040808032</v>
          </cell>
          <cell r="AZ123">
            <v>1.1261624192640001</v>
          </cell>
        </row>
        <row r="124">
          <cell r="AF124">
            <v>0.74301472998851892</v>
          </cell>
          <cell r="AG124">
            <v>0.75787502458828926</v>
          </cell>
          <cell r="AH124">
            <v>0.77303252508005504</v>
          </cell>
          <cell r="AI124">
            <v>0.7884931755816561</v>
          </cell>
          <cell r="AJ124">
            <v>0.80426303909328922</v>
          </cell>
          <cell r="AK124">
            <v>0.82034829987515501</v>
          </cell>
          <cell r="AL124">
            <v>0.83675526587265814</v>
          </cell>
          <cell r="AM124">
            <v>0.85349037119011129</v>
          </cell>
          <cell r="AN124">
            <v>0.87056017861391355</v>
          </cell>
          <cell r="AO124">
            <v>0.88797138218619187</v>
          </cell>
          <cell r="AP124">
            <v>0.90573080982991572</v>
          </cell>
          <cell r="AQ124">
            <v>0.92384542602651409</v>
          </cell>
          <cell r="AR124">
            <v>0.94232233454704439</v>
          </cell>
          <cell r="AS124">
            <v>0.96116878123798533</v>
          </cell>
          <cell r="AT124">
            <v>0.98039215686274506</v>
          </cell>
          <cell r="AU124">
            <v>1</v>
          </cell>
          <cell r="AV124">
            <v>1.02</v>
          </cell>
          <cell r="AW124">
            <v>1.0404</v>
          </cell>
          <cell r="AX124">
            <v>1.0612079999999999</v>
          </cell>
          <cell r="AY124">
            <v>1.08243216</v>
          </cell>
          <cell r="AZ124">
            <v>1.1040808032</v>
          </cell>
        </row>
        <row r="125">
          <cell r="AF125">
            <v>0.72844581371423422</v>
          </cell>
          <cell r="AG125">
            <v>0.74301472998851892</v>
          </cell>
          <cell r="AH125">
            <v>0.75787502458828926</v>
          </cell>
          <cell r="AI125">
            <v>0.77303252508005504</v>
          </cell>
          <cell r="AJ125">
            <v>0.7884931755816561</v>
          </cell>
          <cell r="AK125">
            <v>0.80426303909328922</v>
          </cell>
          <cell r="AL125">
            <v>0.82034829987515501</v>
          </cell>
          <cell r="AM125">
            <v>0.83675526587265814</v>
          </cell>
          <cell r="AN125">
            <v>0.85349037119011129</v>
          </cell>
          <cell r="AO125">
            <v>0.87056017861391355</v>
          </cell>
          <cell r="AP125">
            <v>0.88797138218619187</v>
          </cell>
          <cell r="AQ125">
            <v>0.90573080982991572</v>
          </cell>
          <cell r="AR125">
            <v>0.92384542602651409</v>
          </cell>
          <cell r="AS125">
            <v>0.94232233454704439</v>
          </cell>
          <cell r="AT125">
            <v>0.96116878123798533</v>
          </cell>
          <cell r="AU125">
            <v>0.98039215686274506</v>
          </cell>
          <cell r="AV125">
            <v>1</v>
          </cell>
          <cell r="AW125">
            <v>1.02</v>
          </cell>
          <cell r="AX125">
            <v>1.0404</v>
          </cell>
          <cell r="AY125">
            <v>1.0612079999999999</v>
          </cell>
          <cell r="AZ125">
            <v>1.08243216</v>
          </cell>
        </row>
        <row r="126">
          <cell r="AF126">
            <v>0.71416256246493548</v>
          </cell>
          <cell r="AG126">
            <v>0.72844581371423422</v>
          </cell>
          <cell r="AH126">
            <v>0.74301472998851892</v>
          </cell>
          <cell r="AI126">
            <v>0.75787502458828926</v>
          </cell>
          <cell r="AJ126">
            <v>0.77303252508005504</v>
          </cell>
          <cell r="AK126">
            <v>0.7884931755816561</v>
          </cell>
          <cell r="AL126">
            <v>0.80426303909328922</v>
          </cell>
          <cell r="AM126">
            <v>0.82034829987515501</v>
          </cell>
          <cell r="AN126">
            <v>0.83675526587265814</v>
          </cell>
          <cell r="AO126">
            <v>0.85349037119011129</v>
          </cell>
          <cell r="AP126">
            <v>0.87056017861391355</v>
          </cell>
          <cell r="AQ126">
            <v>0.88797138218619187</v>
          </cell>
          <cell r="AR126">
            <v>0.90573080982991572</v>
          </cell>
          <cell r="AS126">
            <v>0.92384542602651409</v>
          </cell>
          <cell r="AT126">
            <v>0.94232233454704439</v>
          </cell>
          <cell r="AU126">
            <v>0.96116878123798533</v>
          </cell>
          <cell r="AV126">
            <v>0.98039215686274506</v>
          </cell>
          <cell r="AW126">
            <v>1</v>
          </cell>
          <cell r="AX126">
            <v>1.02</v>
          </cell>
          <cell r="AY126">
            <v>1.0404</v>
          </cell>
          <cell r="AZ126">
            <v>1.0612079999999999</v>
          </cell>
        </row>
        <row r="127">
          <cell r="AF127">
            <v>0.70015937496562297</v>
          </cell>
          <cell r="AG127">
            <v>0.71416256246493548</v>
          </cell>
          <cell r="AH127">
            <v>0.72844581371423422</v>
          </cell>
          <cell r="AI127">
            <v>0.74301472998851892</v>
          </cell>
          <cell r="AJ127">
            <v>0.75787502458828926</v>
          </cell>
          <cell r="AK127">
            <v>0.77303252508005504</v>
          </cell>
          <cell r="AL127">
            <v>0.7884931755816561</v>
          </cell>
          <cell r="AM127">
            <v>0.80426303909328922</v>
          </cell>
          <cell r="AN127">
            <v>0.82034829987515501</v>
          </cell>
          <cell r="AO127">
            <v>0.83675526587265814</v>
          </cell>
          <cell r="AP127">
            <v>0.85349037119011129</v>
          </cell>
          <cell r="AQ127">
            <v>0.87056017861391355</v>
          </cell>
          <cell r="AR127">
            <v>0.88797138218619187</v>
          </cell>
          <cell r="AS127">
            <v>0.90573080982991572</v>
          </cell>
          <cell r="AT127">
            <v>0.92384542602651409</v>
          </cell>
          <cell r="AU127">
            <v>0.94232233454704439</v>
          </cell>
          <cell r="AV127">
            <v>0.96116878123798533</v>
          </cell>
          <cell r="AW127">
            <v>0.98039215686274506</v>
          </cell>
          <cell r="AX127">
            <v>1</v>
          </cell>
          <cell r="AY127">
            <v>1.02</v>
          </cell>
          <cell r="AZ127">
            <v>1.0404</v>
          </cell>
        </row>
        <row r="128">
          <cell r="AF128">
            <v>0.68643075977021861</v>
          </cell>
          <cell r="AG128">
            <v>0.70015937496562297</v>
          </cell>
          <cell r="AH128">
            <v>0.71416256246493548</v>
          </cell>
          <cell r="AI128">
            <v>0.72844581371423422</v>
          </cell>
          <cell r="AJ128">
            <v>0.74301472998851892</v>
          </cell>
          <cell r="AK128">
            <v>0.75787502458828926</v>
          </cell>
          <cell r="AL128">
            <v>0.77303252508005504</v>
          </cell>
          <cell r="AM128">
            <v>0.7884931755816561</v>
          </cell>
          <cell r="AN128">
            <v>0.80426303909328922</v>
          </cell>
          <cell r="AO128">
            <v>0.82034829987515501</v>
          </cell>
          <cell r="AP128">
            <v>0.83675526587265814</v>
          </cell>
          <cell r="AQ128">
            <v>0.85349037119011129</v>
          </cell>
          <cell r="AR128">
            <v>0.87056017861391355</v>
          </cell>
          <cell r="AS128">
            <v>0.88797138218619187</v>
          </cell>
          <cell r="AT128">
            <v>0.90573080982991572</v>
          </cell>
          <cell r="AU128">
            <v>0.92384542602651409</v>
          </cell>
          <cell r="AV128">
            <v>0.94232233454704439</v>
          </cell>
          <cell r="AW128">
            <v>0.96116878123798533</v>
          </cell>
          <cell r="AX128">
            <v>0.98039215686274506</v>
          </cell>
          <cell r="AY128">
            <v>1</v>
          </cell>
          <cell r="AZ128">
            <v>1.02</v>
          </cell>
        </row>
        <row r="129">
          <cell r="AF129">
            <v>0.67297133310805746</v>
          </cell>
          <cell r="AG129">
            <v>0.68643075977021861</v>
          </cell>
          <cell r="AH129">
            <v>0.70015937496562297</v>
          </cell>
          <cell r="AI129">
            <v>0.71416256246493548</v>
          </cell>
          <cell r="AJ129">
            <v>0.72844581371423422</v>
          </cell>
          <cell r="AK129">
            <v>0.74301472998851892</v>
          </cell>
          <cell r="AL129">
            <v>0.75787502458828926</v>
          </cell>
          <cell r="AM129">
            <v>0.77303252508005504</v>
          </cell>
          <cell r="AN129">
            <v>0.7884931755816561</v>
          </cell>
          <cell r="AO129">
            <v>0.80426303909328922</v>
          </cell>
          <cell r="AP129">
            <v>0.82034829987515501</v>
          </cell>
          <cell r="AQ129">
            <v>0.83675526587265814</v>
          </cell>
          <cell r="AR129">
            <v>0.85349037119011129</v>
          </cell>
          <cell r="AS129">
            <v>0.87056017861391355</v>
          </cell>
          <cell r="AT129">
            <v>0.88797138218619187</v>
          </cell>
          <cell r="AU129">
            <v>0.90573080982991572</v>
          </cell>
          <cell r="AV129">
            <v>0.92384542602651409</v>
          </cell>
          <cell r="AW129">
            <v>0.94232233454704439</v>
          </cell>
          <cell r="AX129">
            <v>0.96116878123798533</v>
          </cell>
          <cell r="AY129">
            <v>0.98039215686274506</v>
          </cell>
          <cell r="AZ129">
            <v>1</v>
          </cell>
        </row>
        <row r="130">
          <cell r="AF130">
            <v>1</v>
          </cell>
          <cell r="AG130">
            <v>1.04</v>
          </cell>
          <cell r="AH130">
            <v>1.0816000000000001</v>
          </cell>
          <cell r="AI130">
            <v>1.1248640000000001</v>
          </cell>
          <cell r="AJ130">
            <v>1.1698585600000002</v>
          </cell>
          <cell r="AK130">
            <v>1.2166529024000003</v>
          </cell>
          <cell r="AL130">
            <v>1.2653190184960004</v>
          </cell>
          <cell r="AM130">
            <v>1.3159317792358405</v>
          </cell>
          <cell r="AN130">
            <v>1.3685690504052741</v>
          </cell>
          <cell r="AO130">
            <v>1.4233118124214852</v>
          </cell>
          <cell r="AP130">
            <v>1.4802442849183446</v>
          </cell>
          <cell r="AQ130">
            <v>1.5394540563150785</v>
          </cell>
          <cell r="AR130">
            <v>1.6010322185676817</v>
          </cell>
          <cell r="AS130">
            <v>1.6650735073103891</v>
          </cell>
          <cell r="AT130">
            <v>1.7316764476028046</v>
          </cell>
          <cell r="AU130">
            <v>1.8009435055069167</v>
          </cell>
          <cell r="AV130">
            <v>1.8729812457271935</v>
          </cell>
          <cell r="AW130">
            <v>1.9479004955562813</v>
          </cell>
          <cell r="AX130">
            <v>2.0258165153785326</v>
          </cell>
          <cell r="AY130">
            <v>2.1068491759936738</v>
          </cell>
          <cell r="AZ130">
            <v>2.1911231430334208</v>
          </cell>
        </row>
        <row r="131">
          <cell r="AF131">
            <v>0.96153846153846145</v>
          </cell>
          <cell r="AG131">
            <v>1</v>
          </cell>
          <cell r="AH131">
            <v>1.04</v>
          </cell>
          <cell r="AI131">
            <v>1.0816000000000001</v>
          </cell>
          <cell r="AJ131">
            <v>1.1248640000000001</v>
          </cell>
          <cell r="AK131">
            <v>1.1698585600000002</v>
          </cell>
          <cell r="AL131">
            <v>1.2166529024000003</v>
          </cell>
          <cell r="AM131">
            <v>1.2653190184960004</v>
          </cell>
          <cell r="AN131">
            <v>1.3159317792358405</v>
          </cell>
          <cell r="AO131">
            <v>1.3685690504052741</v>
          </cell>
          <cell r="AP131">
            <v>1.4233118124214852</v>
          </cell>
          <cell r="AQ131">
            <v>1.4802442849183446</v>
          </cell>
          <cell r="AR131">
            <v>1.5394540563150785</v>
          </cell>
          <cell r="AS131">
            <v>1.6010322185676817</v>
          </cell>
          <cell r="AT131">
            <v>1.6650735073103891</v>
          </cell>
          <cell r="AU131">
            <v>1.7316764476028046</v>
          </cell>
          <cell r="AV131">
            <v>1.8009435055069167</v>
          </cell>
          <cell r="AW131">
            <v>1.8729812457271935</v>
          </cell>
          <cell r="AX131">
            <v>1.9479004955562813</v>
          </cell>
          <cell r="AY131">
            <v>2.0258165153785326</v>
          </cell>
          <cell r="AZ131">
            <v>2.1068491759936738</v>
          </cell>
        </row>
        <row r="132">
          <cell r="AF132">
            <v>0.92455621301775137</v>
          </cell>
          <cell r="AG132">
            <v>0.96153846153846145</v>
          </cell>
          <cell r="AH132">
            <v>1</v>
          </cell>
          <cell r="AI132">
            <v>1.04</v>
          </cell>
          <cell r="AJ132">
            <v>1.0816000000000001</v>
          </cell>
          <cell r="AK132">
            <v>1.1248640000000001</v>
          </cell>
          <cell r="AL132">
            <v>1.1698585600000002</v>
          </cell>
          <cell r="AM132">
            <v>1.2166529024000003</v>
          </cell>
          <cell r="AN132">
            <v>1.2653190184960004</v>
          </cell>
          <cell r="AO132">
            <v>1.3159317792358405</v>
          </cell>
          <cell r="AP132">
            <v>1.3685690504052741</v>
          </cell>
          <cell r="AQ132">
            <v>1.4233118124214852</v>
          </cell>
          <cell r="AR132">
            <v>1.4802442849183446</v>
          </cell>
          <cell r="AS132">
            <v>1.5394540563150785</v>
          </cell>
          <cell r="AT132">
            <v>1.6010322185676817</v>
          </cell>
          <cell r="AU132">
            <v>1.6650735073103891</v>
          </cell>
          <cell r="AV132">
            <v>1.7316764476028046</v>
          </cell>
          <cell r="AW132">
            <v>1.8009435055069167</v>
          </cell>
          <cell r="AX132">
            <v>1.8729812457271935</v>
          </cell>
          <cell r="AY132">
            <v>1.9479004955562813</v>
          </cell>
          <cell r="AZ132">
            <v>2.0258165153785326</v>
          </cell>
        </row>
        <row r="133">
          <cell r="AF133">
            <v>0.88899635867091475</v>
          </cell>
          <cell r="AG133">
            <v>0.92455621301775137</v>
          </cell>
          <cell r="AH133">
            <v>0.96153846153846145</v>
          </cell>
          <cell r="AI133">
            <v>1</v>
          </cell>
          <cell r="AJ133">
            <v>1.04</v>
          </cell>
          <cell r="AK133">
            <v>1.0816000000000001</v>
          </cell>
          <cell r="AL133">
            <v>1.1248640000000001</v>
          </cell>
          <cell r="AM133">
            <v>1.1698585600000002</v>
          </cell>
          <cell r="AN133">
            <v>1.2166529024000003</v>
          </cell>
          <cell r="AO133">
            <v>1.2653190184960004</v>
          </cell>
          <cell r="AP133">
            <v>1.3159317792358405</v>
          </cell>
          <cell r="AQ133">
            <v>1.3685690504052741</v>
          </cell>
          <cell r="AR133">
            <v>1.4233118124214852</v>
          </cell>
          <cell r="AS133">
            <v>1.4802442849183446</v>
          </cell>
          <cell r="AT133">
            <v>1.5394540563150785</v>
          </cell>
          <cell r="AU133">
            <v>1.6010322185676817</v>
          </cell>
          <cell r="AV133">
            <v>1.6650735073103891</v>
          </cell>
          <cell r="AW133">
            <v>1.7316764476028046</v>
          </cell>
          <cell r="AX133">
            <v>1.8009435055069167</v>
          </cell>
          <cell r="AY133">
            <v>1.8729812457271935</v>
          </cell>
          <cell r="AZ133">
            <v>1.9479004955562813</v>
          </cell>
        </row>
        <row r="134">
          <cell r="AF134">
            <v>0.85480419102972571</v>
          </cell>
          <cell r="AG134">
            <v>0.88899635867091475</v>
          </cell>
          <cell r="AH134">
            <v>0.92455621301775137</v>
          </cell>
          <cell r="AI134">
            <v>0.96153846153846145</v>
          </cell>
          <cell r="AJ134">
            <v>1</v>
          </cell>
          <cell r="AK134">
            <v>1.04</v>
          </cell>
          <cell r="AL134">
            <v>1.0816000000000001</v>
          </cell>
          <cell r="AM134">
            <v>1.1248640000000001</v>
          </cell>
          <cell r="AN134">
            <v>1.1698585600000002</v>
          </cell>
          <cell r="AO134">
            <v>1.2166529024000003</v>
          </cell>
          <cell r="AP134">
            <v>1.2653190184960004</v>
          </cell>
          <cell r="AQ134">
            <v>1.3159317792358405</v>
          </cell>
          <cell r="AR134">
            <v>1.3685690504052741</v>
          </cell>
          <cell r="AS134">
            <v>1.4233118124214852</v>
          </cell>
          <cell r="AT134">
            <v>1.4802442849183446</v>
          </cell>
          <cell r="AU134">
            <v>1.5394540563150785</v>
          </cell>
          <cell r="AV134">
            <v>1.6010322185676817</v>
          </cell>
          <cell r="AW134">
            <v>1.6650735073103891</v>
          </cell>
          <cell r="AX134">
            <v>1.7316764476028046</v>
          </cell>
          <cell r="AY134">
            <v>1.8009435055069167</v>
          </cell>
          <cell r="AZ134">
            <v>1.8729812457271935</v>
          </cell>
        </row>
        <row r="135">
          <cell r="AF135">
            <v>0.82192710675935166</v>
          </cell>
          <cell r="AG135">
            <v>0.85480419102972571</v>
          </cell>
          <cell r="AH135">
            <v>0.88899635867091475</v>
          </cell>
          <cell r="AI135">
            <v>0.92455621301775137</v>
          </cell>
          <cell r="AJ135">
            <v>0.96153846153846145</v>
          </cell>
          <cell r="AK135">
            <v>1</v>
          </cell>
          <cell r="AL135">
            <v>1.04</v>
          </cell>
          <cell r="AM135">
            <v>1.0816000000000001</v>
          </cell>
          <cell r="AN135">
            <v>1.1248640000000001</v>
          </cell>
          <cell r="AO135">
            <v>1.1698585600000002</v>
          </cell>
          <cell r="AP135">
            <v>1.2166529024000003</v>
          </cell>
          <cell r="AQ135">
            <v>1.2653190184960004</v>
          </cell>
          <cell r="AR135">
            <v>1.3159317792358405</v>
          </cell>
          <cell r="AS135">
            <v>1.3685690504052741</v>
          </cell>
          <cell r="AT135">
            <v>1.4233118124214852</v>
          </cell>
          <cell r="AU135">
            <v>1.4802442849183446</v>
          </cell>
          <cell r="AV135">
            <v>1.5394540563150785</v>
          </cell>
          <cell r="AW135">
            <v>1.6010322185676817</v>
          </cell>
          <cell r="AX135">
            <v>1.6650735073103891</v>
          </cell>
          <cell r="AY135">
            <v>1.7316764476028046</v>
          </cell>
          <cell r="AZ135">
            <v>1.8009435055069167</v>
          </cell>
        </row>
        <row r="136">
          <cell r="AF136">
            <v>0.79031452573014582</v>
          </cell>
          <cell r="AG136">
            <v>0.82192710675935166</v>
          </cell>
          <cell r="AH136">
            <v>0.85480419102972571</v>
          </cell>
          <cell r="AI136">
            <v>0.88899635867091475</v>
          </cell>
          <cell r="AJ136">
            <v>0.92455621301775137</v>
          </cell>
          <cell r="AK136">
            <v>0.96153846153846145</v>
          </cell>
          <cell r="AL136">
            <v>1</v>
          </cell>
          <cell r="AM136">
            <v>1.04</v>
          </cell>
          <cell r="AN136">
            <v>1.0816000000000001</v>
          </cell>
          <cell r="AO136">
            <v>1.1248640000000001</v>
          </cell>
          <cell r="AP136">
            <v>1.1698585600000002</v>
          </cell>
          <cell r="AQ136">
            <v>1.2166529024000003</v>
          </cell>
          <cell r="AR136">
            <v>1.2653190184960004</v>
          </cell>
          <cell r="AS136">
            <v>1.3159317792358405</v>
          </cell>
          <cell r="AT136">
            <v>1.3685690504052741</v>
          </cell>
          <cell r="AU136">
            <v>1.4233118124214852</v>
          </cell>
          <cell r="AV136">
            <v>1.4802442849183446</v>
          </cell>
          <cell r="AW136">
            <v>1.5394540563150785</v>
          </cell>
          <cell r="AX136">
            <v>1.6010322185676817</v>
          </cell>
          <cell r="AY136">
            <v>1.6650735073103891</v>
          </cell>
          <cell r="AZ136">
            <v>1.7316764476028046</v>
          </cell>
        </row>
        <row r="137">
          <cell r="AF137">
            <v>0.75991781320206331</v>
          </cell>
          <cell r="AG137">
            <v>0.79031452573014582</v>
          </cell>
          <cell r="AH137">
            <v>0.82192710675935166</v>
          </cell>
          <cell r="AI137">
            <v>0.85480419102972571</v>
          </cell>
          <cell r="AJ137">
            <v>0.88899635867091475</v>
          </cell>
          <cell r="AK137">
            <v>0.92455621301775137</v>
          </cell>
          <cell r="AL137">
            <v>0.96153846153846145</v>
          </cell>
          <cell r="AM137">
            <v>1</v>
          </cell>
          <cell r="AN137">
            <v>1.04</v>
          </cell>
          <cell r="AO137">
            <v>1.0816000000000001</v>
          </cell>
          <cell r="AP137">
            <v>1.1248640000000001</v>
          </cell>
          <cell r="AQ137">
            <v>1.1698585600000002</v>
          </cell>
          <cell r="AR137">
            <v>1.2166529024000003</v>
          </cell>
          <cell r="AS137">
            <v>1.2653190184960004</v>
          </cell>
          <cell r="AT137">
            <v>1.3159317792358405</v>
          </cell>
          <cell r="AU137">
            <v>1.3685690504052741</v>
          </cell>
          <cell r="AV137">
            <v>1.4233118124214852</v>
          </cell>
          <cell r="AW137">
            <v>1.4802442849183446</v>
          </cell>
          <cell r="AX137">
            <v>1.5394540563150785</v>
          </cell>
          <cell r="AY137">
            <v>1.6010322185676817</v>
          </cell>
          <cell r="AZ137">
            <v>1.6650735073103891</v>
          </cell>
        </row>
        <row r="138">
          <cell r="AF138">
            <v>0.73069020500198389</v>
          </cell>
          <cell r="AG138">
            <v>0.75991781320206331</v>
          </cell>
          <cell r="AH138">
            <v>0.79031452573014582</v>
          </cell>
          <cell r="AI138">
            <v>0.82192710675935166</v>
          </cell>
          <cell r="AJ138">
            <v>0.85480419102972571</v>
          </cell>
          <cell r="AK138">
            <v>0.88899635867091475</v>
          </cell>
          <cell r="AL138">
            <v>0.92455621301775137</v>
          </cell>
          <cell r="AM138">
            <v>0.96153846153846145</v>
          </cell>
          <cell r="AN138">
            <v>1</v>
          </cell>
          <cell r="AO138">
            <v>1.04</v>
          </cell>
          <cell r="AP138">
            <v>1.0816000000000001</v>
          </cell>
          <cell r="AQ138">
            <v>1.1248640000000001</v>
          </cell>
          <cell r="AR138">
            <v>1.1698585600000002</v>
          </cell>
          <cell r="AS138">
            <v>1.2166529024000003</v>
          </cell>
          <cell r="AT138">
            <v>1.2653190184960004</v>
          </cell>
          <cell r="AU138">
            <v>1.3159317792358405</v>
          </cell>
          <cell r="AV138">
            <v>1.3685690504052741</v>
          </cell>
          <cell r="AW138">
            <v>1.4233118124214852</v>
          </cell>
          <cell r="AX138">
            <v>1.4802442849183446</v>
          </cell>
          <cell r="AY138">
            <v>1.5394540563150785</v>
          </cell>
          <cell r="AZ138">
            <v>1.6010322185676817</v>
          </cell>
        </row>
        <row r="139">
          <cell r="AF139">
            <v>0.70258673557883067</v>
          </cell>
          <cell r="AG139">
            <v>0.73069020500198389</v>
          </cell>
          <cell r="AH139">
            <v>0.75991781320206331</v>
          </cell>
          <cell r="AI139">
            <v>0.79031452573014582</v>
          </cell>
          <cell r="AJ139">
            <v>0.82192710675935166</v>
          </cell>
          <cell r="AK139">
            <v>0.85480419102972571</v>
          </cell>
          <cell r="AL139">
            <v>0.88899635867091475</v>
          </cell>
          <cell r="AM139">
            <v>0.92455621301775137</v>
          </cell>
          <cell r="AN139">
            <v>0.96153846153846145</v>
          </cell>
          <cell r="AO139">
            <v>1</v>
          </cell>
          <cell r="AP139">
            <v>1.04</v>
          </cell>
          <cell r="AQ139">
            <v>1.0816000000000001</v>
          </cell>
          <cell r="AR139">
            <v>1.1248640000000001</v>
          </cell>
          <cell r="AS139">
            <v>1.1698585600000002</v>
          </cell>
          <cell r="AT139">
            <v>1.2166529024000003</v>
          </cell>
          <cell r="AU139">
            <v>1.2653190184960004</v>
          </cell>
          <cell r="AV139">
            <v>1.3159317792358405</v>
          </cell>
          <cell r="AW139">
            <v>1.3685690504052741</v>
          </cell>
          <cell r="AX139">
            <v>1.4233118124214852</v>
          </cell>
          <cell r="AY139">
            <v>1.4802442849183446</v>
          </cell>
          <cell r="AZ139">
            <v>1.5394540563150785</v>
          </cell>
        </row>
        <row r="140">
          <cell r="AF140">
            <v>0.67556416882579873</v>
          </cell>
          <cell r="AG140">
            <v>0.70258673557883067</v>
          </cell>
          <cell r="AH140">
            <v>0.73069020500198389</v>
          </cell>
          <cell r="AI140">
            <v>0.75991781320206331</v>
          </cell>
          <cell r="AJ140">
            <v>0.79031452573014582</v>
          </cell>
          <cell r="AK140">
            <v>0.82192710675935166</v>
          </cell>
          <cell r="AL140">
            <v>0.85480419102972571</v>
          </cell>
          <cell r="AM140">
            <v>0.88899635867091475</v>
          </cell>
          <cell r="AN140">
            <v>0.92455621301775137</v>
          </cell>
          <cell r="AO140">
            <v>0.96153846153846145</v>
          </cell>
          <cell r="AP140">
            <v>1</v>
          </cell>
          <cell r="AQ140">
            <v>1.04</v>
          </cell>
          <cell r="AR140">
            <v>1.0816000000000001</v>
          </cell>
          <cell r="AS140">
            <v>1.1248640000000001</v>
          </cell>
          <cell r="AT140">
            <v>1.1698585600000002</v>
          </cell>
          <cell r="AU140">
            <v>1.2166529024000003</v>
          </cell>
          <cell r="AV140">
            <v>1.2653190184960004</v>
          </cell>
          <cell r="AW140">
            <v>1.3159317792358405</v>
          </cell>
          <cell r="AX140">
            <v>1.3685690504052741</v>
          </cell>
          <cell r="AY140">
            <v>1.4233118124214852</v>
          </cell>
          <cell r="AZ140">
            <v>1.4802442849183446</v>
          </cell>
        </row>
        <row r="141">
          <cell r="AF141">
            <v>0.64958093156326802</v>
          </cell>
          <cell r="AG141">
            <v>0.67556416882579873</v>
          </cell>
          <cell r="AH141">
            <v>0.70258673557883067</v>
          </cell>
          <cell r="AI141">
            <v>0.73069020500198389</v>
          </cell>
          <cell r="AJ141">
            <v>0.75991781320206331</v>
          </cell>
          <cell r="AK141">
            <v>0.79031452573014582</v>
          </cell>
          <cell r="AL141">
            <v>0.82192710675935166</v>
          </cell>
          <cell r="AM141">
            <v>0.85480419102972571</v>
          </cell>
          <cell r="AN141">
            <v>0.88899635867091475</v>
          </cell>
          <cell r="AO141">
            <v>0.92455621301775137</v>
          </cell>
          <cell r="AP141">
            <v>0.96153846153846145</v>
          </cell>
          <cell r="AQ141">
            <v>1</v>
          </cell>
          <cell r="AR141">
            <v>1.04</v>
          </cell>
          <cell r="AS141">
            <v>1.0816000000000001</v>
          </cell>
          <cell r="AT141">
            <v>1.1248640000000001</v>
          </cell>
          <cell r="AU141">
            <v>1.1698585600000002</v>
          </cell>
          <cell r="AV141">
            <v>1.2166529024000003</v>
          </cell>
          <cell r="AW141">
            <v>1.2653190184960004</v>
          </cell>
          <cell r="AX141">
            <v>1.3159317792358405</v>
          </cell>
          <cell r="AY141">
            <v>1.3685690504052741</v>
          </cell>
          <cell r="AZ141">
            <v>1.4233118124214852</v>
          </cell>
        </row>
        <row r="142">
          <cell r="AF142">
            <v>0.62459704958006534</v>
          </cell>
          <cell r="AG142">
            <v>0.64958093156326802</v>
          </cell>
          <cell r="AH142">
            <v>0.67556416882579873</v>
          </cell>
          <cell r="AI142">
            <v>0.70258673557883067</v>
          </cell>
          <cell r="AJ142">
            <v>0.73069020500198389</v>
          </cell>
          <cell r="AK142">
            <v>0.75991781320206331</v>
          </cell>
          <cell r="AL142">
            <v>0.79031452573014582</v>
          </cell>
          <cell r="AM142">
            <v>0.82192710675935166</v>
          </cell>
          <cell r="AN142">
            <v>0.85480419102972571</v>
          </cell>
          <cell r="AO142">
            <v>0.88899635867091475</v>
          </cell>
          <cell r="AP142">
            <v>0.92455621301775137</v>
          </cell>
          <cell r="AQ142">
            <v>0.96153846153846145</v>
          </cell>
          <cell r="AR142">
            <v>1</v>
          </cell>
          <cell r="AS142">
            <v>1.04</v>
          </cell>
          <cell r="AT142">
            <v>1.0816000000000001</v>
          </cell>
          <cell r="AU142">
            <v>1.1248640000000001</v>
          </cell>
          <cell r="AV142">
            <v>1.1698585600000002</v>
          </cell>
          <cell r="AW142">
            <v>1.2166529024000003</v>
          </cell>
          <cell r="AX142">
            <v>1.2653190184960004</v>
          </cell>
          <cell r="AY142">
            <v>1.3159317792358405</v>
          </cell>
          <cell r="AZ142">
            <v>1.3685690504052741</v>
          </cell>
        </row>
        <row r="143">
          <cell r="AF143">
            <v>0.60057408613467822</v>
          </cell>
          <cell r="AG143">
            <v>0.62459704958006534</v>
          </cell>
          <cell r="AH143">
            <v>0.64958093156326802</v>
          </cell>
          <cell r="AI143">
            <v>0.67556416882579873</v>
          </cell>
          <cell r="AJ143">
            <v>0.70258673557883067</v>
          </cell>
          <cell r="AK143">
            <v>0.73069020500198389</v>
          </cell>
          <cell r="AL143">
            <v>0.75991781320206331</v>
          </cell>
          <cell r="AM143">
            <v>0.79031452573014582</v>
          </cell>
          <cell r="AN143">
            <v>0.82192710675935166</v>
          </cell>
          <cell r="AO143">
            <v>0.85480419102972571</v>
          </cell>
          <cell r="AP143">
            <v>0.88899635867091475</v>
          </cell>
          <cell r="AQ143">
            <v>0.92455621301775137</v>
          </cell>
          <cell r="AR143">
            <v>0.96153846153846145</v>
          </cell>
          <cell r="AS143">
            <v>1</v>
          </cell>
          <cell r="AT143">
            <v>1.04</v>
          </cell>
          <cell r="AU143">
            <v>1.0816000000000001</v>
          </cell>
          <cell r="AV143">
            <v>1.1248640000000001</v>
          </cell>
          <cell r="AW143">
            <v>1.1698585600000002</v>
          </cell>
          <cell r="AX143">
            <v>1.2166529024000003</v>
          </cell>
          <cell r="AY143">
            <v>1.2653190184960004</v>
          </cell>
          <cell r="AZ143">
            <v>1.3159317792358405</v>
          </cell>
        </row>
        <row r="144">
          <cell r="AF144">
            <v>0.57747508282180593</v>
          </cell>
          <cell r="AG144">
            <v>0.60057408613467822</v>
          </cell>
          <cell r="AH144">
            <v>0.62459704958006534</v>
          </cell>
          <cell r="AI144">
            <v>0.64958093156326802</v>
          </cell>
          <cell r="AJ144">
            <v>0.67556416882579873</v>
          </cell>
          <cell r="AK144">
            <v>0.70258673557883067</v>
          </cell>
          <cell r="AL144">
            <v>0.73069020500198389</v>
          </cell>
          <cell r="AM144">
            <v>0.75991781320206331</v>
          </cell>
          <cell r="AN144">
            <v>0.79031452573014582</v>
          </cell>
          <cell r="AO144">
            <v>0.82192710675935166</v>
          </cell>
          <cell r="AP144">
            <v>0.85480419102972571</v>
          </cell>
          <cell r="AQ144">
            <v>0.88899635867091475</v>
          </cell>
          <cell r="AR144">
            <v>0.92455621301775137</v>
          </cell>
          <cell r="AS144">
            <v>0.96153846153846145</v>
          </cell>
          <cell r="AT144">
            <v>1</v>
          </cell>
          <cell r="AU144">
            <v>1.04</v>
          </cell>
          <cell r="AV144">
            <v>1.0816000000000001</v>
          </cell>
          <cell r="AW144">
            <v>1.1248640000000001</v>
          </cell>
          <cell r="AX144">
            <v>1.1698585600000002</v>
          </cell>
          <cell r="AY144">
            <v>1.2166529024000003</v>
          </cell>
          <cell r="AZ144">
            <v>1.2653190184960004</v>
          </cell>
        </row>
        <row r="145">
          <cell r="AF145">
            <v>0.55526450271327488</v>
          </cell>
          <cell r="AG145">
            <v>0.57747508282180593</v>
          </cell>
          <cell r="AH145">
            <v>0.60057408613467822</v>
          </cell>
          <cell r="AI145">
            <v>0.62459704958006534</v>
          </cell>
          <cell r="AJ145">
            <v>0.64958093156326802</v>
          </cell>
          <cell r="AK145">
            <v>0.67556416882579873</v>
          </cell>
          <cell r="AL145">
            <v>0.70258673557883067</v>
          </cell>
          <cell r="AM145">
            <v>0.73069020500198389</v>
          </cell>
          <cell r="AN145">
            <v>0.75991781320206331</v>
          </cell>
          <cell r="AO145">
            <v>0.79031452573014582</v>
          </cell>
          <cell r="AP145">
            <v>0.82192710675935166</v>
          </cell>
          <cell r="AQ145">
            <v>0.85480419102972571</v>
          </cell>
          <cell r="AR145">
            <v>0.88899635867091475</v>
          </cell>
          <cell r="AS145">
            <v>0.92455621301775137</v>
          </cell>
          <cell r="AT145">
            <v>0.96153846153846145</v>
          </cell>
          <cell r="AU145">
            <v>1</v>
          </cell>
          <cell r="AV145">
            <v>1.04</v>
          </cell>
          <cell r="AW145">
            <v>1.0816000000000001</v>
          </cell>
          <cell r="AX145">
            <v>1.1248640000000001</v>
          </cell>
          <cell r="AY145">
            <v>1.1698585600000002</v>
          </cell>
          <cell r="AZ145">
            <v>1.2166529024000003</v>
          </cell>
        </row>
        <row r="146">
          <cell r="AF146">
            <v>0.53390817568584126</v>
          </cell>
          <cell r="AG146">
            <v>0.55526450271327488</v>
          </cell>
          <cell r="AH146">
            <v>0.57747508282180593</v>
          </cell>
          <cell r="AI146">
            <v>0.60057408613467822</v>
          </cell>
          <cell r="AJ146">
            <v>0.62459704958006534</v>
          </cell>
          <cell r="AK146">
            <v>0.64958093156326802</v>
          </cell>
          <cell r="AL146">
            <v>0.67556416882579873</v>
          </cell>
          <cell r="AM146">
            <v>0.70258673557883067</v>
          </cell>
          <cell r="AN146">
            <v>0.73069020500198389</v>
          </cell>
          <cell r="AO146">
            <v>0.75991781320206331</v>
          </cell>
          <cell r="AP146">
            <v>0.79031452573014582</v>
          </cell>
          <cell r="AQ146">
            <v>0.82192710675935166</v>
          </cell>
          <cell r="AR146">
            <v>0.85480419102972571</v>
          </cell>
          <cell r="AS146">
            <v>0.88899635867091475</v>
          </cell>
          <cell r="AT146">
            <v>0.92455621301775137</v>
          </cell>
          <cell r="AU146">
            <v>0.96153846153846145</v>
          </cell>
          <cell r="AV146">
            <v>1</v>
          </cell>
          <cell r="AW146">
            <v>1.04</v>
          </cell>
          <cell r="AX146">
            <v>1.0816000000000001</v>
          </cell>
          <cell r="AY146">
            <v>1.1248640000000001</v>
          </cell>
          <cell r="AZ146">
            <v>1.1698585600000002</v>
          </cell>
        </row>
        <row r="147">
          <cell r="AF147">
            <v>0.51337324585177047</v>
          </cell>
          <cell r="AG147">
            <v>0.53390817568584126</v>
          </cell>
          <cell r="AH147">
            <v>0.55526450271327488</v>
          </cell>
          <cell r="AI147">
            <v>0.57747508282180593</v>
          </cell>
          <cell r="AJ147">
            <v>0.60057408613467822</v>
          </cell>
          <cell r="AK147">
            <v>0.62459704958006534</v>
          </cell>
          <cell r="AL147">
            <v>0.64958093156326802</v>
          </cell>
          <cell r="AM147">
            <v>0.67556416882579873</v>
          </cell>
          <cell r="AN147">
            <v>0.70258673557883067</v>
          </cell>
          <cell r="AO147">
            <v>0.73069020500198389</v>
          </cell>
          <cell r="AP147">
            <v>0.75991781320206331</v>
          </cell>
          <cell r="AQ147">
            <v>0.79031452573014582</v>
          </cell>
          <cell r="AR147">
            <v>0.82192710675935166</v>
          </cell>
          <cell r="AS147">
            <v>0.85480419102972571</v>
          </cell>
          <cell r="AT147">
            <v>0.88899635867091475</v>
          </cell>
          <cell r="AU147">
            <v>0.92455621301775137</v>
          </cell>
          <cell r="AV147">
            <v>0.96153846153846145</v>
          </cell>
          <cell r="AW147">
            <v>1</v>
          </cell>
          <cell r="AX147">
            <v>1.04</v>
          </cell>
          <cell r="AY147">
            <v>1.0816000000000001</v>
          </cell>
          <cell r="AZ147">
            <v>1.1248640000000001</v>
          </cell>
        </row>
        <row r="148">
          <cell r="AF148">
            <v>0.49362812101131776</v>
          </cell>
          <cell r="AG148">
            <v>0.51337324585177047</v>
          </cell>
          <cell r="AH148">
            <v>0.53390817568584126</v>
          </cell>
          <cell r="AI148">
            <v>0.55526450271327488</v>
          </cell>
          <cell r="AJ148">
            <v>0.57747508282180593</v>
          </cell>
          <cell r="AK148">
            <v>0.60057408613467822</v>
          </cell>
          <cell r="AL148">
            <v>0.62459704958006534</v>
          </cell>
          <cell r="AM148">
            <v>0.64958093156326802</v>
          </cell>
          <cell r="AN148">
            <v>0.67556416882579873</v>
          </cell>
          <cell r="AO148">
            <v>0.70258673557883067</v>
          </cell>
          <cell r="AP148">
            <v>0.73069020500198389</v>
          </cell>
          <cell r="AQ148">
            <v>0.75991781320206331</v>
          </cell>
          <cell r="AR148">
            <v>0.79031452573014582</v>
          </cell>
          <cell r="AS148">
            <v>0.82192710675935166</v>
          </cell>
          <cell r="AT148">
            <v>0.85480419102972571</v>
          </cell>
          <cell r="AU148">
            <v>0.88899635867091475</v>
          </cell>
          <cell r="AV148">
            <v>0.92455621301775137</v>
          </cell>
          <cell r="AW148">
            <v>0.96153846153846145</v>
          </cell>
          <cell r="AX148">
            <v>1</v>
          </cell>
          <cell r="AY148">
            <v>1.04</v>
          </cell>
          <cell r="AZ148">
            <v>1.0816000000000001</v>
          </cell>
        </row>
        <row r="149">
          <cell r="AF149">
            <v>0.47464242404934398</v>
          </cell>
          <cell r="AG149">
            <v>0.49362812101131776</v>
          </cell>
          <cell r="AH149">
            <v>0.51337324585177047</v>
          </cell>
          <cell r="AI149">
            <v>0.53390817568584126</v>
          </cell>
          <cell r="AJ149">
            <v>0.55526450271327488</v>
          </cell>
          <cell r="AK149">
            <v>0.57747508282180593</v>
          </cell>
          <cell r="AL149">
            <v>0.60057408613467822</v>
          </cell>
          <cell r="AM149">
            <v>0.62459704958006534</v>
          </cell>
          <cell r="AN149">
            <v>0.64958093156326802</v>
          </cell>
          <cell r="AO149">
            <v>0.67556416882579873</v>
          </cell>
          <cell r="AP149">
            <v>0.70258673557883067</v>
          </cell>
          <cell r="AQ149">
            <v>0.73069020500198389</v>
          </cell>
          <cell r="AR149">
            <v>0.75991781320206331</v>
          </cell>
          <cell r="AS149">
            <v>0.79031452573014582</v>
          </cell>
          <cell r="AT149">
            <v>0.82192710675935166</v>
          </cell>
          <cell r="AU149">
            <v>0.85480419102972571</v>
          </cell>
          <cell r="AV149">
            <v>0.88899635867091475</v>
          </cell>
          <cell r="AW149">
            <v>0.92455621301775137</v>
          </cell>
          <cell r="AX149">
            <v>0.96153846153846145</v>
          </cell>
          <cell r="AY149">
            <v>1</v>
          </cell>
          <cell r="AZ149">
            <v>1.04</v>
          </cell>
        </row>
        <row r="150">
          <cell r="AF150">
            <v>0.45638694620129228</v>
          </cell>
          <cell r="AG150">
            <v>0.47464242404934398</v>
          </cell>
          <cell r="AH150">
            <v>0.49362812101131776</v>
          </cell>
          <cell r="AI150">
            <v>0.51337324585177047</v>
          </cell>
          <cell r="AJ150">
            <v>0.53390817568584126</v>
          </cell>
          <cell r="AK150">
            <v>0.55526450271327488</v>
          </cell>
          <cell r="AL150">
            <v>0.57747508282180593</v>
          </cell>
          <cell r="AM150">
            <v>0.60057408613467822</v>
          </cell>
          <cell r="AN150">
            <v>0.62459704958006534</v>
          </cell>
          <cell r="AO150">
            <v>0.64958093156326802</v>
          </cell>
          <cell r="AP150">
            <v>0.67556416882579873</v>
          </cell>
          <cell r="AQ150">
            <v>0.70258673557883067</v>
          </cell>
          <cell r="AR150">
            <v>0.73069020500198389</v>
          </cell>
          <cell r="AS150">
            <v>0.75991781320206331</v>
          </cell>
          <cell r="AT150">
            <v>0.79031452573014582</v>
          </cell>
          <cell r="AU150">
            <v>0.82192710675935166</v>
          </cell>
          <cell r="AV150">
            <v>0.85480419102972571</v>
          </cell>
          <cell r="AW150">
            <v>0.88899635867091475</v>
          </cell>
          <cell r="AX150">
            <v>0.92455621301775137</v>
          </cell>
          <cell r="AY150">
            <v>0.96153846153846145</v>
          </cell>
          <cell r="AZ150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>
        <row r="5">
          <cell r="A5" t="str">
            <v>AS-1</v>
          </cell>
          <cell r="B5">
            <v>57643</v>
          </cell>
          <cell r="C5">
            <v>59257</v>
          </cell>
          <cell r="D5">
            <v>61379</v>
          </cell>
          <cell r="E5">
            <v>62300</v>
          </cell>
          <cell r="F5">
            <v>65287</v>
          </cell>
          <cell r="G5">
            <v>67582</v>
          </cell>
          <cell r="H5">
            <v>69102.595000000001</v>
          </cell>
          <cell r="I5">
            <v>70484.646900000007</v>
          </cell>
          <cell r="J5" t="str">
            <v>PAR ANNÉE</v>
          </cell>
          <cell r="K5" t="str">
            <v>exp 20.6.2021</v>
          </cell>
        </row>
        <row r="6">
          <cell r="A6" t="str">
            <v>AS-2</v>
          </cell>
          <cell r="B6">
            <v>61877</v>
          </cell>
          <cell r="C6">
            <v>63610</v>
          </cell>
          <cell r="D6">
            <v>65887</v>
          </cell>
          <cell r="E6">
            <v>66875</v>
          </cell>
          <cell r="F6">
            <v>70081</v>
          </cell>
          <cell r="G6">
            <v>72544</v>
          </cell>
          <cell r="H6">
            <v>74176.239999999991</v>
          </cell>
          <cell r="I6">
            <v>75659.76479999999</v>
          </cell>
          <cell r="J6" t="str">
            <v>PAR ANNÉE</v>
          </cell>
          <cell r="K6" t="str">
            <v>exp 20.6.2021</v>
          </cell>
        </row>
        <row r="7">
          <cell r="A7" t="str">
            <v>AS-3</v>
          </cell>
          <cell r="B7">
            <v>66324</v>
          </cell>
          <cell r="C7">
            <v>68181</v>
          </cell>
          <cell r="D7">
            <v>70622</v>
          </cell>
          <cell r="E7">
            <v>71681</v>
          </cell>
          <cell r="F7">
            <v>75117</v>
          </cell>
          <cell r="G7">
            <v>77758</v>
          </cell>
          <cell r="H7">
            <v>79507.554999999993</v>
          </cell>
          <cell r="I7">
            <v>81097.706099999996</v>
          </cell>
          <cell r="J7" t="str">
            <v>PAR ANNÉE</v>
          </cell>
          <cell r="K7" t="str">
            <v>exp 20.6.2021</v>
          </cell>
        </row>
        <row r="8">
          <cell r="A8" t="str">
            <v>AS-4</v>
          </cell>
          <cell r="B8">
            <v>72660</v>
          </cell>
          <cell r="C8">
            <v>74694</v>
          </cell>
          <cell r="D8">
            <v>77368</v>
          </cell>
          <cell r="E8">
            <v>78529</v>
          </cell>
          <cell r="F8">
            <v>82294</v>
          </cell>
          <cell r="G8">
            <v>85187</v>
          </cell>
          <cell r="H8">
            <v>87103.707500000004</v>
          </cell>
          <cell r="I8">
            <v>88845.781650000004</v>
          </cell>
          <cell r="J8" t="str">
            <v>PAR ANNÉE</v>
          </cell>
          <cell r="K8" t="str">
            <v>exp 20.6.2021</v>
          </cell>
        </row>
        <row r="9">
          <cell r="A9" t="str">
            <v>AS-5</v>
          </cell>
          <cell r="B9">
            <v>86788</v>
          </cell>
          <cell r="C9">
            <v>89218</v>
          </cell>
          <cell r="D9">
            <v>92412</v>
          </cell>
          <cell r="E9">
            <v>93798</v>
          </cell>
          <cell r="F9">
            <v>98295</v>
          </cell>
          <cell r="G9">
            <v>101750</v>
          </cell>
          <cell r="H9">
            <v>104039.375</v>
          </cell>
          <cell r="I9">
            <v>106120.16250000001</v>
          </cell>
          <cell r="J9" t="str">
            <v>PAR ANNÉE</v>
          </cell>
          <cell r="K9" t="str">
            <v>exp 20.6.2021</v>
          </cell>
        </row>
        <row r="10">
          <cell r="A10" t="str">
            <v>AS-6</v>
          </cell>
          <cell r="B10">
            <v>96461</v>
          </cell>
          <cell r="C10">
            <v>99162</v>
          </cell>
          <cell r="D10">
            <v>102712</v>
          </cell>
          <cell r="E10">
            <v>104253</v>
          </cell>
          <cell r="F10">
            <v>109251</v>
          </cell>
          <cell r="G10">
            <v>113092</v>
          </cell>
          <cell r="H10">
            <v>115636.56999999999</v>
          </cell>
          <cell r="I10">
            <v>117949.3014</v>
          </cell>
          <cell r="J10" t="str">
            <v>PAR ANNÉE</v>
          </cell>
          <cell r="K10" t="str">
            <v>exp 20.6.2021</v>
          </cell>
        </row>
        <row r="11">
          <cell r="A11" t="str">
            <v>AS-7</v>
          </cell>
          <cell r="B11">
            <v>107619</v>
          </cell>
          <cell r="C11">
            <v>110632</v>
          </cell>
          <cell r="D11">
            <v>114592</v>
          </cell>
          <cell r="E11">
            <v>116311</v>
          </cell>
          <cell r="F11">
            <v>121887</v>
          </cell>
          <cell r="G11">
            <v>126172</v>
          </cell>
          <cell r="H11">
            <v>129010.87</v>
          </cell>
          <cell r="I11">
            <v>131591.08739999999</v>
          </cell>
          <cell r="J11" t="str">
            <v>PAR ANNÉE</v>
          </cell>
          <cell r="K11" t="str">
            <v>exp 20.6.2021</v>
          </cell>
        </row>
        <row r="12">
          <cell r="A12" t="str">
            <v>AS-8</v>
          </cell>
          <cell r="B12">
            <v>114392</v>
          </cell>
          <cell r="C12">
            <v>117595</v>
          </cell>
          <cell r="D12">
            <v>121804</v>
          </cell>
          <cell r="E12">
            <v>123631</v>
          </cell>
          <cell r="F12">
            <v>129557</v>
          </cell>
          <cell r="G12">
            <v>134111</v>
          </cell>
          <cell r="H12">
            <v>137128.4975</v>
          </cell>
          <cell r="I12">
            <v>139871.06745</v>
          </cell>
          <cell r="J12" t="str">
            <v>PAR ANNÉE</v>
          </cell>
          <cell r="K12" t="str">
            <v>exp 20.6.2021</v>
          </cell>
        </row>
        <row r="13">
          <cell r="A13" t="str">
            <v>AU-1</v>
          </cell>
          <cell r="B13">
            <v>77397</v>
          </cell>
          <cell r="C13">
            <v>78945</v>
          </cell>
          <cell r="D13">
            <v>80129</v>
          </cell>
          <cell r="E13">
            <v>81331</v>
          </cell>
          <cell r="F13">
            <v>85844</v>
          </cell>
          <cell r="G13">
            <v>88849</v>
          </cell>
          <cell r="H13">
            <v>90848.102499999994</v>
          </cell>
          <cell r="I13">
            <v>92665.064549999996</v>
          </cell>
          <cell r="J13" t="str">
            <v>PAR ANNÉE</v>
          </cell>
          <cell r="K13" t="str">
            <v>exp 21.6.2022</v>
          </cell>
        </row>
        <row r="14">
          <cell r="A14" t="str">
            <v>AU-2</v>
          </cell>
          <cell r="B14">
            <v>89146</v>
          </cell>
          <cell r="C14">
            <v>90929</v>
          </cell>
          <cell r="D14">
            <v>92293</v>
          </cell>
          <cell r="E14">
            <v>93677</v>
          </cell>
          <cell r="F14">
            <v>98874</v>
          </cell>
          <cell r="G14">
            <v>102335</v>
          </cell>
          <cell r="H14">
            <v>104637.53749999999</v>
          </cell>
          <cell r="I14">
            <v>106730.28825</v>
          </cell>
          <cell r="J14" t="str">
            <v>PAR ANNÉE</v>
          </cell>
          <cell r="K14" t="str">
            <v>exp 21.6.2022</v>
          </cell>
        </row>
        <row r="15">
          <cell r="A15" t="str">
            <v>AU-3</v>
          </cell>
          <cell r="B15">
            <v>99909</v>
          </cell>
          <cell r="C15">
            <v>101907</v>
          </cell>
          <cell r="D15">
            <v>103436</v>
          </cell>
          <cell r="E15">
            <v>104988</v>
          </cell>
          <cell r="F15">
            <v>110813</v>
          </cell>
          <cell r="G15">
            <v>114691</v>
          </cell>
          <cell r="H15">
            <v>117271.5475</v>
          </cell>
          <cell r="I15">
            <v>119616.97845000001</v>
          </cell>
          <cell r="J15" t="str">
            <v>PAR ANNÉE</v>
          </cell>
          <cell r="K15" t="str">
            <v>exp 21.6.2022</v>
          </cell>
        </row>
        <row r="16">
          <cell r="A16" t="str">
            <v>AU-4</v>
          </cell>
          <cell r="B16">
            <v>112626</v>
          </cell>
          <cell r="C16">
            <v>114879</v>
          </cell>
          <cell r="D16">
            <v>116602</v>
          </cell>
          <cell r="E16">
            <v>118351</v>
          </cell>
          <cell r="F16">
            <v>124917</v>
          </cell>
          <cell r="G16">
            <v>129289</v>
          </cell>
          <cell r="H16">
            <v>132198.0025</v>
          </cell>
          <cell r="I16">
            <v>134841.96255</v>
          </cell>
          <cell r="J16" t="str">
            <v>PAR ANNÉE</v>
          </cell>
          <cell r="K16" t="str">
            <v>exp 21.6.2022</v>
          </cell>
        </row>
        <row r="17">
          <cell r="A17" t="str">
            <v>AU-5</v>
          </cell>
          <cell r="B17">
            <v>123581</v>
          </cell>
          <cell r="C17">
            <v>126053</v>
          </cell>
          <cell r="D17">
            <v>127944</v>
          </cell>
          <cell r="E17">
            <v>129863</v>
          </cell>
          <cell r="F17">
            <v>137068</v>
          </cell>
          <cell r="G17">
            <v>141865</v>
          </cell>
          <cell r="H17">
            <v>145056.96249999999</v>
          </cell>
          <cell r="I17">
            <v>147958.10175</v>
          </cell>
          <cell r="J17" t="str">
            <v>PAR ANNÉE</v>
          </cell>
          <cell r="K17" t="str">
            <v>exp 21.6.2022</v>
          </cell>
        </row>
        <row r="18">
          <cell r="A18" t="str">
            <v>AU-6</v>
          </cell>
          <cell r="B18">
            <v>135865</v>
          </cell>
          <cell r="C18">
            <v>138582</v>
          </cell>
          <cell r="D18">
            <v>140661</v>
          </cell>
          <cell r="E18">
            <v>142771</v>
          </cell>
          <cell r="F18">
            <v>150692</v>
          </cell>
          <cell r="G18">
            <v>155966</v>
          </cell>
          <cell r="H18">
            <v>159475.23499999999</v>
          </cell>
          <cell r="I18">
            <v>162664.73969999998</v>
          </cell>
          <cell r="J18" t="str">
            <v>PAR ANNÉE</v>
          </cell>
          <cell r="K18" t="str">
            <v>exp 21.6.2022</v>
          </cell>
        </row>
        <row r="19">
          <cell r="A19" t="str">
            <v>BI-1</v>
          </cell>
          <cell r="B19">
            <v>71705</v>
          </cell>
          <cell r="C19">
            <v>73285</v>
          </cell>
          <cell r="D19">
            <v>74384</v>
          </cell>
          <cell r="E19">
            <v>75500</v>
          </cell>
          <cell r="F19">
            <v>79086.250000000015</v>
          </cell>
          <cell r="G19">
            <v>81854.268750000003</v>
          </cell>
          <cell r="H19">
            <v>83695.989796875001</v>
          </cell>
          <cell r="I19">
            <v>85369.909592812503</v>
          </cell>
          <cell r="J19" t="str">
            <v>PAR ANNÉE</v>
          </cell>
          <cell r="K19" t="str">
            <v>exp 30.9.2022</v>
          </cell>
        </row>
        <row r="20">
          <cell r="A20" t="str">
            <v>BI-2</v>
          </cell>
          <cell r="B20">
            <v>84916</v>
          </cell>
          <cell r="C20">
            <v>86788</v>
          </cell>
          <cell r="D20">
            <v>88090</v>
          </cell>
          <cell r="E20">
            <v>89411</v>
          </cell>
          <cell r="F20">
            <v>93658.022500000006</v>
          </cell>
          <cell r="G20">
            <v>96936.053287500006</v>
          </cell>
          <cell r="H20">
            <v>99117.114486468752</v>
          </cell>
          <cell r="I20">
            <v>101099.45677619813</v>
          </cell>
          <cell r="J20" t="str">
            <v>PAR ANNÉE</v>
          </cell>
          <cell r="K20" t="str">
            <v>exp 30.9.2022</v>
          </cell>
        </row>
        <row r="21">
          <cell r="A21" t="str">
            <v>BI-3</v>
          </cell>
          <cell r="B21">
            <v>100974</v>
          </cell>
          <cell r="C21">
            <v>103200</v>
          </cell>
          <cell r="D21">
            <v>104748</v>
          </cell>
          <cell r="E21">
            <v>106319</v>
          </cell>
          <cell r="F21">
            <v>111369.15250000001</v>
          </cell>
          <cell r="G21">
            <v>115267.0728375</v>
          </cell>
          <cell r="H21">
            <v>117860.58197634375</v>
          </cell>
          <cell r="I21">
            <v>120217.79361587063</v>
          </cell>
          <cell r="J21" t="str">
            <v>PAR ANNÉE</v>
          </cell>
          <cell r="K21" t="str">
            <v>exp 30.9.2022</v>
          </cell>
        </row>
        <row r="22">
          <cell r="A22" t="str">
            <v>BI-4</v>
          </cell>
          <cell r="B22">
            <v>115595</v>
          </cell>
          <cell r="C22">
            <v>118143</v>
          </cell>
          <cell r="D22">
            <v>119915</v>
          </cell>
          <cell r="E22">
            <v>121714</v>
          </cell>
          <cell r="F22">
            <v>127495.41500000001</v>
          </cell>
          <cell r="G22">
            <v>131957.754525</v>
          </cell>
          <cell r="H22">
            <v>134926.8040018125</v>
          </cell>
          <cell r="I22">
            <v>137625.34008184876</v>
          </cell>
          <cell r="J22" t="str">
            <v>PAR ANNÉE</v>
          </cell>
          <cell r="K22" t="str">
            <v>exp 30.9.2022</v>
          </cell>
        </row>
        <row r="23">
          <cell r="A23" t="str">
            <v>BI-5</v>
          </cell>
          <cell r="B23">
            <v>126159</v>
          </cell>
          <cell r="C23">
            <v>128939</v>
          </cell>
          <cell r="D23">
            <v>130873</v>
          </cell>
          <cell r="E23">
            <v>132836</v>
          </cell>
          <cell r="F23">
            <v>139145.71000000002</v>
          </cell>
          <cell r="G23">
            <v>144015.80985000002</v>
          </cell>
          <cell r="H23">
            <v>147256.16557162502</v>
          </cell>
          <cell r="I23">
            <v>150201.28888305754</v>
          </cell>
          <cell r="J23" t="str">
            <v>PAR ANNÉE</v>
          </cell>
          <cell r="K23" t="str">
            <v>exp 30.9.2022</v>
          </cell>
        </row>
        <row r="24">
          <cell r="A24" t="str">
            <v>CO-0</v>
          </cell>
          <cell r="B24">
            <v>64547</v>
          </cell>
          <cell r="C24">
            <v>65838</v>
          </cell>
          <cell r="D24">
            <v>66332</v>
          </cell>
          <cell r="E24">
            <v>66829</v>
          </cell>
          <cell r="F24">
            <v>70003.377500000002</v>
          </cell>
          <cell r="G24">
            <v>72453.495712499993</v>
          </cell>
          <cell r="H24">
            <v>74083.699366031244</v>
          </cell>
          <cell r="I24">
            <v>75565.373353351868</v>
          </cell>
          <cell r="J24" t="str">
            <v>PAR ANNÉE</v>
          </cell>
          <cell r="K24" t="str">
            <v>exp 21.6.2022</v>
          </cell>
        </row>
        <row r="25">
          <cell r="A25" t="str">
            <v>CO-1</v>
          </cell>
          <cell r="B25">
            <v>77140</v>
          </cell>
          <cell r="C25">
            <v>79667</v>
          </cell>
          <cell r="D25">
            <v>80265</v>
          </cell>
          <cell r="E25">
            <v>80867</v>
          </cell>
          <cell r="F25">
            <v>84708.18250000001</v>
          </cell>
          <cell r="G25">
            <v>87672.968887499999</v>
          </cell>
          <cell r="H25">
            <v>89645.610687468739</v>
          </cell>
          <cell r="I25">
            <v>91438.522901218123</v>
          </cell>
          <cell r="J25" t="str">
            <v>PAR ANNÉE</v>
          </cell>
          <cell r="K25" t="str">
            <v>exp 21.6.2022</v>
          </cell>
        </row>
        <row r="26">
          <cell r="A26" t="str">
            <v>CO-2</v>
          </cell>
          <cell r="B26">
            <v>109355</v>
          </cell>
          <cell r="C26">
            <v>111542</v>
          </cell>
          <cell r="D26">
            <v>112379</v>
          </cell>
          <cell r="E26">
            <v>113222</v>
          </cell>
          <cell r="F26">
            <v>118600.04500000001</v>
          </cell>
          <cell r="G26">
            <v>122751.046575</v>
          </cell>
          <cell r="H26">
            <v>125512.9451229375</v>
          </cell>
          <cell r="I26">
            <v>128023.20402539625</v>
          </cell>
          <cell r="J26" t="str">
            <v>PAR ANNÉE</v>
          </cell>
          <cell r="K26" t="str">
            <v>exp 21.6.2022</v>
          </cell>
        </row>
        <row r="27">
          <cell r="A27" t="str">
            <v>CO-3</v>
          </cell>
          <cell r="B27">
            <v>118582</v>
          </cell>
          <cell r="C27">
            <v>123071</v>
          </cell>
          <cell r="D27">
            <v>123994</v>
          </cell>
          <cell r="E27">
            <v>124924</v>
          </cell>
          <cell r="F27">
            <v>130857.89000000001</v>
          </cell>
          <cell r="G27">
            <v>135437.91615</v>
          </cell>
          <cell r="H27">
            <v>138485.269263375</v>
          </cell>
          <cell r="I27">
            <v>141254.9746486425</v>
          </cell>
          <cell r="J27" t="str">
            <v>PAR ANNÉE</v>
          </cell>
          <cell r="K27" t="str">
            <v>exp 21.6.2022</v>
          </cell>
        </row>
        <row r="28">
          <cell r="A28" t="str">
            <v>CO-4</v>
          </cell>
          <cell r="B28">
            <v>128549</v>
          </cell>
          <cell r="C28">
            <v>133087</v>
          </cell>
          <cell r="D28">
            <v>134085</v>
          </cell>
          <cell r="E28">
            <v>135091</v>
          </cell>
          <cell r="F28">
            <v>141507.82250000001</v>
          </cell>
          <cell r="G28">
            <v>146460.5962875</v>
          </cell>
          <cell r="H28">
            <v>149755.95970396875</v>
          </cell>
          <cell r="I28">
            <v>152751.07889804812</v>
          </cell>
          <cell r="J28" t="str">
            <v>PAR ANNÉE</v>
          </cell>
          <cell r="K28" t="str">
            <v>exp 21.6.2022</v>
          </cell>
        </row>
        <row r="29">
          <cell r="A29" t="str">
            <v>CR-1</v>
          </cell>
          <cell r="B29">
            <v>38658</v>
          </cell>
          <cell r="C29">
            <v>39740</v>
          </cell>
          <cell r="D29">
            <v>41162</v>
          </cell>
          <cell r="E29">
            <v>41779</v>
          </cell>
          <cell r="F29">
            <v>43782</v>
          </cell>
          <cell r="G29">
            <v>45320</v>
          </cell>
          <cell r="H29">
            <v>46339.7</v>
          </cell>
          <cell r="I29">
            <v>47266.493999999999</v>
          </cell>
          <cell r="J29" t="str">
            <v>PAR ANNÉE</v>
          </cell>
          <cell r="K29" t="str">
            <v>exp 20.6.2021</v>
          </cell>
        </row>
        <row r="30">
          <cell r="A30" t="str">
            <v>CR-2</v>
          </cell>
          <cell r="B30">
            <v>40585</v>
          </cell>
          <cell r="C30">
            <v>41721</v>
          </cell>
          <cell r="D30">
            <v>43215</v>
          </cell>
          <cell r="E30">
            <v>43863</v>
          </cell>
          <cell r="F30">
            <v>45965</v>
          </cell>
          <cell r="G30">
            <v>47581</v>
          </cell>
          <cell r="H30">
            <v>48651.572499999995</v>
          </cell>
          <cell r="I30">
            <v>49624.603949999997</v>
          </cell>
          <cell r="J30" t="str">
            <v>PAR ANNÉE</v>
          </cell>
          <cell r="K30" t="str">
            <v>exp 20.6.2021</v>
          </cell>
        </row>
        <row r="31">
          <cell r="A31" t="str">
            <v>CR-3</v>
          </cell>
          <cell r="B31">
            <v>46467</v>
          </cell>
          <cell r="C31">
            <v>47768</v>
          </cell>
          <cell r="D31">
            <v>49478</v>
          </cell>
          <cell r="E31">
            <v>50220</v>
          </cell>
          <cell r="F31">
            <v>52628</v>
          </cell>
          <cell r="G31">
            <v>54478</v>
          </cell>
          <cell r="H31">
            <v>55703.754999999997</v>
          </cell>
          <cell r="I31">
            <v>56817.830099999999</v>
          </cell>
          <cell r="J31" t="str">
            <v>PAR ANNÉE</v>
          </cell>
          <cell r="K31" t="str">
            <v>exp 20.6.2021</v>
          </cell>
        </row>
        <row r="32">
          <cell r="A32" t="str">
            <v>CR-4</v>
          </cell>
          <cell r="B32">
            <v>51518</v>
          </cell>
          <cell r="C32">
            <v>52961</v>
          </cell>
          <cell r="D32">
            <v>54857</v>
          </cell>
          <cell r="E32">
            <v>55680</v>
          </cell>
          <cell r="F32">
            <v>58349</v>
          </cell>
          <cell r="G32">
            <v>60399</v>
          </cell>
          <cell r="H32">
            <v>61757.977500000001</v>
          </cell>
          <cell r="I32">
            <v>62993.137050000005</v>
          </cell>
          <cell r="J32" t="str">
            <v>PAR ANNÉE</v>
          </cell>
          <cell r="K32" t="str">
            <v>exp 20.6.2021</v>
          </cell>
        </row>
        <row r="33">
          <cell r="A33" t="str">
            <v>CR-5</v>
          </cell>
          <cell r="B33">
            <v>56471</v>
          </cell>
          <cell r="C33">
            <v>58052</v>
          </cell>
          <cell r="D33">
            <v>60130</v>
          </cell>
          <cell r="E33">
            <v>61032</v>
          </cell>
          <cell r="F33">
            <v>63958</v>
          </cell>
          <cell r="G33">
            <v>6626</v>
          </cell>
          <cell r="H33">
            <v>6775.085</v>
          </cell>
          <cell r="I33">
            <v>6910.5866999999998</v>
          </cell>
          <cell r="J33" t="str">
            <v>PAR ANNÉE</v>
          </cell>
          <cell r="K33" t="str">
            <v>exp 20.6.2021</v>
          </cell>
        </row>
        <row r="34">
          <cell r="A34" t="str">
            <v>CR-6</v>
          </cell>
          <cell r="B34">
            <v>64045</v>
          </cell>
          <cell r="C34">
            <v>65838</v>
          </cell>
          <cell r="D34">
            <v>68194</v>
          </cell>
          <cell r="E34">
            <v>69217</v>
          </cell>
          <cell r="F34">
            <v>72536</v>
          </cell>
          <cell r="G34">
            <v>75086</v>
          </cell>
          <cell r="H34">
            <v>76775.434999999998</v>
          </cell>
          <cell r="I34">
            <v>78310.943700000003</v>
          </cell>
          <cell r="J34" t="str">
            <v>PAR ANNÉE</v>
          </cell>
          <cell r="K34" t="str">
            <v>exp 20.6.2021</v>
          </cell>
        </row>
        <row r="35">
          <cell r="A35" t="str">
            <v>CR-7</v>
          </cell>
          <cell r="B35">
            <v>71346</v>
          </cell>
          <cell r="C35">
            <v>73344</v>
          </cell>
          <cell r="D35">
            <v>75970</v>
          </cell>
          <cell r="E35">
            <v>77110</v>
          </cell>
          <cell r="F35">
            <v>80807</v>
          </cell>
          <cell r="G35">
            <v>83647</v>
          </cell>
          <cell r="H35">
            <v>85529.057499999995</v>
          </cell>
          <cell r="I35">
            <v>87239.638649999994</v>
          </cell>
          <cell r="J35" t="str">
            <v>PAR ANNÉE</v>
          </cell>
          <cell r="K35" t="str">
            <v>exp 20.6.2021</v>
          </cell>
        </row>
        <row r="36">
          <cell r="A36" t="str">
            <v>CS-1</v>
          </cell>
          <cell r="B36">
            <v>73333</v>
          </cell>
          <cell r="C36">
            <v>74799.66</v>
          </cell>
          <cell r="D36">
            <v>77060</v>
          </cell>
          <cell r="E36">
            <v>78216</v>
          </cell>
          <cell r="F36">
            <v>81931.260000000009</v>
          </cell>
          <cell r="G36">
            <v>84798.854099999997</v>
          </cell>
          <cell r="H36">
            <v>86706.828317249994</v>
          </cell>
          <cell r="I36">
            <v>88440.964883594992</v>
          </cell>
          <cell r="J36" t="str">
            <v>PAR ANNÉE</v>
          </cell>
          <cell r="K36" t="str">
            <v>exp 22.12.2021</v>
          </cell>
        </row>
        <row r="37">
          <cell r="A37" t="str">
            <v>CS-2</v>
          </cell>
          <cell r="B37">
            <v>86213</v>
          </cell>
          <cell r="C37">
            <v>87937.26</v>
          </cell>
          <cell r="D37">
            <v>90594</v>
          </cell>
          <cell r="E37">
            <v>91953</v>
          </cell>
          <cell r="F37">
            <v>96320.767500000002</v>
          </cell>
          <cell r="G37">
            <v>99691.994362499987</v>
          </cell>
          <cell r="H37">
            <v>101935.06423565623</v>
          </cell>
          <cell r="I37">
            <v>103973.76552036936</v>
          </cell>
          <cell r="J37" t="str">
            <v>PAR ANNÉE</v>
          </cell>
          <cell r="K37" t="str">
            <v>exp 22.12.2021</v>
          </cell>
        </row>
        <row r="38">
          <cell r="A38" t="str">
            <v>CS-3</v>
          </cell>
          <cell r="B38">
            <v>103304</v>
          </cell>
          <cell r="C38">
            <v>105370.08</v>
          </cell>
          <cell r="D38">
            <v>108554</v>
          </cell>
          <cell r="E38">
            <v>110182</v>
          </cell>
          <cell r="F38">
            <v>115415.645</v>
          </cell>
          <cell r="G38">
            <v>119455.19257499999</v>
          </cell>
          <cell r="H38">
            <v>122142.93440793749</v>
          </cell>
          <cell r="I38">
            <v>124585.79309609624</v>
          </cell>
          <cell r="J38" t="str">
            <v>PAR ANNÉE</v>
          </cell>
          <cell r="K38" t="str">
            <v>exp 22.12.2021</v>
          </cell>
        </row>
        <row r="39">
          <cell r="A39" t="str">
            <v>CS-4</v>
          </cell>
          <cell r="B39">
            <v>118499</v>
          </cell>
          <cell r="C39">
            <v>120868.98</v>
          </cell>
          <cell r="D39">
            <v>124522</v>
          </cell>
          <cell r="E39">
            <v>126390</v>
          </cell>
          <cell r="F39">
            <v>132393.52500000002</v>
          </cell>
          <cell r="G39">
            <v>137027.29837500001</v>
          </cell>
          <cell r="H39">
            <v>140110.4125884375</v>
          </cell>
          <cell r="I39">
            <v>142912.62084020625</v>
          </cell>
          <cell r="J39" t="str">
            <v>PAR ANNÉE</v>
          </cell>
          <cell r="K39" t="str">
            <v>exp 22.12.2021</v>
          </cell>
        </row>
        <row r="40">
          <cell r="A40" t="str">
            <v>CS-5</v>
          </cell>
          <cell r="B40">
            <v>141426</v>
          </cell>
          <cell r="C40">
            <v>144254.51999999999</v>
          </cell>
          <cell r="D40">
            <v>148613</v>
          </cell>
          <cell r="E40">
            <v>150842</v>
          </cell>
          <cell r="F40">
            <v>158006.99500000002</v>
          </cell>
          <cell r="G40">
            <v>163537.23982500003</v>
          </cell>
          <cell r="H40">
            <v>167216.82772106252</v>
          </cell>
          <cell r="I40">
            <v>170561.16427548378</v>
          </cell>
          <cell r="J40" t="str">
            <v>PAR ANNÉE</v>
          </cell>
          <cell r="K40" t="str">
            <v>exp 22.12.2021</v>
          </cell>
        </row>
        <row r="41">
          <cell r="A41" t="str">
            <v>EC-1</v>
          </cell>
          <cell r="B41">
            <v>61349</v>
          </cell>
          <cell r="C41">
            <v>62701</v>
          </cell>
          <cell r="D41">
            <v>63642</v>
          </cell>
          <cell r="E41">
            <v>64597</v>
          </cell>
          <cell r="F41">
            <v>67665.357500000013</v>
          </cell>
          <cell r="G41">
            <v>70033.645012500012</v>
          </cell>
          <cell r="H41">
            <v>71609.402025281262</v>
          </cell>
          <cell r="I41">
            <v>73041.590065786892</v>
          </cell>
          <cell r="J41" t="str">
            <v>PAR ANNÉE</v>
          </cell>
          <cell r="K41" t="str">
            <v>exp 21.06.2022</v>
          </cell>
        </row>
        <row r="42">
          <cell r="A42" t="str">
            <v>EC-2</v>
          </cell>
          <cell r="B42">
            <v>67692</v>
          </cell>
          <cell r="C42">
            <v>69184</v>
          </cell>
          <cell r="D42">
            <v>70222</v>
          </cell>
          <cell r="E42">
            <v>71275</v>
          </cell>
          <cell r="F42">
            <v>74660.5625</v>
          </cell>
          <cell r="G42">
            <v>77273.682187499988</v>
          </cell>
          <cell r="H42">
            <v>79012.340036718728</v>
          </cell>
          <cell r="I42">
            <v>80592.586837453098</v>
          </cell>
          <cell r="J42" t="str">
            <v>PAR ANNÉE</v>
          </cell>
          <cell r="K42" t="str">
            <v>exp 21.06.2022</v>
          </cell>
        </row>
        <row r="43">
          <cell r="A43" t="str">
            <v>EC-3</v>
          </cell>
          <cell r="B43">
            <v>73790</v>
          </cell>
          <cell r="C43">
            <v>75417</v>
          </cell>
          <cell r="D43">
            <v>76548</v>
          </cell>
          <cell r="E43">
            <v>77696</v>
          </cell>
          <cell r="F43">
            <v>81386.560000000012</v>
          </cell>
          <cell r="G43">
            <v>84235.089600000007</v>
          </cell>
          <cell r="H43">
            <v>86130.379116000011</v>
          </cell>
          <cell r="I43">
            <v>87852.986698320019</v>
          </cell>
          <cell r="J43" t="str">
            <v>PAR ANNÉE</v>
          </cell>
          <cell r="K43" t="str">
            <v>exp 21.06.2022</v>
          </cell>
        </row>
        <row r="44">
          <cell r="A44" t="str">
            <v>EC-4</v>
          </cell>
          <cell r="B44">
            <v>81465</v>
          </cell>
          <cell r="C44">
            <v>83261</v>
          </cell>
          <cell r="D44">
            <v>84510</v>
          </cell>
          <cell r="E44">
            <v>85778</v>
          </cell>
          <cell r="F44">
            <v>89852.455000000002</v>
          </cell>
          <cell r="G44">
            <v>92997.290924999994</v>
          </cell>
          <cell r="H44">
            <v>95089.729970812492</v>
          </cell>
          <cell r="I44">
            <v>96991.52457022875</v>
          </cell>
          <cell r="J44" t="str">
            <v>PAR ANNÉE</v>
          </cell>
          <cell r="K44" t="str">
            <v>exp 21.06.2022</v>
          </cell>
        </row>
        <row r="45">
          <cell r="A45" t="str">
            <v>EC-5</v>
          </cell>
          <cell r="B45">
            <v>96872</v>
          </cell>
          <cell r="C45">
            <v>99007</v>
          </cell>
          <cell r="D45">
            <v>100492</v>
          </cell>
          <cell r="E45">
            <v>101999</v>
          </cell>
          <cell r="F45">
            <v>106843.95250000001</v>
          </cell>
          <cell r="G45">
            <v>110583.49083750001</v>
          </cell>
          <cell r="H45">
            <v>113071.61938134376</v>
          </cell>
          <cell r="I45">
            <v>115333.05176897063</v>
          </cell>
          <cell r="J45" t="str">
            <v>PAR ANNÉE</v>
          </cell>
          <cell r="K45" t="str">
            <v>exp 21.06.2022</v>
          </cell>
        </row>
        <row r="46">
          <cell r="A46" t="str">
            <v>EC-6</v>
          </cell>
          <cell r="B46">
            <v>110278</v>
          </cell>
          <cell r="C46">
            <v>112709</v>
          </cell>
          <cell r="D46">
            <v>114400</v>
          </cell>
          <cell r="E46">
            <v>116116</v>
          </cell>
          <cell r="F46">
            <v>121631.51000000001</v>
          </cell>
          <cell r="G46">
            <v>125888.61285</v>
          </cell>
          <cell r="H46">
            <v>128721.10663912501</v>
          </cell>
          <cell r="I46">
            <v>131295.5287719075</v>
          </cell>
          <cell r="J46" t="str">
            <v>PAR ANNÉE</v>
          </cell>
          <cell r="K46" t="str">
            <v>exp 21.06.2022</v>
          </cell>
        </row>
        <row r="47">
          <cell r="A47" t="str">
            <v>EC-7</v>
          </cell>
          <cell r="B47">
            <v>123340</v>
          </cell>
          <cell r="C47">
            <v>126059</v>
          </cell>
          <cell r="D47">
            <v>127950</v>
          </cell>
          <cell r="E47">
            <v>129869</v>
          </cell>
          <cell r="F47">
            <v>136037.77750000003</v>
          </cell>
          <cell r="G47">
            <v>140799.09971250003</v>
          </cell>
          <cell r="H47">
            <v>143967.07945603126</v>
          </cell>
          <cell r="I47">
            <v>146846.42104515189</v>
          </cell>
          <cell r="J47" t="str">
            <v>PAR ANNÉE</v>
          </cell>
          <cell r="K47" t="str">
            <v>exp 21.06.2022</v>
          </cell>
        </row>
        <row r="48">
          <cell r="A48" t="str">
            <v>EC-8</v>
          </cell>
          <cell r="B48">
            <v>133505</v>
          </cell>
          <cell r="C48">
            <v>136447</v>
          </cell>
          <cell r="D48">
            <v>138494</v>
          </cell>
          <cell r="E48">
            <v>140571</v>
          </cell>
          <cell r="F48">
            <v>147248.12250000003</v>
          </cell>
          <cell r="G48">
            <v>152401.80678750001</v>
          </cell>
          <cell r="H48">
            <v>155830.84744021876</v>
          </cell>
          <cell r="I48">
            <v>158947.46438902314</v>
          </cell>
          <cell r="J48" t="str">
            <v>PAR ANNÉE</v>
          </cell>
          <cell r="K48" t="str">
            <v>exp 21.06.2022</v>
          </cell>
        </row>
        <row r="49">
          <cell r="A49" t="str">
            <v>ED-EDS-1</v>
          </cell>
          <cell r="B49">
            <v>77665</v>
          </cell>
          <cell r="C49">
            <v>79218.3</v>
          </cell>
          <cell r="D49">
            <v>81596</v>
          </cell>
          <cell r="E49">
            <v>82698</v>
          </cell>
          <cell r="F49">
            <v>86626.155000000013</v>
          </cell>
          <cell r="G49">
            <v>89658.070425000013</v>
          </cell>
          <cell r="H49">
            <v>91675.377009562508</v>
          </cell>
          <cell r="I49">
            <v>93508.884549753755</v>
          </cell>
          <cell r="J49" t="str">
            <v>PAR ANNÉE</v>
          </cell>
          <cell r="K49" t="str">
            <v>exp. 01.07.2021</v>
          </cell>
        </row>
        <row r="50">
          <cell r="A50" t="str">
            <v>ED-EDS-2</v>
          </cell>
          <cell r="B50">
            <v>84830</v>
          </cell>
          <cell r="C50">
            <v>86526.6</v>
          </cell>
          <cell r="D50">
            <v>89124</v>
          </cell>
          <cell r="E50">
            <v>90327</v>
          </cell>
          <cell r="F50">
            <v>94617.532500000016</v>
          </cell>
          <cell r="G50">
            <v>97929.146137500007</v>
          </cell>
          <cell r="H50">
            <v>100132.55192559375</v>
          </cell>
          <cell r="I50">
            <v>102135.20296410563</v>
          </cell>
          <cell r="J50" t="str">
            <v>PAR ANNÉE</v>
          </cell>
          <cell r="K50" t="str">
            <v>exp. 01.07.2021</v>
          </cell>
        </row>
        <row r="51">
          <cell r="A51" t="str">
            <v>ED-EDS-3</v>
          </cell>
          <cell r="B51">
            <v>90572</v>
          </cell>
          <cell r="C51">
            <v>92383.44</v>
          </cell>
          <cell r="D51">
            <v>95156</v>
          </cell>
          <cell r="E51">
            <v>96441</v>
          </cell>
          <cell r="F51">
            <v>101021.94750000001</v>
          </cell>
          <cell r="G51">
            <v>104557.71566250001</v>
          </cell>
          <cell r="H51">
            <v>106910.26426490625</v>
          </cell>
          <cell r="I51">
            <v>109048.46955020438</v>
          </cell>
          <cell r="J51" t="str">
            <v>PAR ANNÉE</v>
          </cell>
          <cell r="K51" t="str">
            <v>exp. 01.07.2021</v>
          </cell>
        </row>
        <row r="52">
          <cell r="A52" t="str">
            <v>ED-EDS-4</v>
          </cell>
          <cell r="B52">
            <v>96894</v>
          </cell>
          <cell r="C52">
            <v>98831.88</v>
          </cell>
          <cell r="D52">
            <v>101798</v>
          </cell>
          <cell r="E52">
            <v>103172</v>
          </cell>
          <cell r="F52">
            <v>108072.67000000001</v>
          </cell>
          <cell r="G52">
            <v>111855.21345000001</v>
          </cell>
          <cell r="H52">
            <v>114371.95575262501</v>
          </cell>
          <cell r="I52">
            <v>116659.39486767752</v>
          </cell>
          <cell r="J52" t="str">
            <v>PAR ANNÉE</v>
          </cell>
          <cell r="K52" t="str">
            <v>exp. 01.07.2021</v>
          </cell>
        </row>
        <row r="53">
          <cell r="A53" t="str">
            <v>ED-EDS-5</v>
          </cell>
          <cell r="B53">
            <v>104502</v>
          </cell>
          <cell r="C53">
            <v>106592.04000000001</v>
          </cell>
          <cell r="D53">
            <v>109791</v>
          </cell>
          <cell r="E53">
            <v>111273</v>
          </cell>
          <cell r="F53">
            <v>116558.46750000001</v>
          </cell>
          <cell r="G53">
            <v>120638.01386250001</v>
          </cell>
          <cell r="H53">
            <v>123352.36917440625</v>
          </cell>
          <cell r="I53">
            <v>125819.41655789438</v>
          </cell>
          <cell r="J53" t="str">
            <v>PAR ANNÉE</v>
          </cell>
          <cell r="K53" t="str">
            <v>exp. 01.07.2021</v>
          </cell>
        </row>
        <row r="54">
          <cell r="A54" t="str">
            <v>EG-1</v>
          </cell>
          <cell r="B54">
            <v>54699</v>
          </cell>
          <cell r="C54">
            <v>55792.98</v>
          </cell>
          <cell r="D54">
            <v>57468</v>
          </cell>
          <cell r="E54">
            <v>58244</v>
          </cell>
          <cell r="F54">
            <v>61010.590000000004</v>
          </cell>
          <cell r="G54">
            <v>63145.960650000001</v>
          </cell>
          <cell r="H54">
            <v>64566.744764625</v>
          </cell>
          <cell r="I54">
            <v>65858.079659917508</v>
          </cell>
          <cell r="J54" t="str">
            <v>PAR ANNÉE</v>
          </cell>
          <cell r="K54" t="str">
            <v>exp. 22.06.2021</v>
          </cell>
        </row>
        <row r="55">
          <cell r="A55" t="str">
            <v>EG-2</v>
          </cell>
          <cell r="B55">
            <v>60171</v>
          </cell>
          <cell r="C55">
            <v>61374.42</v>
          </cell>
          <cell r="D55">
            <v>63217</v>
          </cell>
          <cell r="E55">
            <v>64070</v>
          </cell>
          <cell r="F55">
            <v>67113.325000000012</v>
          </cell>
          <cell r="G55">
            <v>69462.291375000001</v>
          </cell>
          <cell r="H55">
            <v>71025.192930937497</v>
          </cell>
          <cell r="I55">
            <v>72445.696789556256</v>
          </cell>
          <cell r="J55" t="str">
            <v>PAR ANNÉE</v>
          </cell>
          <cell r="K55" t="str">
            <v>exp. 22.06.2021</v>
          </cell>
        </row>
        <row r="56">
          <cell r="A56" t="str">
            <v>EG-3</v>
          </cell>
          <cell r="B56">
            <v>66185</v>
          </cell>
          <cell r="C56">
            <v>67508.7</v>
          </cell>
          <cell r="D56">
            <v>69535</v>
          </cell>
          <cell r="E56">
            <v>70474</v>
          </cell>
          <cell r="F56">
            <v>73821.515000000014</v>
          </cell>
          <cell r="G56">
            <v>76405.268025000012</v>
          </cell>
          <cell r="H56">
            <v>78124.386555562509</v>
          </cell>
          <cell r="I56">
            <v>79686.874286673759</v>
          </cell>
          <cell r="J56" t="str">
            <v>PAR ANNÉE</v>
          </cell>
          <cell r="K56" t="str">
            <v>exp. 22.06.2021</v>
          </cell>
        </row>
        <row r="57">
          <cell r="A57" t="str">
            <v>EG-4</v>
          </cell>
          <cell r="B57">
            <v>72804</v>
          </cell>
          <cell r="C57">
            <v>74260.08</v>
          </cell>
          <cell r="D57">
            <v>76490</v>
          </cell>
          <cell r="E57">
            <v>77523</v>
          </cell>
          <cell r="F57">
            <v>81205.342500000013</v>
          </cell>
          <cell r="G57">
            <v>84047.529487500011</v>
          </cell>
          <cell r="H57">
            <v>85938.598900968762</v>
          </cell>
          <cell r="I57">
            <v>87657.370878988135</v>
          </cell>
          <cell r="J57" t="str">
            <v>PAR ANNÉE</v>
          </cell>
          <cell r="K57" t="str">
            <v>exp. 22.06.2021</v>
          </cell>
        </row>
        <row r="58">
          <cell r="A58" t="str">
            <v>EG-5</v>
          </cell>
          <cell r="B58">
            <v>80083</v>
          </cell>
          <cell r="C58">
            <v>81684.66</v>
          </cell>
          <cell r="D58">
            <v>84136</v>
          </cell>
          <cell r="E58">
            <v>85272</v>
          </cell>
          <cell r="F58">
            <v>89322.420000000013</v>
          </cell>
          <cell r="G58">
            <v>92448.704700000002</v>
          </cell>
          <cell r="H58">
            <v>94528.80055575</v>
          </cell>
          <cell r="I58">
            <v>96419.376566865001</v>
          </cell>
          <cell r="J58" t="str">
            <v>PAR ANNÉE</v>
          </cell>
          <cell r="K58" t="str">
            <v>exp. 22.06.2021</v>
          </cell>
        </row>
        <row r="59">
          <cell r="A59" t="str">
            <v>EG-6</v>
          </cell>
          <cell r="B59">
            <v>88091</v>
          </cell>
          <cell r="C59">
            <v>89852.82</v>
          </cell>
          <cell r="D59">
            <v>92550</v>
          </cell>
          <cell r="E59">
            <v>93799</v>
          </cell>
          <cell r="F59">
            <v>98254.452500000014</v>
          </cell>
          <cell r="G59">
            <v>101693.3583375</v>
          </cell>
          <cell r="H59">
            <v>103981.45890009374</v>
          </cell>
          <cell r="I59">
            <v>106061.08807809562</v>
          </cell>
          <cell r="J59" t="str">
            <v>PAR ANNÉE</v>
          </cell>
          <cell r="K59" t="str">
            <v>exp. 22.06.2021</v>
          </cell>
        </row>
        <row r="60">
          <cell r="A60" t="str">
            <v>EG-7</v>
          </cell>
          <cell r="B60">
            <v>96902</v>
          </cell>
          <cell r="C60">
            <v>98840.040000000008</v>
          </cell>
          <cell r="D60">
            <v>101807</v>
          </cell>
          <cell r="E60">
            <v>103181</v>
          </cell>
          <cell r="F60">
            <v>108082.0975</v>
          </cell>
          <cell r="G60">
            <v>111864.97091249999</v>
          </cell>
          <cell r="H60">
            <v>114381.93275803124</v>
          </cell>
          <cell r="I60">
            <v>116669.57141319186</v>
          </cell>
          <cell r="J60" t="str">
            <v>PAR ANNÉE</v>
          </cell>
          <cell r="K60" t="str">
            <v>exp. 22.06.2021</v>
          </cell>
        </row>
        <row r="61">
          <cell r="A61" t="str">
            <v>EG-8</v>
          </cell>
          <cell r="B61">
            <v>106591</v>
          </cell>
          <cell r="C61">
            <v>108722.82</v>
          </cell>
          <cell r="D61">
            <v>111987</v>
          </cell>
          <cell r="E61">
            <v>113499</v>
          </cell>
          <cell r="F61">
            <v>118890.20250000001</v>
          </cell>
          <cell r="G61">
            <v>123051.3595875</v>
          </cell>
          <cell r="H61">
            <v>125820.01517821875</v>
          </cell>
          <cell r="I61">
            <v>128336.41548178313</v>
          </cell>
          <cell r="J61" t="str">
            <v>PAR ANNÉE</v>
          </cell>
          <cell r="K61" t="str">
            <v>exp. 22.06.2021</v>
          </cell>
        </row>
        <row r="62">
          <cell r="A62" t="str">
            <v>EL-1</v>
          </cell>
          <cell r="B62">
            <v>52429</v>
          </cell>
          <cell r="C62">
            <v>53478</v>
          </cell>
          <cell r="D62">
            <v>54551</v>
          </cell>
          <cell r="E62">
            <v>55646</v>
          </cell>
          <cell r="F62">
            <v>58289.185000000005</v>
          </cell>
          <cell r="G62">
            <v>60329.306474999998</v>
          </cell>
          <cell r="H62">
            <v>61686.715870687498</v>
          </cell>
          <cell r="I62">
            <v>62920.450188101247</v>
          </cell>
          <cell r="J62" t="str">
            <v>PAR ANNÉE</v>
          </cell>
          <cell r="K62" t="str">
            <v>exp. 31.08.2022</v>
          </cell>
        </row>
        <row r="63">
          <cell r="A63" t="str">
            <v>EL-2</v>
          </cell>
          <cell r="B63">
            <v>63206</v>
          </cell>
          <cell r="C63">
            <v>64470</v>
          </cell>
          <cell r="D63">
            <v>65764</v>
          </cell>
          <cell r="E63">
            <v>67084</v>
          </cell>
          <cell r="F63">
            <v>70270.490000000005</v>
          </cell>
          <cell r="G63">
            <v>72729.957150000002</v>
          </cell>
          <cell r="H63">
            <v>74366.381185874998</v>
          </cell>
          <cell r="I63">
            <v>75853.708809592499</v>
          </cell>
          <cell r="J63" t="str">
            <v>PAR ANNÉE</v>
          </cell>
          <cell r="K63" t="str">
            <v>exp. 31.08.2022</v>
          </cell>
        </row>
        <row r="64">
          <cell r="A64" t="str">
            <v>EL-3</v>
          </cell>
          <cell r="B64">
            <v>70180</v>
          </cell>
          <cell r="C64">
            <v>71584</v>
          </cell>
          <cell r="D64">
            <v>73021</v>
          </cell>
          <cell r="E64">
            <v>74487</v>
          </cell>
          <cell r="F64">
            <v>78025.132500000007</v>
          </cell>
          <cell r="G64">
            <v>80756.012137500002</v>
          </cell>
          <cell r="H64">
            <v>82573.022410593752</v>
          </cell>
          <cell r="I64">
            <v>84224.482858805626</v>
          </cell>
          <cell r="J64" t="str">
            <v>PAR ANNÉE</v>
          </cell>
          <cell r="K64" t="str">
            <v>exp. 31.08.2022</v>
          </cell>
        </row>
        <row r="65">
          <cell r="A65" t="str">
            <v>EL-4</v>
          </cell>
          <cell r="B65">
            <v>75106</v>
          </cell>
          <cell r="C65">
            <v>76608</v>
          </cell>
          <cell r="D65">
            <v>78146</v>
          </cell>
          <cell r="E65">
            <v>79715</v>
          </cell>
          <cell r="F65">
            <v>83501.462500000009</v>
          </cell>
          <cell r="G65">
            <v>86424.013687500003</v>
          </cell>
          <cell r="H65">
            <v>88368.553995468756</v>
          </cell>
          <cell r="I65">
            <v>90135.925075378138</v>
          </cell>
          <cell r="J65" t="str">
            <v>PAR ANNÉE</v>
          </cell>
          <cell r="K65" t="str">
            <v>exp. 31.08.2022</v>
          </cell>
        </row>
        <row r="66">
          <cell r="A66" t="str">
            <v>EL-5</v>
          </cell>
          <cell r="B66">
            <v>83299</v>
          </cell>
          <cell r="C66">
            <v>84965</v>
          </cell>
          <cell r="D66">
            <v>86671</v>
          </cell>
          <cell r="E66">
            <v>88411</v>
          </cell>
          <cell r="F66">
            <v>92610.522500000006</v>
          </cell>
          <cell r="G66">
            <v>95851.8907875</v>
          </cell>
          <cell r="H66">
            <v>98008.558330218744</v>
          </cell>
          <cell r="I66">
            <v>99968.729496823114</v>
          </cell>
          <cell r="J66" t="str">
            <v>PAR ANNÉE</v>
          </cell>
          <cell r="K66" t="str">
            <v>exp. 31.08.2022</v>
          </cell>
        </row>
        <row r="67">
          <cell r="A67" t="str">
            <v>EL-6</v>
          </cell>
          <cell r="B67">
            <v>91991</v>
          </cell>
          <cell r="C67">
            <v>93831</v>
          </cell>
          <cell r="D67">
            <v>95715</v>
          </cell>
          <cell r="E67">
            <v>97637</v>
          </cell>
          <cell r="F67">
            <v>102274.75750000001</v>
          </cell>
          <cell r="G67">
            <v>105854.3740125</v>
          </cell>
          <cell r="H67">
            <v>108236.09742778125</v>
          </cell>
          <cell r="I67">
            <v>110400.81937633688</v>
          </cell>
          <cell r="J67" t="str">
            <v>PAR ANNÉE</v>
          </cell>
          <cell r="K67" t="str">
            <v>exp. 31.08.2022</v>
          </cell>
        </row>
        <row r="68">
          <cell r="A68" t="str">
            <v>EL-7</v>
          </cell>
          <cell r="B68">
            <v>100300</v>
          </cell>
          <cell r="C68">
            <v>102306</v>
          </cell>
          <cell r="D68">
            <v>104360</v>
          </cell>
          <cell r="E68">
            <v>106455</v>
          </cell>
          <cell r="F68">
            <v>111511.61250000002</v>
          </cell>
          <cell r="G68">
            <v>115414.5189375</v>
          </cell>
          <cell r="H68">
            <v>118011.34561359374</v>
          </cell>
          <cell r="I68">
            <v>120371.57252586562</v>
          </cell>
          <cell r="J68" t="str">
            <v>PAR ANNÉE</v>
          </cell>
          <cell r="K68" t="str">
            <v>exp. 31.08.2022</v>
          </cell>
        </row>
        <row r="69">
          <cell r="A69" t="str">
            <v>EL-8</v>
          </cell>
          <cell r="B69">
            <v>107720</v>
          </cell>
          <cell r="C69">
            <v>109874</v>
          </cell>
          <cell r="D69">
            <v>112079</v>
          </cell>
          <cell r="E69">
            <v>114329</v>
          </cell>
          <cell r="F69">
            <v>119759.62750000002</v>
          </cell>
          <cell r="G69">
            <v>123951.21446250001</v>
          </cell>
          <cell r="H69">
            <v>126740.11678790626</v>
          </cell>
          <cell r="I69">
            <v>129274.91912366438</v>
          </cell>
          <cell r="J69" t="str">
            <v>PAR ANNÉE</v>
          </cell>
          <cell r="K69" t="str">
            <v>exp. 31.08.2022</v>
          </cell>
        </row>
        <row r="70">
          <cell r="A70" t="str">
            <v>EL-9</v>
          </cell>
          <cell r="B70">
            <v>115784</v>
          </cell>
          <cell r="C70">
            <v>118100</v>
          </cell>
          <cell r="D70">
            <v>120471</v>
          </cell>
          <cell r="E70">
            <v>122889</v>
          </cell>
          <cell r="F70">
            <v>128726.22750000001</v>
          </cell>
          <cell r="G70">
            <v>133231.64546249999</v>
          </cell>
          <cell r="H70">
            <v>136229.35748540625</v>
          </cell>
          <cell r="I70">
            <v>138953.94463511437</v>
          </cell>
          <cell r="J70" t="str">
            <v>PAR ANNÉE</v>
          </cell>
          <cell r="K70" t="str">
            <v>exp. 31.08.2022</v>
          </cell>
        </row>
        <row r="71">
          <cell r="A71" t="str">
            <v>EN-ENG-1</v>
          </cell>
          <cell r="B71"/>
          <cell r="C71"/>
          <cell r="D71">
            <v>65479</v>
          </cell>
          <cell r="E71">
            <v>66461</v>
          </cell>
          <cell r="F71">
            <v>69617.897500000006</v>
          </cell>
          <cell r="G71">
            <v>72054.523912500008</v>
          </cell>
          <cell r="H71">
            <v>73675.750700531251</v>
          </cell>
          <cell r="I71">
            <v>75149.265714541878</v>
          </cell>
          <cell r="J71" t="str">
            <v>PAR ANNÉE</v>
          </cell>
          <cell r="K71" t="str">
            <v>exp 30.9.2022</v>
          </cell>
        </row>
        <row r="72">
          <cell r="A72" t="str">
            <v>EN-ENG-2</v>
          </cell>
          <cell r="B72">
            <v>78633</v>
          </cell>
          <cell r="C72">
            <v>80366</v>
          </cell>
          <cell r="D72">
            <v>81571</v>
          </cell>
          <cell r="E72">
            <v>82795</v>
          </cell>
          <cell r="F72">
            <v>86727.762500000012</v>
          </cell>
          <cell r="G72">
            <v>89763.234187499998</v>
          </cell>
          <cell r="H72">
            <v>91782.90695671874</v>
          </cell>
          <cell r="I72">
            <v>93618.565095853119</v>
          </cell>
          <cell r="J72" t="str">
            <v>PAR ANNÉE</v>
          </cell>
          <cell r="K72" t="str">
            <v>exp 30.9.2022</v>
          </cell>
        </row>
        <row r="73">
          <cell r="A73" t="str">
            <v>EN-ENG-3</v>
          </cell>
          <cell r="B73">
            <v>102692</v>
          </cell>
          <cell r="C73">
            <v>104955</v>
          </cell>
          <cell r="D73">
            <v>106529</v>
          </cell>
          <cell r="E73">
            <v>108127</v>
          </cell>
          <cell r="F73">
            <v>113263.03250000002</v>
          </cell>
          <cell r="G73">
            <v>117227.23863750001</v>
          </cell>
          <cell r="H73">
            <v>119864.85150684376</v>
          </cell>
          <cell r="I73">
            <v>122262.14853698063</v>
          </cell>
          <cell r="J73" t="str">
            <v>PAR ANNÉE</v>
          </cell>
          <cell r="K73" t="str">
            <v>exp 30.9.2022</v>
          </cell>
        </row>
        <row r="74">
          <cell r="A74" t="str">
            <v>EN-ENG-4</v>
          </cell>
          <cell r="B74">
            <v>115345</v>
          </cell>
          <cell r="C74">
            <v>117888</v>
          </cell>
          <cell r="D74">
            <v>119656</v>
          </cell>
          <cell r="E74">
            <v>121451</v>
          </cell>
          <cell r="F74">
            <v>127219.92250000002</v>
          </cell>
          <cell r="G74">
            <v>131672.61978750001</v>
          </cell>
          <cell r="H74">
            <v>134635.25373271876</v>
          </cell>
          <cell r="I74">
            <v>137327.95880737313</v>
          </cell>
          <cell r="J74" t="str">
            <v>PAR ANNÉE</v>
          </cell>
          <cell r="K74" t="str">
            <v>exp 30.9.2022</v>
          </cell>
        </row>
        <row r="75">
          <cell r="A75" t="str">
            <v>EN-ENG-5</v>
          </cell>
          <cell r="B75">
            <v>132433</v>
          </cell>
          <cell r="C75">
            <v>135352</v>
          </cell>
          <cell r="D75">
            <v>137382</v>
          </cell>
          <cell r="E75">
            <v>139443</v>
          </cell>
          <cell r="F75">
            <v>146066.54250000001</v>
          </cell>
          <cell r="G75">
            <v>151178.8714875</v>
          </cell>
          <cell r="H75">
            <v>154580.39609596875</v>
          </cell>
          <cell r="I75">
            <v>157672.00401788813</v>
          </cell>
          <cell r="J75" t="str">
            <v>PAR ANNÉE</v>
          </cell>
          <cell r="K75" t="str">
            <v>exp 30.9.2022</v>
          </cell>
        </row>
        <row r="76">
          <cell r="A76" t="str">
            <v>EN-ENG-6</v>
          </cell>
          <cell r="B76">
            <v>146709</v>
          </cell>
          <cell r="C76">
            <v>149942</v>
          </cell>
          <cell r="D76">
            <v>152191</v>
          </cell>
          <cell r="E76">
            <v>154474</v>
          </cell>
          <cell r="F76">
            <v>161811.51500000001</v>
          </cell>
          <cell r="G76">
            <v>167474.91802499999</v>
          </cell>
          <cell r="H76">
            <v>171243.10368056249</v>
          </cell>
          <cell r="I76">
            <v>174667.96575417375</v>
          </cell>
          <cell r="J76" t="str">
            <v>PAR ANNÉE</v>
          </cell>
          <cell r="K76" t="str">
            <v>exp 30.9.2022</v>
          </cell>
        </row>
        <row r="77">
          <cell r="A77" t="str">
            <v>EN-SUR-1</v>
          </cell>
          <cell r="B77">
            <v>77350</v>
          </cell>
          <cell r="C77">
            <v>79055</v>
          </cell>
          <cell r="D77">
            <v>80241</v>
          </cell>
          <cell r="E77">
            <v>81445</v>
          </cell>
          <cell r="F77">
            <v>85313.637500000012</v>
          </cell>
          <cell r="G77">
            <v>88299.614812500004</v>
          </cell>
          <cell r="H77">
            <v>90286.356145781247</v>
          </cell>
          <cell r="I77">
            <v>92092.083268696879</v>
          </cell>
          <cell r="J77" t="str">
            <v>PAR ANNÉE</v>
          </cell>
          <cell r="K77" t="str">
            <v>exp 30.9.2022</v>
          </cell>
        </row>
        <row r="78">
          <cell r="A78" t="str">
            <v>EN-SUR-2</v>
          </cell>
          <cell r="B78">
            <v>102376</v>
          </cell>
          <cell r="C78">
            <v>104633</v>
          </cell>
          <cell r="D78">
            <v>106202</v>
          </cell>
          <cell r="E78">
            <v>107795</v>
          </cell>
          <cell r="F78">
            <v>112915.26250000001</v>
          </cell>
          <cell r="G78">
            <v>116867.2966875</v>
          </cell>
          <cell r="H78">
            <v>119496.81086296875</v>
          </cell>
          <cell r="I78">
            <v>121886.74708022813</v>
          </cell>
          <cell r="J78" t="str">
            <v>PAR ANNÉE</v>
          </cell>
          <cell r="K78" t="str">
            <v>exp 30.9.2022</v>
          </cell>
        </row>
        <row r="79">
          <cell r="A79" t="str">
            <v>EN-SUR-3</v>
          </cell>
          <cell r="B79">
            <v>112576</v>
          </cell>
          <cell r="C79">
            <v>115057</v>
          </cell>
          <cell r="D79">
            <v>116783</v>
          </cell>
          <cell r="E79">
            <v>118535</v>
          </cell>
          <cell r="F79">
            <v>124165.41250000001</v>
          </cell>
          <cell r="G79">
            <v>128511.20193749999</v>
          </cell>
          <cell r="H79">
            <v>131402.70398109374</v>
          </cell>
          <cell r="I79">
            <v>134030.75806071563</v>
          </cell>
          <cell r="J79" t="str">
            <v>PAR ANNÉE</v>
          </cell>
          <cell r="K79" t="str">
            <v>exp 30.9.2022</v>
          </cell>
        </row>
        <row r="80">
          <cell r="A80" t="str">
            <v>EN-SUR-4</v>
          </cell>
          <cell r="B80">
            <v>125679</v>
          </cell>
          <cell r="C80">
            <v>128449</v>
          </cell>
          <cell r="D80">
            <v>130376</v>
          </cell>
          <cell r="E80">
            <v>132332</v>
          </cell>
          <cell r="F80">
            <v>138617.77000000002</v>
          </cell>
          <cell r="G80">
            <v>143469.39195000002</v>
          </cell>
          <cell r="H80">
            <v>146697.45326887502</v>
          </cell>
          <cell r="I80">
            <v>149631.40233425252</v>
          </cell>
          <cell r="J80" t="str">
            <v>PAR ANNÉE</v>
          </cell>
          <cell r="K80" t="str">
            <v>exp 30.9.2022</v>
          </cell>
        </row>
        <row r="81">
          <cell r="A81" t="str">
            <v>EN-SUR-5</v>
          </cell>
          <cell r="B81">
            <v>139242</v>
          </cell>
          <cell r="C81">
            <v>142310</v>
          </cell>
          <cell r="D81">
            <v>144445</v>
          </cell>
          <cell r="E81">
            <v>146612</v>
          </cell>
          <cell r="F81">
            <v>153576.07</v>
          </cell>
          <cell r="G81">
            <v>158951.23244999998</v>
          </cell>
          <cell r="H81">
            <v>162527.63518012498</v>
          </cell>
          <cell r="I81">
            <v>165778.18788372749</v>
          </cell>
          <cell r="J81" t="str">
            <v>PAR ANNÉE</v>
          </cell>
          <cell r="K81" t="str">
            <v>exp 30.9.2022</v>
          </cell>
        </row>
        <row r="82">
          <cell r="A82" t="str">
            <v>EN-SUR-6</v>
          </cell>
          <cell r="B82">
            <v>153574</v>
          </cell>
          <cell r="C82">
            <v>156959</v>
          </cell>
          <cell r="D82">
            <v>159313</v>
          </cell>
          <cell r="E82">
            <v>161703</v>
          </cell>
          <cell r="F82">
            <v>169383.89250000002</v>
          </cell>
          <cell r="G82">
            <v>175312.32873750001</v>
          </cell>
          <cell r="H82">
            <v>179256.85613409374</v>
          </cell>
          <cell r="I82">
            <v>182841.99325677563</v>
          </cell>
          <cell r="J82" t="str">
            <v>PAR ANNÉE</v>
          </cell>
          <cell r="K82" t="str">
            <v>exp 30.9.2022</v>
          </cell>
        </row>
        <row r="83">
          <cell r="A83" t="str">
            <v>EX-1</v>
          </cell>
          <cell r="B83">
            <v>134742</v>
          </cell>
          <cell r="C83">
            <v>137436.84</v>
          </cell>
          <cell r="D83">
            <v>140185.57680000001</v>
          </cell>
          <cell r="E83">
            <v>142989.28833600003</v>
          </cell>
          <cell r="F83">
            <v>149781.27953196006</v>
          </cell>
          <cell r="G83">
            <v>155023.62431557864</v>
          </cell>
          <cell r="H83">
            <v>158511.65586267915</v>
          </cell>
          <cell r="I83">
            <v>161681.88897993273</v>
          </cell>
          <cell r="J83" t="str">
            <v>PAR ANNÉE</v>
          </cell>
          <cell r="K83" t="str">
            <v>exp 31.03.2017</v>
          </cell>
        </row>
        <row r="84">
          <cell r="A84" t="str">
            <v>EX-2</v>
          </cell>
          <cell r="B84">
            <v>151062</v>
          </cell>
          <cell r="C84">
            <v>154083.24</v>
          </cell>
          <cell r="D84">
            <v>157164.90479999999</v>
          </cell>
          <cell r="E84">
            <v>160308.202896</v>
          </cell>
          <cell r="F84">
            <v>167922.84253356</v>
          </cell>
          <cell r="G84">
            <v>173800.14202223459</v>
          </cell>
          <cell r="H84">
            <v>177710.64521773485</v>
          </cell>
          <cell r="I84">
            <v>181264.85812208956</v>
          </cell>
          <cell r="J84" t="str">
            <v>PAR ANNÉE</v>
          </cell>
          <cell r="K84" t="str">
            <v>exp 31.03.2017</v>
          </cell>
        </row>
        <row r="85">
          <cell r="A85" t="str">
            <v>EX-3</v>
          </cell>
          <cell r="B85">
            <v>169014</v>
          </cell>
          <cell r="C85">
            <v>172394.28</v>
          </cell>
          <cell r="D85">
            <v>175842.16560000001</v>
          </cell>
          <cell r="E85">
            <v>179359.00891200002</v>
          </cell>
          <cell r="F85">
            <v>187878.56183532003</v>
          </cell>
          <cell r="G85">
            <v>194454.31149955621</v>
          </cell>
          <cell r="H85">
            <v>198829.53350829621</v>
          </cell>
          <cell r="I85">
            <v>202806.12417846214</v>
          </cell>
          <cell r="J85" t="str">
            <v>PAR ANNÉE</v>
          </cell>
          <cell r="K85" t="str">
            <v>exp 31.03.2017</v>
          </cell>
        </row>
        <row r="86">
          <cell r="A86" t="str">
            <v>EX-4</v>
          </cell>
          <cell r="B86">
            <v>193800</v>
          </cell>
          <cell r="C86">
            <v>197676</v>
          </cell>
          <cell r="D86">
            <v>201629.52</v>
          </cell>
          <cell r="E86">
            <v>205662.11040000001</v>
          </cell>
          <cell r="F86">
            <v>215431.06064400001</v>
          </cell>
          <cell r="G86">
            <v>222971.14776654</v>
          </cell>
          <cell r="H86">
            <v>227987.99859128715</v>
          </cell>
          <cell r="I86">
            <v>232547.7585631129</v>
          </cell>
          <cell r="J86" t="str">
            <v>PAR ANNÉE</v>
          </cell>
          <cell r="K86" t="str">
            <v>exp 31.03.2017</v>
          </cell>
        </row>
        <row r="87">
          <cell r="A87" t="str">
            <v>EX-5</v>
          </cell>
          <cell r="B87">
            <v>217158</v>
          </cell>
          <cell r="C87">
            <v>221501.16</v>
          </cell>
          <cell r="D87">
            <v>225931.1832</v>
          </cell>
          <cell r="E87">
            <v>230449.80686400001</v>
          </cell>
          <cell r="F87">
            <v>241396.17269004002</v>
          </cell>
          <cell r="G87">
            <v>249845.03873419142</v>
          </cell>
          <cell r="H87">
            <v>255466.55210571073</v>
          </cell>
          <cell r="I87">
            <v>260575.88314782493</v>
          </cell>
          <cell r="J87" t="str">
            <v>PAR ANNÉE</v>
          </cell>
          <cell r="K87" t="str">
            <v>exp 31.03.2017</v>
          </cell>
        </row>
        <row r="88">
          <cell r="A88" t="str">
            <v>FI-1</v>
          </cell>
          <cell r="B88">
            <v>78886</v>
          </cell>
          <cell r="C88">
            <v>80625</v>
          </cell>
          <cell r="D88">
            <v>81834</v>
          </cell>
          <cell r="E88">
            <v>83062</v>
          </cell>
          <cell r="F88">
            <v>87044</v>
          </cell>
          <cell r="G88">
            <v>90091</v>
          </cell>
          <cell r="H88">
            <v>92118.047500000001</v>
          </cell>
          <cell r="I88">
            <v>93960.408450000003</v>
          </cell>
          <cell r="J88" t="str">
            <v>PAR ANNÉE</v>
          </cell>
          <cell r="K88" t="str">
            <v>06-11-2022</v>
          </cell>
        </row>
        <row r="89">
          <cell r="A89" t="str">
            <v>FI-2</v>
          </cell>
          <cell r="B89">
            <v>92858</v>
          </cell>
          <cell r="C89">
            <v>94905</v>
          </cell>
          <cell r="D89">
            <v>96329</v>
          </cell>
          <cell r="E89">
            <v>97774</v>
          </cell>
          <cell r="F89">
            <v>102461</v>
          </cell>
          <cell r="G89">
            <v>106047</v>
          </cell>
          <cell r="H89">
            <v>108433.0575</v>
          </cell>
          <cell r="I89">
            <v>110601.71865</v>
          </cell>
          <cell r="J89" t="str">
            <v>PAR ANNÉE</v>
          </cell>
          <cell r="K89" t="str">
            <v>06-11-2022</v>
          </cell>
        </row>
        <row r="90">
          <cell r="A90" t="str">
            <v>FI-3</v>
          </cell>
          <cell r="B90">
            <v>112771</v>
          </cell>
          <cell r="C90">
            <v>115257</v>
          </cell>
          <cell r="D90">
            <v>116986</v>
          </cell>
          <cell r="E90">
            <v>118741</v>
          </cell>
          <cell r="F90">
            <v>124433</v>
          </cell>
          <cell r="G90">
            <v>128788</v>
          </cell>
          <cell r="H90">
            <v>131685.72999999998</v>
          </cell>
          <cell r="I90">
            <v>134319.44459999999</v>
          </cell>
          <cell r="J90" t="str">
            <v>PAR ANNÉE</v>
          </cell>
          <cell r="K90" t="str">
            <v>06-11-2022</v>
          </cell>
        </row>
        <row r="91">
          <cell r="A91" t="str">
            <v>FI-4</v>
          </cell>
          <cell r="B91">
            <v>127373</v>
          </cell>
          <cell r="C91">
            <v>130181</v>
          </cell>
          <cell r="D91">
            <v>132134</v>
          </cell>
          <cell r="E91">
            <v>134116</v>
          </cell>
          <cell r="F91">
            <v>140545</v>
          </cell>
          <cell r="G91">
            <v>145464</v>
          </cell>
          <cell r="H91">
            <v>148736.94</v>
          </cell>
          <cell r="I91">
            <v>151711.67879999999</v>
          </cell>
          <cell r="J91" t="str">
            <v>PAR ANNÉE</v>
          </cell>
          <cell r="K91" t="str">
            <v>06-11-2022</v>
          </cell>
        </row>
        <row r="92">
          <cell r="A92" t="str">
            <v>GL-COI-09</v>
          </cell>
          <cell r="B92">
            <v>29.84</v>
          </cell>
          <cell r="C92">
            <v>30.436800000000002</v>
          </cell>
          <cell r="D92">
            <v>33.1</v>
          </cell>
          <cell r="E92">
            <v>33.549999999999997</v>
          </cell>
          <cell r="F92">
            <v>35.143625</v>
          </cell>
          <cell r="G92">
            <v>36.373651875</v>
          </cell>
          <cell r="H92">
            <v>37.192059042187502</v>
          </cell>
          <cell r="I92">
            <v>37.935900223031254</v>
          </cell>
          <cell r="J92" t="str">
            <v>PAR HR</v>
          </cell>
          <cell r="K92" t="str">
            <v>exp 04.08.2021</v>
          </cell>
        </row>
        <row r="93">
          <cell r="A93" t="str">
            <v>GL-COI-10</v>
          </cell>
          <cell r="B93">
            <v>30.97</v>
          </cell>
          <cell r="C93">
            <v>31.589399999999998</v>
          </cell>
          <cell r="D93">
            <v>34.369999999999997</v>
          </cell>
          <cell r="E93">
            <v>34.83</v>
          </cell>
          <cell r="F93">
            <v>36.484425000000002</v>
          </cell>
          <cell r="G93">
            <v>37.761379874999996</v>
          </cell>
          <cell r="H93">
            <v>38.611010922187496</v>
          </cell>
          <cell r="I93">
            <v>39.383231140631246</v>
          </cell>
          <cell r="J93" t="str">
            <v>PAR HR</v>
          </cell>
          <cell r="K93" t="str">
            <v>exp 04.08.2021</v>
          </cell>
        </row>
        <row r="94">
          <cell r="A94" t="str">
            <v>GL-COI-11</v>
          </cell>
          <cell r="B94">
            <v>32.130000000000003</v>
          </cell>
          <cell r="C94">
            <v>32.772600000000004</v>
          </cell>
          <cell r="D94">
            <v>35.65</v>
          </cell>
          <cell r="E94">
            <v>36.130000000000003</v>
          </cell>
          <cell r="F94">
            <v>37.846175000000009</v>
          </cell>
          <cell r="G94">
            <v>39.170791125000008</v>
          </cell>
          <cell r="H94">
            <v>40.052133925312503</v>
          </cell>
          <cell r="I94">
            <v>40.853176603818753</v>
          </cell>
          <cell r="J94" t="str">
            <v>PAR HR</v>
          </cell>
          <cell r="K94" t="str">
            <v>exp 04.08.2021</v>
          </cell>
        </row>
        <row r="95">
          <cell r="A95" t="str">
            <v>GL-COI-12</v>
          </cell>
          <cell r="B95">
            <v>33.28</v>
          </cell>
          <cell r="C95">
            <v>33.945599999999999</v>
          </cell>
          <cell r="D95">
            <v>36.92</v>
          </cell>
          <cell r="E95">
            <v>37.42</v>
          </cell>
          <cell r="F95">
            <v>39.197450000000003</v>
          </cell>
          <cell r="G95">
            <v>40.569360750000001</v>
          </cell>
          <cell r="H95">
            <v>41.482171366875001</v>
          </cell>
          <cell r="I95">
            <v>42.311814794212502</v>
          </cell>
          <cell r="J95" t="str">
            <v>PAR HR</v>
          </cell>
          <cell r="K95" t="str">
            <v>exp 04.08.2021</v>
          </cell>
        </row>
        <row r="96">
          <cell r="A96" t="str">
            <v>GL-COI-13</v>
          </cell>
          <cell r="B96">
            <v>34.4</v>
          </cell>
          <cell r="C96">
            <v>35.088000000000001</v>
          </cell>
          <cell r="D96">
            <v>38.18</v>
          </cell>
          <cell r="E96">
            <v>38.700000000000003</v>
          </cell>
          <cell r="F96">
            <v>40.538250000000005</v>
          </cell>
          <cell r="G96">
            <v>41.957088750000004</v>
          </cell>
          <cell r="H96">
            <v>42.901123246875002</v>
          </cell>
          <cell r="I96">
            <v>43.759145711812501</v>
          </cell>
          <cell r="J96" t="str">
            <v>PAR HR</v>
          </cell>
          <cell r="K96" t="str">
            <v>exp 04.08.2021</v>
          </cell>
        </row>
        <row r="97">
          <cell r="A97" t="str">
            <v>GL-COI-14</v>
          </cell>
          <cell r="B97">
            <v>35.58</v>
          </cell>
          <cell r="C97">
            <v>36.291599999999995</v>
          </cell>
          <cell r="D97">
            <v>39.47</v>
          </cell>
          <cell r="E97">
            <v>40</v>
          </cell>
          <cell r="F97">
            <v>41.900000000000006</v>
          </cell>
          <cell r="G97">
            <v>43.366500000000002</v>
          </cell>
          <cell r="H97">
            <v>44.342246250000002</v>
          </cell>
          <cell r="I97">
            <v>45.229091175000001</v>
          </cell>
          <cell r="J97" t="str">
            <v>PAR HR</v>
          </cell>
          <cell r="K97" t="str">
            <v>exp 04.08.2021</v>
          </cell>
        </row>
        <row r="98">
          <cell r="A98" t="str">
            <v>GL-MAM-05</v>
          </cell>
          <cell r="B98">
            <v>24.28</v>
          </cell>
          <cell r="C98">
            <v>24.765600000000003</v>
          </cell>
          <cell r="D98">
            <v>27.47</v>
          </cell>
          <cell r="E98">
            <v>27.84</v>
          </cell>
          <cell r="F98">
            <v>29.162400000000002</v>
          </cell>
          <cell r="G98">
            <v>30.183084000000001</v>
          </cell>
          <cell r="H98">
            <v>30.862203390000001</v>
          </cell>
          <cell r="I98">
            <v>31.479447457800003</v>
          </cell>
          <cell r="J98" t="str">
            <v>PAR HR</v>
          </cell>
          <cell r="K98" t="str">
            <v>exp 04.08.2021</v>
          </cell>
        </row>
        <row r="99">
          <cell r="A99" t="str">
            <v>GL-MAM-06</v>
          </cell>
          <cell r="B99">
            <v>25.13</v>
          </cell>
          <cell r="C99">
            <v>25.6326</v>
          </cell>
          <cell r="D99">
            <v>28.43</v>
          </cell>
          <cell r="E99">
            <v>28.81</v>
          </cell>
          <cell r="F99">
            <v>30.178475000000002</v>
          </cell>
          <cell r="G99">
            <v>31.234721624999999</v>
          </cell>
          <cell r="H99">
            <v>31.937502861562496</v>
          </cell>
          <cell r="I99">
            <v>32.576252918793749</v>
          </cell>
          <cell r="J99" t="str">
            <v>PAR HR</v>
          </cell>
          <cell r="K99" t="str">
            <v>exp 04.08.2021</v>
          </cell>
        </row>
        <row r="100">
          <cell r="A100" t="str">
            <v>GL-MAM-07</v>
          </cell>
          <cell r="B100">
            <v>25.97</v>
          </cell>
          <cell r="C100">
            <v>26.4894</v>
          </cell>
          <cell r="D100">
            <v>29.39</v>
          </cell>
          <cell r="E100">
            <v>29.79</v>
          </cell>
          <cell r="F100">
            <v>31.205025000000003</v>
          </cell>
          <cell r="G100">
            <v>32.297200875000001</v>
          </cell>
          <cell r="H100">
            <v>33.023887894687498</v>
          </cell>
          <cell r="I100">
            <v>33.684365652581249</v>
          </cell>
          <cell r="J100" t="str">
            <v>PAR HR</v>
          </cell>
          <cell r="K100" t="str">
            <v>exp 04.08.2021</v>
          </cell>
        </row>
        <row r="101">
          <cell r="A101" t="str">
            <v>GL-MAM-08</v>
          </cell>
          <cell r="B101">
            <v>27.04</v>
          </cell>
          <cell r="C101">
            <v>27.5808</v>
          </cell>
          <cell r="D101">
            <v>30.61</v>
          </cell>
          <cell r="E101">
            <v>31.02</v>
          </cell>
          <cell r="F101">
            <v>32.493450000000003</v>
          </cell>
          <cell r="G101">
            <v>33.630720750000002</v>
          </cell>
          <cell r="H101">
            <v>34.387411966875</v>
          </cell>
          <cell r="I101">
            <v>35.075160206212502</v>
          </cell>
          <cell r="J101" t="str">
            <v>PAR HR</v>
          </cell>
          <cell r="K101" t="str">
            <v>exp 04.08.2021</v>
          </cell>
        </row>
        <row r="102">
          <cell r="A102" t="str">
            <v>GL-MAM-09</v>
          </cell>
          <cell r="B102">
            <v>28.11</v>
          </cell>
          <cell r="C102">
            <v>28.6722</v>
          </cell>
          <cell r="D102">
            <v>31.81</v>
          </cell>
          <cell r="E102">
            <v>32.24</v>
          </cell>
          <cell r="F102">
            <v>33.771400000000007</v>
          </cell>
          <cell r="G102">
            <v>34.953399000000005</v>
          </cell>
          <cell r="H102">
            <v>35.739850477500006</v>
          </cell>
          <cell r="I102">
            <v>36.454647487050011</v>
          </cell>
          <cell r="J102" t="str">
            <v>PAR HR</v>
          </cell>
          <cell r="K102" t="str">
            <v>exp 04.08.2021</v>
          </cell>
        </row>
        <row r="103">
          <cell r="A103" t="str">
            <v>GL-MAM-10</v>
          </cell>
          <cell r="B103">
            <v>29.21</v>
          </cell>
          <cell r="C103">
            <v>29.7942</v>
          </cell>
          <cell r="D103">
            <v>33.06</v>
          </cell>
          <cell r="E103">
            <v>33.51</v>
          </cell>
          <cell r="F103">
            <v>35.101725000000002</v>
          </cell>
          <cell r="G103">
            <v>36.330285375000003</v>
          </cell>
          <cell r="H103">
            <v>37.147716795937498</v>
          </cell>
          <cell r="I103">
            <v>37.890671131856251</v>
          </cell>
          <cell r="J103" t="str">
            <v>PAR HR</v>
          </cell>
          <cell r="K103" t="str">
            <v>exp 04.08.2021</v>
          </cell>
        </row>
        <row r="104">
          <cell r="A104" t="str">
            <v>GL-MAM-11</v>
          </cell>
          <cell r="B104">
            <v>30.26</v>
          </cell>
          <cell r="C104">
            <v>30.865200000000002</v>
          </cell>
          <cell r="D104">
            <v>34.25</v>
          </cell>
          <cell r="E104">
            <v>34.71</v>
          </cell>
          <cell r="F104">
            <v>36.358725000000007</v>
          </cell>
          <cell r="G104">
            <v>37.631280375000003</v>
          </cell>
          <cell r="H104">
            <v>38.477984183437499</v>
          </cell>
          <cell r="I104">
            <v>39.247543867106252</v>
          </cell>
          <cell r="J104" t="str">
            <v>PAR HR</v>
          </cell>
          <cell r="K104" t="str">
            <v>exp 04.08.2021</v>
          </cell>
        </row>
        <row r="105">
          <cell r="A105" t="str">
            <v>GL-MAM-12</v>
          </cell>
          <cell r="B105">
            <v>31.35</v>
          </cell>
          <cell r="C105">
            <v>31.977</v>
          </cell>
          <cell r="D105">
            <v>35.479999999999997</v>
          </cell>
          <cell r="E105">
            <v>36.96</v>
          </cell>
          <cell r="F105">
            <v>38.715600000000002</v>
          </cell>
          <cell r="G105">
            <v>40.070645999999996</v>
          </cell>
          <cell r="H105">
            <v>40.972235534999996</v>
          </cell>
          <cell r="I105">
            <v>41.791680245699993</v>
          </cell>
          <cell r="J105" t="str">
            <v>PAR HR</v>
          </cell>
          <cell r="K105" t="str">
            <v>exp 04.08.2021</v>
          </cell>
        </row>
        <row r="106">
          <cell r="A106" t="str">
            <v>GL-MAM-13</v>
          </cell>
          <cell r="B106">
            <v>32.42</v>
          </cell>
          <cell r="C106">
            <v>33.068400000000004</v>
          </cell>
          <cell r="D106">
            <v>36.700000000000003</v>
          </cell>
          <cell r="E106">
            <v>37.200000000000003</v>
          </cell>
          <cell r="F106">
            <v>38.967000000000006</v>
          </cell>
          <cell r="G106">
            <v>40.330845000000004</v>
          </cell>
          <cell r="H106">
            <v>41.238289012500005</v>
          </cell>
          <cell r="I106">
            <v>42.063054792750009</v>
          </cell>
          <cell r="J106" t="str">
            <v>PAR HR</v>
          </cell>
          <cell r="K106" t="str">
            <v>exp 04.08.2021</v>
          </cell>
        </row>
        <row r="107">
          <cell r="A107" t="str">
            <v>GL-MAM-14</v>
          </cell>
          <cell r="B107">
            <v>33.47</v>
          </cell>
          <cell r="C107">
            <v>34.139400000000002</v>
          </cell>
          <cell r="D107">
            <v>37.89</v>
          </cell>
          <cell r="E107">
            <v>38.4</v>
          </cell>
          <cell r="F107">
            <v>40.224000000000004</v>
          </cell>
          <cell r="G107">
            <v>41.631840000000004</v>
          </cell>
          <cell r="H107">
            <v>42.568556400000006</v>
          </cell>
          <cell r="I107">
            <v>43.419927528000009</v>
          </cell>
          <cell r="J107" t="str">
            <v>PAR HR</v>
          </cell>
          <cell r="K107" t="str">
            <v>exp 04.08.2021</v>
          </cell>
        </row>
        <row r="108">
          <cell r="A108" t="str">
            <v>GL-MAN-01</v>
          </cell>
          <cell r="B108">
            <v>21.5</v>
          </cell>
          <cell r="C108">
            <v>21.93</v>
          </cell>
          <cell r="D108">
            <v>24.33</v>
          </cell>
          <cell r="E108">
            <v>24.66</v>
          </cell>
          <cell r="F108">
            <v>25.831350000000004</v>
          </cell>
          <cell r="G108">
            <v>26.735447250000004</v>
          </cell>
          <cell r="H108">
            <v>27.336994813125003</v>
          </cell>
          <cell r="I108">
            <v>27.883734709387504</v>
          </cell>
          <cell r="J108" t="str">
            <v>PAR HR</v>
          </cell>
          <cell r="K108" t="str">
            <v>exp 04.08.2021</v>
          </cell>
        </row>
        <row r="109">
          <cell r="A109" t="str">
            <v>GL-MAN-02</v>
          </cell>
          <cell r="B109">
            <v>22.21</v>
          </cell>
          <cell r="C109">
            <v>22.654200000000003</v>
          </cell>
          <cell r="D109">
            <v>25.14</v>
          </cell>
          <cell r="E109">
            <v>25.48</v>
          </cell>
          <cell r="F109">
            <v>26.690300000000004</v>
          </cell>
          <cell r="G109">
            <v>27.624460500000001</v>
          </cell>
          <cell r="H109">
            <v>28.246010861249999</v>
          </cell>
          <cell r="I109">
            <v>28.810931078475001</v>
          </cell>
          <cell r="J109" t="str">
            <v>PAR HR</v>
          </cell>
          <cell r="K109" t="str">
            <v>exp 04.08.2021</v>
          </cell>
        </row>
        <row r="110">
          <cell r="A110" t="str">
            <v>GL-MAN-03</v>
          </cell>
          <cell r="B110">
            <v>22.98</v>
          </cell>
          <cell r="C110">
            <v>23.439600000000002</v>
          </cell>
          <cell r="D110">
            <v>26.01</v>
          </cell>
          <cell r="E110">
            <v>26.36</v>
          </cell>
          <cell r="F110">
            <v>27.612100000000002</v>
          </cell>
          <cell r="G110">
            <v>28.578523499999999</v>
          </cell>
          <cell r="H110">
            <v>29.221540278749998</v>
          </cell>
          <cell r="I110">
            <v>29.805971084324998</v>
          </cell>
          <cell r="J110" t="str">
            <v>PAR HR</v>
          </cell>
          <cell r="K110" t="str">
            <v>exp 04.08.2021</v>
          </cell>
        </row>
        <row r="111">
          <cell r="A111" t="str">
            <v>GL-MAN-04</v>
          </cell>
          <cell r="B111">
            <v>23.76</v>
          </cell>
          <cell r="C111">
            <v>24.235200000000003</v>
          </cell>
          <cell r="D111">
            <v>26.9</v>
          </cell>
          <cell r="E111">
            <v>27.26</v>
          </cell>
          <cell r="F111">
            <v>28.554850000000005</v>
          </cell>
          <cell r="G111">
            <v>29.554269750000003</v>
          </cell>
          <cell r="H111">
            <v>30.219240819375003</v>
          </cell>
          <cell r="I111">
            <v>30.823625635762504</v>
          </cell>
          <cell r="J111" t="str">
            <v>PAR HR</v>
          </cell>
          <cell r="K111" t="str">
            <v>exp 04.08.2021</v>
          </cell>
        </row>
        <row r="112">
          <cell r="A112" t="str">
            <v>GL-MAN-05</v>
          </cell>
          <cell r="B112">
            <v>24.57</v>
          </cell>
          <cell r="C112">
            <v>25.061399999999999</v>
          </cell>
          <cell r="D112">
            <v>27.81</v>
          </cell>
          <cell r="E112">
            <v>28.19</v>
          </cell>
          <cell r="F112">
            <v>29.529025000000004</v>
          </cell>
          <cell r="G112">
            <v>30.562540875000003</v>
          </cell>
          <cell r="H112">
            <v>31.250198044687501</v>
          </cell>
          <cell r="I112">
            <v>31.875202005581251</v>
          </cell>
          <cell r="J112" t="str">
            <v>PAR HR</v>
          </cell>
          <cell r="K112" t="str">
            <v>exp 04.08.2021</v>
          </cell>
        </row>
        <row r="113">
          <cell r="A113" t="str">
            <v>GL-MAN-06</v>
          </cell>
          <cell r="B113">
            <v>25.43</v>
          </cell>
          <cell r="C113">
            <v>25.938600000000001</v>
          </cell>
          <cell r="D113">
            <v>28.78</v>
          </cell>
          <cell r="E113">
            <v>29.17</v>
          </cell>
          <cell r="F113">
            <v>30.555575000000005</v>
          </cell>
          <cell r="G113">
            <v>31.625020125000002</v>
          </cell>
          <cell r="H113">
            <v>32.336583077812499</v>
          </cell>
          <cell r="I113">
            <v>32.983314739368751</v>
          </cell>
          <cell r="J113" t="str">
            <v>PAR HR</v>
          </cell>
          <cell r="K113" t="str">
            <v>exp 04.08.2021</v>
          </cell>
        </row>
        <row r="114">
          <cell r="A114" t="str">
            <v>GL-MAN-07</v>
          </cell>
          <cell r="B114">
            <v>26.3</v>
          </cell>
          <cell r="C114">
            <v>26.826000000000001</v>
          </cell>
          <cell r="D114">
            <v>29.76</v>
          </cell>
          <cell r="E114">
            <v>30.16</v>
          </cell>
          <cell r="F114">
            <v>31.592600000000004</v>
          </cell>
          <cell r="G114">
            <v>32.698340999999999</v>
          </cell>
          <cell r="H114">
            <v>33.434053672499999</v>
          </cell>
          <cell r="I114">
            <v>34.102734745950002</v>
          </cell>
          <cell r="J114" t="str">
            <v>PAR HR</v>
          </cell>
          <cell r="K114" t="str">
            <v>exp 04.08.2021</v>
          </cell>
        </row>
        <row r="115">
          <cell r="A115" t="str">
            <v>GL-MAN-08</v>
          </cell>
          <cell r="B115">
            <v>27.46</v>
          </cell>
          <cell r="C115">
            <v>28.0092</v>
          </cell>
          <cell r="D115">
            <v>31.08</v>
          </cell>
          <cell r="E115">
            <v>31.5</v>
          </cell>
          <cell r="F115">
            <v>32.996250000000003</v>
          </cell>
          <cell r="G115">
            <v>34.151118750000002</v>
          </cell>
          <cell r="H115">
            <v>34.919518921875003</v>
          </cell>
          <cell r="I115">
            <v>35.617909300312505</v>
          </cell>
          <cell r="J115" t="str">
            <v>PAR HR</v>
          </cell>
          <cell r="K115" t="str">
            <v>exp 04.08.2021</v>
          </cell>
        </row>
        <row r="116">
          <cell r="A116" t="str">
            <v>GL-MAN-09</v>
          </cell>
          <cell r="B116">
            <v>28.49</v>
          </cell>
          <cell r="C116">
            <v>29.059799999999999</v>
          </cell>
          <cell r="D116">
            <v>32.24</v>
          </cell>
          <cell r="E116">
            <v>32.68</v>
          </cell>
          <cell r="F116">
            <v>34.232300000000002</v>
          </cell>
          <cell r="G116">
            <v>35.4304305</v>
          </cell>
          <cell r="H116">
            <v>36.227615186249999</v>
          </cell>
          <cell r="I116">
            <v>36.952167489974997</v>
          </cell>
          <cell r="J116" t="str">
            <v>PAR HR</v>
          </cell>
          <cell r="K116" t="str">
            <v>exp 04.08.2021</v>
          </cell>
        </row>
        <row r="117">
          <cell r="A117" t="str">
            <v>GL-MAN-10</v>
          </cell>
          <cell r="B117">
            <v>29.61</v>
          </cell>
          <cell r="C117">
            <v>30.202200000000001</v>
          </cell>
          <cell r="D117">
            <v>33.5</v>
          </cell>
          <cell r="E117">
            <v>33.950000000000003</v>
          </cell>
          <cell r="F117">
            <v>35.562625000000004</v>
          </cell>
          <cell r="G117">
            <v>36.807316874999998</v>
          </cell>
          <cell r="H117">
            <v>37.635481504687498</v>
          </cell>
          <cell r="I117">
            <v>38.388191134781245</v>
          </cell>
          <cell r="J117" t="str">
            <v>PAR HR</v>
          </cell>
          <cell r="K117" t="str">
            <v>exp 04.08.2021</v>
          </cell>
        </row>
        <row r="118">
          <cell r="A118" t="str">
            <v>GL-MAN-11</v>
          </cell>
          <cell r="B118">
            <v>30.68</v>
          </cell>
          <cell r="C118">
            <v>31.293600000000001</v>
          </cell>
          <cell r="D118">
            <v>34.729999999999997</v>
          </cell>
          <cell r="E118">
            <v>35.200000000000003</v>
          </cell>
          <cell r="F118">
            <v>36.872000000000007</v>
          </cell>
          <cell r="G118">
            <v>38.162520000000008</v>
          </cell>
          <cell r="H118">
            <v>39.021176700000005</v>
          </cell>
          <cell r="I118">
            <v>39.801600234000006</v>
          </cell>
          <cell r="J118" t="str">
            <v>PAR HR</v>
          </cell>
          <cell r="K118" t="str">
            <v>exp 04.08.2021</v>
          </cell>
        </row>
        <row r="119">
          <cell r="A119" t="str">
            <v>GL-MAN-12</v>
          </cell>
          <cell r="B119">
            <v>31.76</v>
          </cell>
          <cell r="C119">
            <v>32.395200000000003</v>
          </cell>
          <cell r="D119">
            <v>35.94</v>
          </cell>
          <cell r="E119">
            <v>36.43</v>
          </cell>
          <cell r="F119">
            <v>38.160425000000004</v>
          </cell>
          <cell r="G119">
            <v>39.496039875000001</v>
          </cell>
          <cell r="H119">
            <v>40.3847007721875</v>
          </cell>
          <cell r="I119">
            <v>41.192394787631251</v>
          </cell>
          <cell r="J119" t="str">
            <v>PAR HR</v>
          </cell>
          <cell r="K119" t="str">
            <v>exp 04.08.2021</v>
          </cell>
        </row>
        <row r="120">
          <cell r="A120" t="str">
            <v>GL-MAN-13</v>
          </cell>
          <cell r="B120">
            <v>32.92</v>
          </cell>
          <cell r="C120">
            <v>33.578400000000002</v>
          </cell>
          <cell r="D120">
            <v>37.25</v>
          </cell>
          <cell r="E120">
            <v>37.75</v>
          </cell>
          <cell r="F120">
            <v>39.543125000000003</v>
          </cell>
          <cell r="G120">
            <v>40.927134375000001</v>
          </cell>
          <cell r="H120">
            <v>41.847994898437499</v>
          </cell>
          <cell r="I120">
            <v>42.684954796406252</v>
          </cell>
          <cell r="J120" t="str">
            <v>PAR HR</v>
          </cell>
          <cell r="K120" t="str">
            <v>exp 04.08.2021</v>
          </cell>
        </row>
        <row r="121">
          <cell r="A121" t="str">
            <v>GL-MAN-14</v>
          </cell>
          <cell r="B121">
            <v>33.94</v>
          </cell>
          <cell r="C121">
            <v>34.6188</v>
          </cell>
          <cell r="D121">
            <v>38.409999999999997</v>
          </cell>
          <cell r="E121">
            <v>38.93</v>
          </cell>
          <cell r="F121">
            <v>40.779175000000002</v>
          </cell>
          <cell r="G121">
            <v>42.206446124999999</v>
          </cell>
          <cell r="H121">
            <v>43.156091162812501</v>
          </cell>
          <cell r="I121">
            <v>44.019212986068752</v>
          </cell>
          <cell r="J121" t="str">
            <v>PAR HR</v>
          </cell>
          <cell r="K121" t="str">
            <v>exp 04.08.2021</v>
          </cell>
        </row>
        <row r="122">
          <cell r="A122" t="str">
            <v>GS-1</v>
          </cell>
          <cell r="B122"/>
          <cell r="C122"/>
          <cell r="D122">
            <v>17.690000000000001</v>
          </cell>
          <cell r="E122">
            <v>17.93</v>
          </cell>
          <cell r="F122">
            <v>18.781675</v>
          </cell>
          <cell r="G122">
            <v>19.439033624999997</v>
          </cell>
          <cell r="H122">
            <v>19.876411881562497</v>
          </cell>
          <cell r="I122">
            <v>20.273940119193746</v>
          </cell>
          <cell r="J122" t="str">
            <v>PAR HR</v>
          </cell>
          <cell r="K122" t="str">
            <v>exp 04.08.2021</v>
          </cell>
        </row>
        <row r="123">
          <cell r="A123" t="str">
            <v>GS-2</v>
          </cell>
          <cell r="B123"/>
          <cell r="C123"/>
          <cell r="D123">
            <v>21.29</v>
          </cell>
          <cell r="E123">
            <v>21.58</v>
          </cell>
          <cell r="F123">
            <v>22.605050000000002</v>
          </cell>
          <cell r="G123">
            <v>23.39622675</v>
          </cell>
          <cell r="H123">
            <v>23.922641851874999</v>
          </cell>
          <cell r="I123">
            <v>24.401094688912501</v>
          </cell>
          <cell r="J123" t="str">
            <v>PAR HR</v>
          </cell>
          <cell r="K123" t="str">
            <v>exp 04.08.2021</v>
          </cell>
        </row>
        <row r="124">
          <cell r="A124" t="str">
            <v>GS-3</v>
          </cell>
          <cell r="B124"/>
          <cell r="C124"/>
          <cell r="D124">
            <v>24.87</v>
          </cell>
          <cell r="E124">
            <v>25.21</v>
          </cell>
          <cell r="F124">
            <v>26.407475000000002</v>
          </cell>
          <cell r="G124">
            <v>27.331736624999998</v>
          </cell>
          <cell r="H124">
            <v>27.946700699062497</v>
          </cell>
          <cell r="I124">
            <v>28.505634713043747</v>
          </cell>
          <cell r="J124" t="str">
            <v>PAR HR</v>
          </cell>
          <cell r="K124" t="str">
            <v>exp 04.08.2021</v>
          </cell>
        </row>
        <row r="125">
          <cell r="A125" t="str">
            <v>GS-4</v>
          </cell>
          <cell r="B125">
            <v>23.52</v>
          </cell>
          <cell r="C125">
            <v>23.990400000000001</v>
          </cell>
          <cell r="D125">
            <v>26.16</v>
          </cell>
          <cell r="E125">
            <v>26.51</v>
          </cell>
          <cell r="F125">
            <v>27.769225000000006</v>
          </cell>
          <cell r="G125">
            <v>28.741147875000003</v>
          </cell>
          <cell r="H125">
            <v>29.3878237021875</v>
          </cell>
          <cell r="I125">
            <v>29.975580176231251</v>
          </cell>
          <cell r="J125" t="str">
            <v>PAR HR</v>
          </cell>
          <cell r="K125" t="str">
            <v>exp 04.08.2021</v>
          </cell>
        </row>
        <row r="126">
          <cell r="A126" t="str">
            <v>GS-5</v>
          </cell>
          <cell r="B126"/>
          <cell r="C126"/>
          <cell r="D126">
            <v>29.18</v>
          </cell>
          <cell r="E126">
            <v>29.57</v>
          </cell>
          <cell r="F126">
            <v>30.974575000000002</v>
          </cell>
          <cell r="G126">
            <v>32.058685124999997</v>
          </cell>
          <cell r="H126">
            <v>32.780005540312494</v>
          </cell>
          <cell r="I126">
            <v>33.435605651118742</v>
          </cell>
          <cell r="J126" t="str">
            <v>PAR HR</v>
          </cell>
          <cell r="K126" t="str">
            <v>exp 04.08.2021</v>
          </cell>
        </row>
        <row r="127">
          <cell r="A127" t="str">
            <v>GS-6</v>
          </cell>
          <cell r="B127"/>
          <cell r="C127"/>
          <cell r="D127">
            <v>30.1</v>
          </cell>
          <cell r="E127">
            <v>30.51</v>
          </cell>
          <cell r="F127">
            <v>31.959225000000004</v>
          </cell>
          <cell r="G127">
            <v>33.077797875000002</v>
          </cell>
          <cell r="H127">
            <v>33.822048327187503</v>
          </cell>
          <cell r="I127">
            <v>34.498489293731254</v>
          </cell>
          <cell r="J127" t="str">
            <v>PAR HR</v>
          </cell>
          <cell r="K127" t="str">
            <v>exp 04.08.2021</v>
          </cell>
        </row>
        <row r="128">
          <cell r="A128" t="str">
            <v>GS-7</v>
          </cell>
          <cell r="B128"/>
          <cell r="C128"/>
          <cell r="D128">
            <v>31.52</v>
          </cell>
          <cell r="E128">
            <v>31.95</v>
          </cell>
          <cell r="F128">
            <v>33.467625000000005</v>
          </cell>
          <cell r="G128">
            <v>34.638991875000002</v>
          </cell>
          <cell r="H128">
            <v>35.418369192187498</v>
          </cell>
          <cell r="I128">
            <v>36.126736576031249</v>
          </cell>
          <cell r="J128" t="str">
            <v>PAR HR</v>
          </cell>
          <cell r="K128" t="str">
            <v>exp 04.08.2021</v>
          </cell>
        </row>
        <row r="129">
          <cell r="A129" t="str">
            <v>GS-8</v>
          </cell>
          <cell r="B129"/>
          <cell r="C129"/>
          <cell r="D129">
            <v>33.020000000000003</v>
          </cell>
          <cell r="E129">
            <v>33.47</v>
          </cell>
          <cell r="F129">
            <v>35.059825000000004</v>
          </cell>
          <cell r="G129">
            <v>36.286918874999998</v>
          </cell>
          <cell r="H129">
            <v>37.103374549687494</v>
          </cell>
          <cell r="I129">
            <v>37.845442040681242</v>
          </cell>
          <cell r="J129" t="str">
            <v>PAR HR</v>
          </cell>
          <cell r="K129" t="str">
            <v>exp 04.08.2021</v>
          </cell>
        </row>
        <row r="130">
          <cell r="A130" t="str">
            <v>GS-9</v>
          </cell>
          <cell r="B130"/>
          <cell r="C130"/>
          <cell r="D130">
            <v>36.1</v>
          </cell>
          <cell r="E130">
            <v>36.590000000000003</v>
          </cell>
          <cell r="F130">
            <v>38.328025000000004</v>
          </cell>
          <cell r="G130">
            <v>39.669505874999999</v>
          </cell>
          <cell r="H130">
            <v>40.562069757187494</v>
          </cell>
          <cell r="I130">
            <v>41.373311152331247</v>
          </cell>
          <cell r="J130" t="str">
            <v>PAR HR</v>
          </cell>
          <cell r="K130" t="str">
            <v>exp 04.08.2021</v>
          </cell>
        </row>
        <row r="131">
          <cell r="A131" t="str">
            <v>GS-10</v>
          </cell>
          <cell r="B131"/>
          <cell r="C131"/>
          <cell r="D131">
            <v>38.06</v>
          </cell>
          <cell r="E131">
            <v>38.57</v>
          </cell>
          <cell r="F131">
            <v>40.402075000000004</v>
          </cell>
          <cell r="G131">
            <v>41.816147624999999</v>
          </cell>
          <cell r="H131">
            <v>42.757010946562495</v>
          </cell>
          <cell r="I131">
            <v>43.612151165493749</v>
          </cell>
          <cell r="J131" t="str">
            <v>PAR HR</v>
          </cell>
          <cell r="K131" t="str">
            <v>exp 04.08.2021</v>
          </cell>
        </row>
        <row r="132">
          <cell r="A132" t="str">
            <v>GS-11</v>
          </cell>
          <cell r="B132"/>
          <cell r="C132"/>
          <cell r="D132">
            <v>39.549999999999997</v>
          </cell>
          <cell r="E132">
            <v>40.08</v>
          </cell>
          <cell r="F132">
            <v>41.983800000000002</v>
          </cell>
          <cell r="G132">
            <v>43.453232999999997</v>
          </cell>
          <cell r="H132">
            <v>44.430930742499996</v>
          </cell>
          <cell r="I132">
            <v>45.319549357349999</v>
          </cell>
          <cell r="J132" t="str">
            <v>PAR HR</v>
          </cell>
          <cell r="K132" t="str">
            <v>exp 04.08.2021</v>
          </cell>
        </row>
        <row r="133">
          <cell r="A133" t="str">
            <v>GS-12</v>
          </cell>
          <cell r="B133"/>
          <cell r="C133"/>
          <cell r="D133">
            <v>41.18</v>
          </cell>
          <cell r="E133">
            <v>41.74</v>
          </cell>
          <cell r="F133">
            <v>43.722650000000009</v>
          </cell>
          <cell r="G133">
            <v>45.252942750000003</v>
          </cell>
          <cell r="H133">
            <v>46.271133961875002</v>
          </cell>
          <cell r="I133">
            <v>47.196556641112501</v>
          </cell>
          <cell r="J133" t="str">
            <v>PAR HR</v>
          </cell>
          <cell r="K133" t="str">
            <v>exp 04.08.2021</v>
          </cell>
        </row>
        <row r="134">
          <cell r="A134" t="str">
            <v>GS-13</v>
          </cell>
          <cell r="B134"/>
          <cell r="C134"/>
          <cell r="D134">
            <v>42.8</v>
          </cell>
          <cell r="E134">
            <v>43.38</v>
          </cell>
          <cell r="F134">
            <v>45.440550000000009</v>
          </cell>
          <cell r="G134">
            <v>47.030969250000005</v>
          </cell>
          <cell r="H134">
            <v>48.089166058125002</v>
          </cell>
          <cell r="I134">
            <v>49.050949379287502</v>
          </cell>
          <cell r="J134" t="str">
            <v>PAR HR</v>
          </cell>
          <cell r="K134" t="str">
            <v>exp 04.08.2021</v>
          </cell>
        </row>
        <row r="135">
          <cell r="A135" t="str">
            <v>GT-1</v>
          </cell>
          <cell r="B135">
            <v>48735</v>
          </cell>
          <cell r="C135">
            <v>49709.700000000004</v>
          </cell>
          <cell r="D135">
            <v>51202</v>
          </cell>
          <cell r="E135">
            <v>51893</v>
          </cell>
          <cell r="F135">
            <v>54357.917500000003</v>
          </cell>
          <cell r="G135">
            <v>56260.444612499996</v>
          </cell>
          <cell r="H135">
            <v>57526.304616281246</v>
          </cell>
          <cell r="I135">
            <v>58676.830708606874</v>
          </cell>
          <cell r="J135" t="str">
            <v>PAR ANNÉE</v>
          </cell>
          <cell r="K135" t="str">
            <v>exp 21.6.2021</v>
          </cell>
        </row>
        <row r="136">
          <cell r="A136" t="str">
            <v>GT-2</v>
          </cell>
          <cell r="B136">
            <v>56118</v>
          </cell>
          <cell r="C136">
            <v>57240.36</v>
          </cell>
          <cell r="D136">
            <v>58958</v>
          </cell>
          <cell r="E136">
            <v>59754</v>
          </cell>
          <cell r="F136">
            <v>62592.315000000002</v>
          </cell>
          <cell r="G136">
            <v>64783.046024999996</v>
          </cell>
          <cell r="H136">
            <v>66240.664560562494</v>
          </cell>
          <cell r="I136">
            <v>67565.477851773743</v>
          </cell>
          <cell r="J136" t="str">
            <v>PAR ANNÉE</v>
          </cell>
          <cell r="K136" t="str">
            <v>exp 21.6.2021</v>
          </cell>
        </row>
        <row r="137">
          <cell r="A137" t="str">
            <v>GT-3</v>
          </cell>
          <cell r="B137">
            <v>62955</v>
          </cell>
          <cell r="C137">
            <v>64214.1</v>
          </cell>
          <cell r="D137">
            <v>66142</v>
          </cell>
          <cell r="E137">
            <v>67035</v>
          </cell>
          <cell r="F137">
            <v>70219.162500000006</v>
          </cell>
          <cell r="G137">
            <v>72676.8331875</v>
          </cell>
          <cell r="H137">
            <v>74312.061934218742</v>
          </cell>
          <cell r="I137">
            <v>75798.303172903121</v>
          </cell>
          <cell r="J137" t="str">
            <v>PAR ANNÉE</v>
          </cell>
          <cell r="K137" t="str">
            <v>exp 21.6.2021</v>
          </cell>
        </row>
        <row r="138">
          <cell r="A138" t="str">
            <v>GT-4</v>
          </cell>
          <cell r="B138">
            <v>71124</v>
          </cell>
          <cell r="C138">
            <v>72546.48</v>
          </cell>
          <cell r="D138">
            <v>74724</v>
          </cell>
          <cell r="E138">
            <v>75733</v>
          </cell>
          <cell r="F138">
            <v>79330.317500000005</v>
          </cell>
          <cell r="G138">
            <v>82106.878612500004</v>
          </cell>
          <cell r="H138">
            <v>83954.283381281246</v>
          </cell>
          <cell r="I138">
            <v>85633.369048906869</v>
          </cell>
          <cell r="J138" t="str">
            <v>PAR ANNÉE</v>
          </cell>
          <cell r="K138" t="str">
            <v>exp 21.6.2021</v>
          </cell>
        </row>
        <row r="139">
          <cell r="A139" t="str">
            <v>GT-5</v>
          </cell>
          <cell r="B139">
            <v>79832</v>
          </cell>
          <cell r="C139">
            <v>81428.639999999999</v>
          </cell>
          <cell r="D139">
            <v>83872</v>
          </cell>
          <cell r="E139">
            <v>85004</v>
          </cell>
          <cell r="F139">
            <v>89041.69</v>
          </cell>
          <cell r="G139">
            <v>92158.149149999997</v>
          </cell>
          <cell r="H139">
            <v>94231.707505874991</v>
          </cell>
          <cell r="I139">
            <v>96116.341655992495</v>
          </cell>
          <cell r="J139" t="str">
            <v>PAR ANNÉE</v>
          </cell>
          <cell r="K139" t="str">
            <v>exp 21.6.2021</v>
          </cell>
        </row>
        <row r="140">
          <cell r="A140" t="str">
            <v>GT-6</v>
          </cell>
          <cell r="B140">
            <v>88748</v>
          </cell>
          <cell r="C140">
            <v>90522.96</v>
          </cell>
          <cell r="D140">
            <v>93240</v>
          </cell>
          <cell r="E140">
            <v>94499</v>
          </cell>
          <cell r="F140">
            <v>98987.702500000014</v>
          </cell>
          <cell r="G140">
            <v>102452.27208750001</v>
          </cell>
          <cell r="H140">
            <v>104757.44820946876</v>
          </cell>
          <cell r="I140">
            <v>106852.59717365813</v>
          </cell>
          <cell r="J140" t="str">
            <v>PAR ANNÉE</v>
          </cell>
          <cell r="K140" t="str">
            <v>exp 21.6.2021</v>
          </cell>
        </row>
        <row r="141">
          <cell r="A141" t="str">
            <v>GT-7</v>
          </cell>
          <cell r="B141">
            <v>101794</v>
          </cell>
          <cell r="C141">
            <v>103829.88</v>
          </cell>
          <cell r="D141">
            <v>106946</v>
          </cell>
          <cell r="E141">
            <v>108390</v>
          </cell>
          <cell r="F141">
            <v>113538.52500000001</v>
          </cell>
          <cell r="G141">
            <v>117512.373375</v>
          </cell>
          <cell r="H141">
            <v>120156.4017759375</v>
          </cell>
          <cell r="I141">
            <v>122559.52981145625</v>
          </cell>
          <cell r="J141" t="str">
            <v>PAR ANNÉE</v>
          </cell>
          <cell r="K141" t="str">
            <v>exp 21.6.2021</v>
          </cell>
        </row>
        <row r="142">
          <cell r="A142" t="str">
            <v>GT-8</v>
          </cell>
          <cell r="B142">
            <v>115005</v>
          </cell>
          <cell r="C142">
            <v>117305.1</v>
          </cell>
          <cell r="D142">
            <v>120826</v>
          </cell>
          <cell r="E142">
            <v>122457</v>
          </cell>
          <cell r="F142">
            <v>128273.70750000002</v>
          </cell>
          <cell r="G142">
            <v>132763.2872625</v>
          </cell>
          <cell r="H142">
            <v>135750.46122590624</v>
          </cell>
          <cell r="I142">
            <v>138465.47045042436</v>
          </cell>
          <cell r="J142" t="str">
            <v>PAR ANNÉE</v>
          </cell>
          <cell r="K142" t="str">
            <v>exp 21.6.2021</v>
          </cell>
        </row>
        <row r="143">
          <cell r="A143" t="str">
            <v>IS-1</v>
          </cell>
          <cell r="B143">
            <v>57643</v>
          </cell>
          <cell r="C143">
            <v>59257</v>
          </cell>
          <cell r="D143">
            <v>60561</v>
          </cell>
          <cell r="E143">
            <v>61379</v>
          </cell>
          <cell r="F143">
            <v>64294.50250000001</v>
          </cell>
          <cell r="G143">
            <v>66544.810087500009</v>
          </cell>
          <cell r="H143">
            <v>68042.06831446875</v>
          </cell>
          <cell r="I143">
            <v>69402.909680758123</v>
          </cell>
          <cell r="J143" t="str">
            <v>PAR ANNÉE</v>
          </cell>
          <cell r="K143" t="str">
            <v>exp 20.6.2021</v>
          </cell>
        </row>
        <row r="144">
          <cell r="A144" t="str">
            <v>IS-2</v>
          </cell>
          <cell r="B144">
            <v>61877</v>
          </cell>
          <cell r="C144">
            <v>63610</v>
          </cell>
          <cell r="D144">
            <v>65009</v>
          </cell>
          <cell r="E144">
            <v>65887</v>
          </cell>
          <cell r="F144">
            <v>69016.632500000007</v>
          </cell>
          <cell r="G144">
            <v>71432.214637500001</v>
          </cell>
          <cell r="H144">
            <v>73039.439466843745</v>
          </cell>
          <cell r="I144">
            <v>74500.228256180621</v>
          </cell>
          <cell r="J144" t="str">
            <v>PAR ANNÉE</v>
          </cell>
          <cell r="K144" t="str">
            <v>exp 20.6.2021</v>
          </cell>
        </row>
        <row r="145">
          <cell r="A145" t="str">
            <v>IS-3</v>
          </cell>
          <cell r="B145">
            <v>72660</v>
          </cell>
          <cell r="C145">
            <v>74694</v>
          </cell>
          <cell r="D145">
            <v>76337</v>
          </cell>
          <cell r="E145">
            <v>77368</v>
          </cell>
          <cell r="F145">
            <v>81042.98000000001</v>
          </cell>
          <cell r="G145">
            <v>83879.484300000011</v>
          </cell>
          <cell r="H145">
            <v>85766.772696750006</v>
          </cell>
          <cell r="I145">
            <v>87482.108150685002</v>
          </cell>
          <cell r="J145" t="str">
            <v>PAR ANNÉE</v>
          </cell>
          <cell r="K145" t="str">
            <v>exp 20.6.2021</v>
          </cell>
        </row>
        <row r="146">
          <cell r="A146" t="str">
            <v>IS-4</v>
          </cell>
          <cell r="B146">
            <v>86788</v>
          </cell>
          <cell r="C146">
            <v>89218</v>
          </cell>
          <cell r="D146">
            <v>91181</v>
          </cell>
          <cell r="E146">
            <v>92412</v>
          </cell>
          <cell r="F146">
            <v>96801.57</v>
          </cell>
          <cell r="G146">
            <v>100189.62495</v>
          </cell>
          <cell r="H146">
            <v>102443.891511375</v>
          </cell>
          <cell r="I146">
            <v>104492.7693416025</v>
          </cell>
          <cell r="J146" t="str">
            <v>PAR ANNÉE</v>
          </cell>
          <cell r="K146" t="str">
            <v>exp 20.6.2021</v>
          </cell>
        </row>
        <row r="147">
          <cell r="A147" t="str">
            <v>IS-5</v>
          </cell>
          <cell r="B147">
            <v>96461</v>
          </cell>
          <cell r="C147">
            <v>99162</v>
          </cell>
          <cell r="D147">
            <v>101344</v>
          </cell>
          <cell r="E147">
            <v>102712</v>
          </cell>
          <cell r="F147">
            <v>107590.82</v>
          </cell>
          <cell r="G147">
            <v>111356.4987</v>
          </cell>
          <cell r="H147">
            <v>113862.01992075</v>
          </cell>
          <cell r="I147">
            <v>116139.260319165</v>
          </cell>
          <cell r="J147" t="str">
            <v>PAR ANNÉE</v>
          </cell>
          <cell r="K147" t="str">
            <v>exp 20.6.2021</v>
          </cell>
        </row>
        <row r="148">
          <cell r="A148" t="str">
            <v>IS-6</v>
          </cell>
          <cell r="B148">
            <v>107619</v>
          </cell>
          <cell r="C148">
            <v>110632</v>
          </cell>
          <cell r="D148">
            <v>113066</v>
          </cell>
          <cell r="E148">
            <v>114592</v>
          </cell>
          <cell r="F148">
            <v>120035.12000000001</v>
          </cell>
          <cell r="G148">
            <v>124236.3492</v>
          </cell>
          <cell r="H148">
            <v>127031.667057</v>
          </cell>
          <cell r="I148">
            <v>129572.30039814</v>
          </cell>
          <cell r="J148" t="str">
            <v>PAR ANNÉE</v>
          </cell>
          <cell r="K148" t="str">
            <v>exp 20.6.2021</v>
          </cell>
        </row>
        <row r="149">
          <cell r="A149" t="str">
            <v>LS-1</v>
          </cell>
          <cell r="B149">
            <v>74175</v>
          </cell>
          <cell r="C149">
            <v>75658.5</v>
          </cell>
          <cell r="D149">
            <v>77930</v>
          </cell>
          <cell r="E149">
            <v>78982</v>
          </cell>
          <cell r="F149">
            <v>82733.645000000004</v>
          </cell>
          <cell r="G149">
            <v>85629.322574999998</v>
          </cell>
          <cell r="H149">
            <v>87555.982332937492</v>
          </cell>
          <cell r="I149">
            <v>89307.101979596249</v>
          </cell>
          <cell r="J149" t="str">
            <v>PAR ANNÉE</v>
          </cell>
          <cell r="K149" t="str">
            <v>exp 30.6.2021</v>
          </cell>
        </row>
        <row r="150">
          <cell r="A150" t="str">
            <v>LS-2</v>
          </cell>
          <cell r="B150">
            <v>76432</v>
          </cell>
          <cell r="C150">
            <v>77960.639999999999</v>
          </cell>
          <cell r="D150">
            <v>80301</v>
          </cell>
          <cell r="E150">
            <v>81385</v>
          </cell>
          <cell r="F150">
            <v>85250.787500000006</v>
          </cell>
          <cell r="G150">
            <v>88234.565062499998</v>
          </cell>
          <cell r="H150">
            <v>90219.842776406251</v>
          </cell>
          <cell r="I150">
            <v>92024.239631934382</v>
          </cell>
          <cell r="J150" t="str">
            <v>PAR ANNÉE</v>
          </cell>
          <cell r="K150" t="str">
            <v>exp 30.6.2021</v>
          </cell>
        </row>
        <row r="151">
          <cell r="A151" t="str">
            <v>LS-3</v>
          </cell>
          <cell r="B151">
            <v>88981</v>
          </cell>
          <cell r="C151">
            <v>90760.62</v>
          </cell>
          <cell r="D151">
            <v>93484</v>
          </cell>
          <cell r="E151">
            <v>94746</v>
          </cell>
          <cell r="F151">
            <v>99246.435000000012</v>
          </cell>
          <cell r="G151">
            <v>102720.06022500001</v>
          </cell>
          <cell r="H151">
            <v>105031.26158006251</v>
          </cell>
          <cell r="I151">
            <v>107131.88681166376</v>
          </cell>
          <cell r="J151" t="str">
            <v>PAR ANNÉE</v>
          </cell>
          <cell r="K151" t="str">
            <v>exp 30.6.2021</v>
          </cell>
        </row>
        <row r="152">
          <cell r="A152" t="str">
            <v>LS-4</v>
          </cell>
          <cell r="B152">
            <v>96354</v>
          </cell>
          <cell r="C152">
            <v>98281.08</v>
          </cell>
          <cell r="D152">
            <v>101321</v>
          </cell>
          <cell r="E152">
            <v>102598</v>
          </cell>
          <cell r="F152">
            <v>107471.40500000001</v>
          </cell>
          <cell r="G152">
            <v>111232.904175</v>
          </cell>
          <cell r="H152">
            <v>113735.64451893749</v>
          </cell>
          <cell r="I152">
            <v>116010.35740931625</v>
          </cell>
          <cell r="J152" t="str">
            <v>PAR ANNÉE</v>
          </cell>
          <cell r="K152" t="str">
            <v>exp 30.6.2021</v>
          </cell>
        </row>
        <row r="153">
          <cell r="A153" t="str">
            <v>LS-5</v>
          </cell>
          <cell r="B153">
            <v>114526</v>
          </cell>
          <cell r="C153">
            <v>116816.52</v>
          </cell>
          <cell r="D153">
            <v>120323</v>
          </cell>
          <cell r="E153">
            <v>121947</v>
          </cell>
          <cell r="F153">
            <v>127739.48250000001</v>
          </cell>
          <cell r="G153">
            <v>132210.36438750001</v>
          </cell>
          <cell r="H153">
            <v>135185.09758621876</v>
          </cell>
          <cell r="I153">
            <v>137888.79953794315</v>
          </cell>
          <cell r="J153" t="str">
            <v>PAR ANNÉE</v>
          </cell>
          <cell r="K153" t="str">
            <v>exp 30.6.2021</v>
          </cell>
        </row>
        <row r="154">
          <cell r="A154" t="str">
            <v>MD-MOF-1</v>
          </cell>
          <cell r="B154">
            <v>167308</v>
          </cell>
          <cell r="C154">
            <v>170654</v>
          </cell>
          <cell r="D154">
            <v>173214</v>
          </cell>
          <cell r="E154">
            <v>175812</v>
          </cell>
          <cell r="F154">
            <v>184163.07</v>
          </cell>
          <cell r="G154">
            <v>190608.77744999999</v>
          </cell>
          <cell r="H154">
            <v>194897.47494262498</v>
          </cell>
          <cell r="I154">
            <v>198795.42444147749</v>
          </cell>
          <cell r="J154" t="str">
            <v>PAR ANNÉE</v>
          </cell>
          <cell r="K154" t="str">
            <v>exp 30.6.2022</v>
          </cell>
        </row>
        <row r="155">
          <cell r="A155" t="str">
            <v>MD-MOF-2</v>
          </cell>
          <cell r="B155">
            <v>188573</v>
          </cell>
          <cell r="C155">
            <v>192344</v>
          </cell>
          <cell r="D155">
            <v>195229</v>
          </cell>
          <cell r="E155">
            <v>198157</v>
          </cell>
          <cell r="F155">
            <v>207569.45750000002</v>
          </cell>
          <cell r="G155">
            <v>214834.38851250001</v>
          </cell>
          <cell r="H155">
            <v>219668.16225403125</v>
          </cell>
          <cell r="I155">
            <v>224061.52549911189</v>
          </cell>
          <cell r="J155" t="str">
            <v>PAR ANNÉE</v>
          </cell>
          <cell r="K155" t="str">
            <v>exp 30.9.2022</v>
          </cell>
        </row>
        <row r="156">
          <cell r="A156" t="str">
            <v>MD-MOF-3</v>
          </cell>
          <cell r="B156">
            <v>201873</v>
          </cell>
          <cell r="C156">
            <v>205910</v>
          </cell>
          <cell r="D156">
            <v>208999</v>
          </cell>
          <cell r="E156">
            <v>212134</v>
          </cell>
          <cell r="F156">
            <v>222210.36500000002</v>
          </cell>
          <cell r="G156">
            <v>229987.72777500001</v>
          </cell>
          <cell r="H156">
            <v>235162.45164993749</v>
          </cell>
          <cell r="I156">
            <v>239865.70068293624</v>
          </cell>
          <cell r="J156" t="str">
            <v>PAR ANNÉE</v>
          </cell>
          <cell r="K156" t="str">
            <v>exp 30.9.2022</v>
          </cell>
        </row>
        <row r="157">
          <cell r="A157" t="str">
            <v>MD-MOF-4</v>
          </cell>
          <cell r="B157">
            <v>222821</v>
          </cell>
          <cell r="C157">
            <v>227277</v>
          </cell>
          <cell r="D157">
            <v>230686</v>
          </cell>
          <cell r="E157">
            <v>234146</v>
          </cell>
          <cell r="F157">
            <v>245267.93500000003</v>
          </cell>
          <cell r="G157">
            <v>253852.312725</v>
          </cell>
          <cell r="H157">
            <v>259563.98976131249</v>
          </cell>
          <cell r="I157">
            <v>264755.26955653873</v>
          </cell>
          <cell r="J157" t="str">
            <v>PAR ANNÉE</v>
          </cell>
          <cell r="K157" t="str">
            <v>exp 30.9.2022</v>
          </cell>
        </row>
        <row r="158">
          <cell r="A158" t="str">
            <v>OCA-1</v>
          </cell>
          <cell r="B158">
            <v>127300</v>
          </cell>
          <cell r="C158">
            <v>129846</v>
          </cell>
          <cell r="D158">
            <v>132442.92000000001</v>
          </cell>
          <cell r="E158">
            <v>135091.77840000001</v>
          </cell>
          <cell r="F158">
            <v>141508.63787400004</v>
          </cell>
          <cell r="G158">
            <v>146461.44019959003</v>
          </cell>
          <cell r="H158">
            <v>149756.82260408081</v>
          </cell>
          <cell r="I158">
            <v>152751.95905616242</v>
          </cell>
          <cell r="J158" t="str">
            <v>PAR ANNÉE</v>
          </cell>
          <cell r="K158" t="str">
            <v>pas trouvé - Astronautes</v>
          </cell>
        </row>
        <row r="159">
          <cell r="A159" t="str">
            <v>OCA-2</v>
          </cell>
          <cell r="B159">
            <v>151400</v>
          </cell>
          <cell r="C159">
            <v>154428</v>
          </cell>
          <cell r="D159">
            <v>157516.56</v>
          </cell>
          <cell r="E159">
            <v>160666.89120000001</v>
          </cell>
          <cell r="F159">
            <v>168298.56853200003</v>
          </cell>
          <cell r="G159">
            <v>174189.01843062002</v>
          </cell>
          <cell r="H159">
            <v>178108.27134530898</v>
          </cell>
          <cell r="I159">
            <v>181670.43677221515</v>
          </cell>
          <cell r="J159" t="str">
            <v>PAR ANNÉE</v>
          </cell>
          <cell r="K159" t="str">
            <v>pas trouvé - Astronautes</v>
          </cell>
        </row>
        <row r="160">
          <cell r="A160" t="str">
            <v>OCA-3</v>
          </cell>
          <cell r="B160">
            <v>178400</v>
          </cell>
          <cell r="C160">
            <v>181968</v>
          </cell>
          <cell r="D160">
            <v>185607.36000000002</v>
          </cell>
          <cell r="E160">
            <v>189319.50720000002</v>
          </cell>
          <cell r="F160">
            <v>198312.18379200005</v>
          </cell>
          <cell r="G160">
            <v>205253.11022472003</v>
          </cell>
          <cell r="H160">
            <v>209871.30520477623</v>
          </cell>
          <cell r="I160">
            <v>214068.73130887176</v>
          </cell>
          <cell r="J160" t="str">
            <v>PAR ANNÉE</v>
          </cell>
          <cell r="K160" t="str">
            <v>pas trouvé - Astronautes</v>
          </cell>
        </row>
        <row r="161">
          <cell r="A161" t="str">
            <v>PC-1</v>
          </cell>
          <cell r="B161">
            <v>72288</v>
          </cell>
          <cell r="C161">
            <v>73882</v>
          </cell>
          <cell r="D161">
            <v>74990</v>
          </cell>
          <cell r="E161">
            <v>76115</v>
          </cell>
          <cell r="F161">
            <v>79764</v>
          </cell>
          <cell r="G161">
            <v>82586</v>
          </cell>
          <cell r="H161">
            <v>84444.184999999998</v>
          </cell>
          <cell r="I161">
            <v>86133.068700000003</v>
          </cell>
          <cell r="J161" t="str">
            <v>PAR ANNÉE</v>
          </cell>
          <cell r="K161" t="str">
            <v>exp 30.9.2022</v>
          </cell>
        </row>
        <row r="162">
          <cell r="A162" t="str">
            <v>PC-2</v>
          </cell>
          <cell r="B162">
            <v>84916</v>
          </cell>
          <cell r="C162">
            <v>86788</v>
          </cell>
          <cell r="D162">
            <v>88090</v>
          </cell>
          <cell r="E162">
            <v>89411</v>
          </cell>
          <cell r="F162">
            <v>93697</v>
          </cell>
          <cell r="G162">
            <v>96991</v>
          </cell>
          <cell r="H162">
            <v>99173.297500000001</v>
          </cell>
          <cell r="I162">
            <v>101156.76345</v>
          </cell>
          <cell r="J162" t="str">
            <v>PAR ANNÉE</v>
          </cell>
          <cell r="K162" t="str">
            <v>exp 30.9.2022</v>
          </cell>
        </row>
        <row r="163">
          <cell r="A163" t="str">
            <v>PC-3</v>
          </cell>
          <cell r="B163">
            <v>101558</v>
          </cell>
          <cell r="C163">
            <v>103796</v>
          </cell>
          <cell r="D163">
            <v>105353</v>
          </cell>
          <cell r="E163">
            <v>106933</v>
          </cell>
          <cell r="F163">
            <v>112059</v>
          </cell>
          <cell r="G163">
            <v>115998</v>
          </cell>
          <cell r="H163">
            <v>118607.955</v>
          </cell>
          <cell r="I163">
            <v>120980.11410000001</v>
          </cell>
          <cell r="J163" t="str">
            <v>PAR ANNÉE</v>
          </cell>
          <cell r="K163" t="str">
            <v>exp 30.9.2022</v>
          </cell>
        </row>
        <row r="164">
          <cell r="A164" t="str">
            <v>PC-4</v>
          </cell>
          <cell r="B164">
            <v>116179</v>
          </cell>
          <cell r="C164">
            <v>118739</v>
          </cell>
          <cell r="D164">
            <v>120520</v>
          </cell>
          <cell r="E164">
            <v>122328</v>
          </cell>
          <cell r="F164">
            <v>128192</v>
          </cell>
          <cell r="G164">
            <v>132698</v>
          </cell>
          <cell r="H164">
            <v>135683.70499999999</v>
          </cell>
          <cell r="I164">
            <v>138397.37909999999</v>
          </cell>
          <cell r="J164" t="str">
            <v>PAR ANNÉE</v>
          </cell>
          <cell r="K164" t="str">
            <v>exp 30.9.2022</v>
          </cell>
        </row>
        <row r="165">
          <cell r="A165" t="str">
            <v>PC-5</v>
          </cell>
          <cell r="B165">
            <v>126742</v>
          </cell>
          <cell r="C165">
            <v>129535</v>
          </cell>
          <cell r="D165">
            <v>131478</v>
          </cell>
          <cell r="E165">
            <v>133450</v>
          </cell>
          <cell r="F165">
            <v>139848</v>
          </cell>
          <cell r="G165">
            <v>144763</v>
          </cell>
          <cell r="H165">
            <v>148020.16749999998</v>
          </cell>
          <cell r="I165">
            <v>150980.57084999999</v>
          </cell>
          <cell r="J165" t="str">
            <v>PAR ANNÉE</v>
          </cell>
          <cell r="K165" t="str">
            <v>exp 30.9.2022</v>
          </cell>
        </row>
        <row r="166">
          <cell r="A166" t="str">
            <v>PE-1</v>
          </cell>
          <cell r="B166">
            <v>67099</v>
          </cell>
          <cell r="C166">
            <v>68578</v>
          </cell>
          <cell r="D166">
            <v>69607</v>
          </cell>
          <cell r="E166">
            <v>70651</v>
          </cell>
          <cell r="F166">
            <v>74006.922500000001</v>
          </cell>
          <cell r="G166">
            <v>76597.164787499991</v>
          </cell>
          <cell r="H166">
            <v>78320.600995218745</v>
          </cell>
          <cell r="I166">
            <v>79887.013015123128</v>
          </cell>
          <cell r="J166" t="str">
            <v>PAR ANNÉE</v>
          </cell>
          <cell r="K166" t="str">
            <v>exp 1.10.2022</v>
          </cell>
        </row>
        <row r="167">
          <cell r="A167" t="str">
            <v>PE-2</v>
          </cell>
          <cell r="B167">
            <v>75522</v>
          </cell>
          <cell r="C167">
            <v>77186</v>
          </cell>
          <cell r="D167">
            <v>78344</v>
          </cell>
          <cell r="E167">
            <v>79519</v>
          </cell>
          <cell r="F167">
            <v>83296.152500000011</v>
          </cell>
          <cell r="G167">
            <v>86211.517837500011</v>
          </cell>
          <cell r="H167">
            <v>88151.276988843762</v>
          </cell>
          <cell r="I167">
            <v>89914.302528620639</v>
          </cell>
          <cell r="J167" t="str">
            <v>PAR ANNÉE</v>
          </cell>
          <cell r="K167" t="str">
            <v>exp 1.10.2022</v>
          </cell>
        </row>
        <row r="168">
          <cell r="A168" t="str">
            <v>PE-3</v>
          </cell>
          <cell r="B168">
            <v>84805</v>
          </cell>
          <cell r="C168">
            <v>86675</v>
          </cell>
          <cell r="D168">
            <v>87975</v>
          </cell>
          <cell r="E168">
            <v>89295</v>
          </cell>
          <cell r="F168">
            <v>93536.512500000012</v>
          </cell>
          <cell r="G168">
            <v>96810.290437500007</v>
          </cell>
          <cell r="H168">
            <v>98988.521972343748</v>
          </cell>
          <cell r="I168">
            <v>100968.29241179062</v>
          </cell>
          <cell r="J168" t="str">
            <v>PAR ANNÉE</v>
          </cell>
          <cell r="K168" t="str">
            <v>exp 1.10.2022</v>
          </cell>
        </row>
        <row r="169">
          <cell r="A169" t="str">
            <v>PE-4</v>
          </cell>
          <cell r="B169">
            <v>94286</v>
          </cell>
          <cell r="C169">
            <v>96365</v>
          </cell>
          <cell r="D169">
            <v>97810</v>
          </cell>
          <cell r="E169">
            <v>99277</v>
          </cell>
          <cell r="F169">
            <v>103992.65750000002</v>
          </cell>
          <cell r="G169">
            <v>107632.40051250001</v>
          </cell>
          <cell r="H169">
            <v>110054.12952403126</v>
          </cell>
          <cell r="I169">
            <v>112255.21211451189</v>
          </cell>
          <cell r="J169" t="str">
            <v>PAR ANNÉE</v>
          </cell>
          <cell r="K169" t="str">
            <v>exp 1.10.2022</v>
          </cell>
        </row>
        <row r="170">
          <cell r="A170" t="str">
            <v>PE-5</v>
          </cell>
          <cell r="B170">
            <v>105833</v>
          </cell>
          <cell r="C170">
            <v>108166</v>
          </cell>
          <cell r="D170">
            <v>109788</v>
          </cell>
          <cell r="E170">
            <v>111435</v>
          </cell>
          <cell r="F170">
            <v>116728.16250000001</v>
          </cell>
          <cell r="G170">
            <v>120813.6481875</v>
          </cell>
          <cell r="H170">
            <v>123531.95527171875</v>
          </cell>
          <cell r="I170">
            <v>126002.59437715313</v>
          </cell>
          <cell r="J170" t="str">
            <v>PAR ANNÉE</v>
          </cell>
          <cell r="K170" t="str">
            <v>exp 1.10.2022</v>
          </cell>
        </row>
        <row r="171">
          <cell r="A171" t="str">
            <v>PE-6</v>
          </cell>
          <cell r="B171">
            <v>117389</v>
          </cell>
          <cell r="C171">
            <v>119976</v>
          </cell>
          <cell r="D171">
            <v>121776</v>
          </cell>
          <cell r="E171">
            <v>123603</v>
          </cell>
          <cell r="F171">
            <v>129474.14250000002</v>
          </cell>
          <cell r="G171">
            <v>134005.73748750001</v>
          </cell>
          <cell r="H171">
            <v>137020.86658096875</v>
          </cell>
          <cell r="I171">
            <v>139761.28391258814</v>
          </cell>
          <cell r="J171" t="str">
            <v>PAR ANNÉE</v>
          </cell>
          <cell r="K171" t="str">
            <v>exp 1.10.2022</v>
          </cell>
        </row>
        <row r="172">
          <cell r="A172" t="str">
            <v>PG-1</v>
          </cell>
          <cell r="B172">
            <v>59064</v>
          </cell>
          <cell r="C172">
            <v>60245</v>
          </cell>
          <cell r="D172">
            <v>61149</v>
          </cell>
          <cell r="E172">
            <v>62066</v>
          </cell>
          <cell r="F172">
            <v>65014.135000000009</v>
          </cell>
          <cell r="G172">
            <v>67289.629725000006</v>
          </cell>
          <cell r="H172">
            <v>68803.646393812509</v>
          </cell>
          <cell r="I172">
            <v>70179.719321688754</v>
          </cell>
          <cell r="J172" t="str">
            <v>PAR ANNÉE</v>
          </cell>
          <cell r="K172" t="str">
            <v>exp 21.6.2022</v>
          </cell>
        </row>
        <row r="173">
          <cell r="A173" t="str">
            <v>PG-2</v>
          </cell>
          <cell r="B173">
            <v>67250</v>
          </cell>
          <cell r="C173">
            <v>68595</v>
          </cell>
          <cell r="D173">
            <v>69624</v>
          </cell>
          <cell r="E173">
            <v>70668</v>
          </cell>
          <cell r="F173">
            <v>74024.73000000001</v>
          </cell>
          <cell r="G173">
            <v>76615.595549999998</v>
          </cell>
          <cell r="H173">
            <v>78339.446449875002</v>
          </cell>
          <cell r="I173">
            <v>79906.235378872501</v>
          </cell>
          <cell r="J173" t="str">
            <v>PAR ANNÉE</v>
          </cell>
          <cell r="K173" t="str">
            <v>exp 21.6.2022</v>
          </cell>
        </row>
        <row r="174">
          <cell r="A174" t="str">
            <v>PG-3</v>
          </cell>
          <cell r="B174">
            <v>74884</v>
          </cell>
          <cell r="C174">
            <v>76382</v>
          </cell>
          <cell r="D174">
            <v>77528</v>
          </cell>
          <cell r="E174">
            <v>78691</v>
          </cell>
          <cell r="F174">
            <v>82428.822500000009</v>
          </cell>
          <cell r="G174">
            <v>85313.831287499997</v>
          </cell>
          <cell r="H174">
            <v>87233.392491468738</v>
          </cell>
          <cell r="I174">
            <v>88978.060341298115</v>
          </cell>
          <cell r="J174" t="str">
            <v>PAR ANNÉE</v>
          </cell>
          <cell r="K174" t="str">
            <v>exp 21.6.2022</v>
          </cell>
        </row>
        <row r="175">
          <cell r="A175" t="str">
            <v>PG-4</v>
          </cell>
          <cell r="B175">
            <v>88895</v>
          </cell>
          <cell r="C175">
            <v>90673</v>
          </cell>
          <cell r="D175">
            <v>92033</v>
          </cell>
          <cell r="E175">
            <v>93413</v>
          </cell>
          <cell r="F175">
            <v>97850.117500000008</v>
          </cell>
          <cell r="G175">
            <v>101274.87161250001</v>
          </cell>
          <cell r="H175">
            <v>103553.55622378126</v>
          </cell>
          <cell r="I175">
            <v>105624.62734825688</v>
          </cell>
          <cell r="J175" t="str">
            <v>PAR ANNÉE</v>
          </cell>
          <cell r="K175" t="str">
            <v>exp 21.6.2022</v>
          </cell>
        </row>
        <row r="176">
          <cell r="A176" t="str">
            <v>PG-5</v>
          </cell>
          <cell r="B176">
            <v>102863</v>
          </cell>
          <cell r="C176">
            <v>104920</v>
          </cell>
          <cell r="D176">
            <v>106494</v>
          </cell>
          <cell r="E176">
            <v>108091</v>
          </cell>
          <cell r="F176">
            <v>113225.32250000001</v>
          </cell>
          <cell r="G176">
            <v>117188.2087875</v>
          </cell>
          <cell r="H176">
            <v>119824.94348521874</v>
          </cell>
          <cell r="I176">
            <v>122221.44235492311</v>
          </cell>
          <cell r="J176" t="str">
            <v>PAR ANNÉE</v>
          </cell>
          <cell r="K176" t="str">
            <v>exp 21.6.2022</v>
          </cell>
        </row>
        <row r="177">
          <cell r="A177" t="str">
            <v>PG-6</v>
          </cell>
          <cell r="B177">
            <v>112036</v>
          </cell>
          <cell r="C177">
            <v>114277</v>
          </cell>
          <cell r="D177">
            <v>115991</v>
          </cell>
          <cell r="E177">
            <v>117731</v>
          </cell>
          <cell r="F177">
            <v>123323.22250000002</v>
          </cell>
          <cell r="G177">
            <v>127639.53528750001</v>
          </cell>
          <cell r="H177">
            <v>130511.42483146876</v>
          </cell>
          <cell r="I177">
            <v>133121.65332809812</v>
          </cell>
          <cell r="J177" t="str">
            <v>PAR ANNÉE</v>
          </cell>
          <cell r="K177" t="str">
            <v>exp 21.6.2022</v>
          </cell>
        </row>
        <row r="178">
          <cell r="A178" t="str">
            <v>PM-1</v>
          </cell>
          <cell r="B178">
            <v>57643</v>
          </cell>
          <cell r="C178">
            <v>59257</v>
          </cell>
          <cell r="D178">
            <v>61379</v>
          </cell>
          <cell r="E178">
            <v>62300</v>
          </cell>
          <cell r="F178">
            <v>65287</v>
          </cell>
          <cell r="G178">
            <v>67582</v>
          </cell>
          <cell r="H178">
            <v>69102.595000000001</v>
          </cell>
          <cell r="I178">
            <v>70484.646900000007</v>
          </cell>
          <cell r="J178" t="str">
            <v>PAR ANNÉE</v>
          </cell>
          <cell r="K178" t="str">
            <v>exp 20.6.2021</v>
          </cell>
        </row>
        <row r="179">
          <cell r="A179" t="str">
            <v>PM-2</v>
          </cell>
          <cell r="B179">
            <v>61877</v>
          </cell>
          <cell r="C179">
            <v>63610</v>
          </cell>
          <cell r="D179">
            <v>65887</v>
          </cell>
          <cell r="E179">
            <v>66875</v>
          </cell>
          <cell r="F179">
            <v>70081</v>
          </cell>
          <cell r="G179">
            <v>72544</v>
          </cell>
          <cell r="H179">
            <v>74176.239999999991</v>
          </cell>
          <cell r="I179">
            <v>75659.76479999999</v>
          </cell>
          <cell r="J179" t="str">
            <v>PAR ANNÉE</v>
          </cell>
          <cell r="K179" t="str">
            <v>exp 20.6.2021</v>
          </cell>
        </row>
        <row r="180">
          <cell r="A180" t="str">
            <v>PM-3</v>
          </cell>
          <cell r="B180">
            <v>66324</v>
          </cell>
          <cell r="C180">
            <v>68181</v>
          </cell>
          <cell r="D180">
            <v>70622</v>
          </cell>
          <cell r="E180">
            <v>71681</v>
          </cell>
          <cell r="F180">
            <v>75117</v>
          </cell>
          <cell r="G180">
            <v>77758</v>
          </cell>
          <cell r="H180">
            <v>79507.554999999993</v>
          </cell>
          <cell r="I180">
            <v>81097.706099999996</v>
          </cell>
          <cell r="J180" t="str">
            <v>PAR ANNÉE</v>
          </cell>
          <cell r="K180" t="str">
            <v>exp 20.6.2021</v>
          </cell>
        </row>
        <row r="181">
          <cell r="A181" t="str">
            <v>PM-4</v>
          </cell>
          <cell r="B181">
            <v>72660</v>
          </cell>
          <cell r="C181">
            <v>74694</v>
          </cell>
          <cell r="D181">
            <v>77368</v>
          </cell>
          <cell r="E181">
            <v>78529</v>
          </cell>
          <cell r="F181">
            <v>82294</v>
          </cell>
          <cell r="G181">
            <v>85187</v>
          </cell>
          <cell r="H181">
            <v>87103.707500000004</v>
          </cell>
          <cell r="I181">
            <v>88845.781650000004</v>
          </cell>
          <cell r="J181" t="str">
            <v>PAR ANNÉE</v>
          </cell>
          <cell r="K181" t="str">
            <v>exp 20.6.2021</v>
          </cell>
        </row>
        <row r="182">
          <cell r="A182" t="str">
            <v>PM-5</v>
          </cell>
          <cell r="B182">
            <v>86788</v>
          </cell>
          <cell r="C182">
            <v>89218</v>
          </cell>
          <cell r="D182">
            <v>92412</v>
          </cell>
          <cell r="E182">
            <v>93798</v>
          </cell>
          <cell r="F182">
            <v>98295</v>
          </cell>
          <cell r="G182">
            <v>101750</v>
          </cell>
          <cell r="H182">
            <v>104039.375</v>
          </cell>
          <cell r="I182">
            <v>106120.16250000001</v>
          </cell>
          <cell r="J182" t="str">
            <v>PAR ANNÉE</v>
          </cell>
          <cell r="K182" t="str">
            <v>exp 20.6.2021</v>
          </cell>
        </row>
        <row r="183">
          <cell r="A183" t="str">
            <v>PM-6</v>
          </cell>
          <cell r="B183">
            <v>107619</v>
          </cell>
          <cell r="C183">
            <v>110632</v>
          </cell>
          <cell r="D183">
            <v>114592</v>
          </cell>
          <cell r="E183">
            <v>116311</v>
          </cell>
          <cell r="F183">
            <v>121887</v>
          </cell>
          <cell r="G183">
            <v>126172</v>
          </cell>
          <cell r="H183">
            <v>129010.87</v>
          </cell>
          <cell r="I183">
            <v>131591.08739999999</v>
          </cell>
          <cell r="J183" t="str">
            <v>PAR ANNÉE</v>
          </cell>
          <cell r="K183" t="str">
            <v>exp 20.6.2021</v>
          </cell>
        </row>
        <row r="184">
          <cell r="A184" t="str">
            <v>PM-7</v>
          </cell>
          <cell r="B184"/>
          <cell r="C184"/>
          <cell r="D184">
            <v>121804</v>
          </cell>
          <cell r="E184">
            <v>123631</v>
          </cell>
          <cell r="F184">
            <v>129557</v>
          </cell>
          <cell r="G184">
            <v>134111</v>
          </cell>
          <cell r="H184">
            <v>137128.4975</v>
          </cell>
          <cell r="I184">
            <v>139871.06745</v>
          </cell>
          <cell r="J184" t="str">
            <v>PAR ANNÉE</v>
          </cell>
          <cell r="K184" t="str">
            <v>exp 20.6.2022</v>
          </cell>
        </row>
        <row r="185">
          <cell r="A185" t="str">
            <v>SE-REM-1</v>
          </cell>
          <cell r="B185">
            <v>123059</v>
          </cell>
          <cell r="C185">
            <v>125520</v>
          </cell>
          <cell r="D185">
            <v>127403</v>
          </cell>
          <cell r="E185">
            <v>129314</v>
          </cell>
          <cell r="F185">
            <v>135456.41500000001</v>
          </cell>
          <cell r="G185">
            <v>140197.38952500001</v>
          </cell>
          <cell r="H185">
            <v>143351.83078931249</v>
          </cell>
          <cell r="I185">
            <v>146218.86740509875</v>
          </cell>
          <cell r="J185" t="str">
            <v>PAR ANNÉE</v>
          </cell>
          <cell r="K185" t="str">
            <v>exp 30.9.2022</v>
          </cell>
        </row>
        <row r="186">
          <cell r="A186" t="str">
            <v>SE-REM-2</v>
          </cell>
          <cell r="B186">
            <v>137755</v>
          </cell>
          <cell r="C186">
            <v>140510</v>
          </cell>
          <cell r="D186">
            <v>142618</v>
          </cell>
          <cell r="E186">
            <v>144757</v>
          </cell>
          <cell r="F186">
            <v>151632.95750000002</v>
          </cell>
          <cell r="G186">
            <v>156940.11101250001</v>
          </cell>
          <cell r="H186">
            <v>160471.26351028125</v>
          </cell>
          <cell r="I186">
            <v>163680.68878048687</v>
          </cell>
          <cell r="J186" t="str">
            <v>PAR ANNÉE</v>
          </cell>
          <cell r="K186" t="str">
            <v>exp 30.9.2022</v>
          </cell>
        </row>
        <row r="187">
          <cell r="A187" t="str">
            <v>SE-RES-1</v>
          </cell>
          <cell r="B187">
            <v>77804</v>
          </cell>
          <cell r="C187">
            <v>79360</v>
          </cell>
          <cell r="D187">
            <v>80550</v>
          </cell>
          <cell r="E187">
            <v>81758</v>
          </cell>
          <cell r="F187">
            <v>85641.505000000005</v>
          </cell>
          <cell r="G187">
            <v>88638.957674999998</v>
          </cell>
          <cell r="H187">
            <v>90633.334222687496</v>
          </cell>
          <cell r="I187">
            <v>92446.00090714125</v>
          </cell>
          <cell r="J187" t="str">
            <v>PAR ANNÉE</v>
          </cell>
          <cell r="K187" t="str">
            <v>exp 30.9.2022</v>
          </cell>
        </row>
        <row r="188">
          <cell r="A188" t="str">
            <v>SE-RES-2</v>
          </cell>
          <cell r="B188">
            <v>109994</v>
          </cell>
          <cell r="C188">
            <v>112194</v>
          </cell>
          <cell r="D188">
            <v>113877</v>
          </cell>
          <cell r="E188">
            <v>115585</v>
          </cell>
          <cell r="F188">
            <v>121075.28750000001</v>
          </cell>
          <cell r="G188">
            <v>125312.9225625</v>
          </cell>
          <cell r="H188">
            <v>128132.46332015624</v>
          </cell>
          <cell r="I188">
            <v>130695.11258655936</v>
          </cell>
          <cell r="J188" t="str">
            <v>PAR ANNÉE</v>
          </cell>
          <cell r="K188" t="str">
            <v>exp 30.9.2022</v>
          </cell>
        </row>
        <row r="189">
          <cell r="A189" t="str">
            <v>SE-RES-3</v>
          </cell>
          <cell r="B189">
            <v>122098</v>
          </cell>
          <cell r="C189">
            <v>124540</v>
          </cell>
          <cell r="D189">
            <v>126408</v>
          </cell>
          <cell r="E189">
            <v>128304</v>
          </cell>
          <cell r="F189">
            <v>134398.44</v>
          </cell>
          <cell r="G189">
            <v>139102.3854</v>
          </cell>
          <cell r="H189">
            <v>142232.1890715</v>
          </cell>
          <cell r="I189">
            <v>145076.83285293001</v>
          </cell>
          <cell r="J189" t="str">
            <v>PAR ANNÉE</v>
          </cell>
          <cell r="K189" t="str">
            <v>exp 30.9.2022</v>
          </cell>
        </row>
        <row r="190">
          <cell r="A190" t="str">
            <v>SE-RES-4</v>
          </cell>
          <cell r="B190">
            <v>135528</v>
          </cell>
          <cell r="C190">
            <v>138239</v>
          </cell>
          <cell r="D190">
            <v>140313</v>
          </cell>
          <cell r="E190">
            <v>142418</v>
          </cell>
          <cell r="F190">
            <v>149182.85500000001</v>
          </cell>
          <cell r="G190">
            <v>154404.25492499999</v>
          </cell>
          <cell r="H190">
            <v>157878.35066081249</v>
          </cell>
          <cell r="I190">
            <v>161035.91767402875</v>
          </cell>
          <cell r="J190" t="str">
            <v>PAR ANNÉE</v>
          </cell>
          <cell r="K190" t="str">
            <v>exp 30.9.2022</v>
          </cell>
        </row>
        <row r="191">
          <cell r="A191" t="str">
            <v>SE-RES-5</v>
          </cell>
          <cell r="B191">
            <v>148406</v>
          </cell>
          <cell r="C191">
            <v>151374</v>
          </cell>
          <cell r="D191">
            <v>153645</v>
          </cell>
          <cell r="E191">
            <v>155950</v>
          </cell>
          <cell r="F191">
            <v>163357.62500000003</v>
          </cell>
          <cell r="G191">
            <v>169075.14187500003</v>
          </cell>
          <cell r="H191">
            <v>172879.33256718752</v>
          </cell>
          <cell r="I191">
            <v>176336.91921853129</v>
          </cell>
          <cell r="J191" t="str">
            <v>PAR ANNÉE</v>
          </cell>
          <cell r="K191" t="str">
            <v>exp 30.9.2022</v>
          </cell>
        </row>
        <row r="192">
          <cell r="A192" t="str">
            <v>ST-SCY-1</v>
          </cell>
          <cell r="B192">
            <v>46018</v>
          </cell>
          <cell r="C192">
            <v>47307</v>
          </cell>
          <cell r="D192">
            <v>48348</v>
          </cell>
          <cell r="E192">
            <v>49001</v>
          </cell>
          <cell r="F192">
            <v>51328.547500000008</v>
          </cell>
          <cell r="G192">
            <v>53125.046662500004</v>
          </cell>
          <cell r="H192">
            <v>54320.360212406253</v>
          </cell>
          <cell r="I192">
            <v>55406.76741665438</v>
          </cell>
          <cell r="J192" t="str">
            <v>PAR ANNÉE</v>
          </cell>
          <cell r="K192" t="str">
            <v>exp 20.6.2021</v>
          </cell>
        </row>
        <row r="193">
          <cell r="A193" t="str">
            <v>ST-SCY-2</v>
          </cell>
          <cell r="B193">
            <v>48621</v>
          </cell>
          <cell r="C193">
            <v>49982</v>
          </cell>
          <cell r="D193">
            <v>51082</v>
          </cell>
          <cell r="E193">
            <v>51772</v>
          </cell>
          <cell r="F193">
            <v>54231.170000000006</v>
          </cell>
          <cell r="G193">
            <v>56129.260950000004</v>
          </cell>
          <cell r="H193">
            <v>57392.169321375004</v>
          </cell>
          <cell r="I193">
            <v>58540.012707802503</v>
          </cell>
          <cell r="J193" t="str">
            <v>PAR ANNÉE</v>
          </cell>
          <cell r="K193" t="str">
            <v>exp 20.6.2021</v>
          </cell>
        </row>
        <row r="194">
          <cell r="A194" t="str">
            <v>ST-SCY-3</v>
          </cell>
          <cell r="B194">
            <v>50752</v>
          </cell>
          <cell r="C194">
            <v>52173</v>
          </cell>
          <cell r="D194">
            <v>53321</v>
          </cell>
          <cell r="E194">
            <v>54041</v>
          </cell>
          <cell r="F194">
            <v>56607.947500000002</v>
          </cell>
          <cell r="G194">
            <v>58589.225662500001</v>
          </cell>
          <cell r="H194">
            <v>59907.483239906251</v>
          </cell>
          <cell r="I194">
            <v>61105.632904704376</v>
          </cell>
          <cell r="J194" t="str">
            <v>PAR ANNÉE</v>
          </cell>
          <cell r="K194" t="str">
            <v>exp 20.6.2021</v>
          </cell>
        </row>
        <row r="195">
          <cell r="A195" t="str">
            <v>ST-SCY-4</v>
          </cell>
          <cell r="B195">
            <v>54798</v>
          </cell>
          <cell r="C195">
            <v>56332</v>
          </cell>
          <cell r="D195">
            <v>57571</v>
          </cell>
          <cell r="E195">
            <v>58348</v>
          </cell>
          <cell r="F195">
            <v>61119.530000000006</v>
          </cell>
          <cell r="G195">
            <v>63258.71355</v>
          </cell>
          <cell r="H195">
            <v>64682.034604875</v>
          </cell>
          <cell r="I195">
            <v>65975.675296972506</v>
          </cell>
          <cell r="J195" t="str">
            <v>PAR ANNÉE</v>
          </cell>
          <cell r="K195" t="str">
            <v>exp 20.6.2021</v>
          </cell>
        </row>
        <row r="196">
          <cell r="A196" t="str">
            <v>SU-1</v>
          </cell>
          <cell r="B196">
            <v>11.88</v>
          </cell>
          <cell r="C196">
            <v>15</v>
          </cell>
          <cell r="D196">
            <v>15.3</v>
          </cell>
          <cell r="E196">
            <v>15.606000000000002</v>
          </cell>
          <cell r="F196">
            <v>15.918120000000002</v>
          </cell>
          <cell r="G196">
            <v>16.236482400000003</v>
          </cell>
          <cell r="H196">
            <v>16.601803254000004</v>
          </cell>
          <cell r="I196">
            <v>16.933839319080004</v>
          </cell>
          <cell r="J196" t="str">
            <v>PAR HR</v>
          </cell>
          <cell r="K196" t="str">
            <v>S/O</v>
          </cell>
        </row>
        <row r="197">
          <cell r="A197" t="str">
            <v>SU-2</v>
          </cell>
          <cell r="B197">
            <v>17.309999999999999</v>
          </cell>
          <cell r="C197">
            <v>20.62</v>
          </cell>
          <cell r="D197">
            <v>21.032400000000003</v>
          </cell>
          <cell r="E197">
            <v>21.453048000000003</v>
          </cell>
          <cell r="F197">
            <v>21.882108960000004</v>
          </cell>
          <cell r="G197">
            <v>22.319751139200005</v>
          </cell>
          <cell r="H197">
            <v>22.821945539832004</v>
          </cell>
          <cell r="I197">
            <v>23.278384450628646</v>
          </cell>
          <cell r="J197" t="str">
            <v>PAR HR</v>
          </cell>
          <cell r="K197" t="str">
            <v>S/O</v>
          </cell>
        </row>
        <row r="198">
          <cell r="A198" t="str">
            <v>SU-3</v>
          </cell>
          <cell r="B198">
            <v>21.64</v>
          </cell>
          <cell r="C198">
            <v>24.77</v>
          </cell>
          <cell r="D198">
            <v>25.2654</v>
          </cell>
          <cell r="E198">
            <v>25.770707999999999</v>
          </cell>
          <cell r="F198">
            <v>26.286122159999998</v>
          </cell>
          <cell r="G198">
            <v>26.811844603199997</v>
          </cell>
          <cell r="H198">
            <v>27.415111106771995</v>
          </cell>
          <cell r="I198">
            <v>27.963413328907436</v>
          </cell>
          <cell r="J198" t="str">
            <v>PAR HR</v>
          </cell>
          <cell r="K198" t="str">
            <v>S/O</v>
          </cell>
        </row>
        <row r="199">
          <cell r="A199" t="str">
            <v>SU-4</v>
          </cell>
          <cell r="B199">
            <v>23.78</v>
          </cell>
          <cell r="C199">
            <v>27.73</v>
          </cell>
          <cell r="D199">
            <v>28.284600000000001</v>
          </cell>
          <cell r="E199">
            <v>28.850292000000003</v>
          </cell>
          <cell r="F199">
            <v>29.427297840000005</v>
          </cell>
          <cell r="G199">
            <v>30.015843796800006</v>
          </cell>
          <cell r="H199">
            <v>30.691200282228007</v>
          </cell>
          <cell r="I199">
            <v>31.305024287872566</v>
          </cell>
          <cell r="J199" t="str">
            <v>PAR HR</v>
          </cell>
          <cell r="K199" t="str">
            <v>S/O</v>
          </cell>
        </row>
        <row r="200">
          <cell r="A200" t="str">
            <v>SU-5</v>
          </cell>
          <cell r="B200">
            <v>25.94</v>
          </cell>
          <cell r="C200">
            <v>33.58</v>
          </cell>
          <cell r="D200">
            <v>34.251599999999996</v>
          </cell>
          <cell r="E200">
            <v>34.936631999999996</v>
          </cell>
          <cell r="F200">
            <v>35.635364639999999</v>
          </cell>
          <cell r="G200">
            <v>36.348071932799996</v>
          </cell>
          <cell r="H200">
            <v>37.165903551287997</v>
          </cell>
          <cell r="I200">
            <v>37.909221622313758</v>
          </cell>
          <cell r="J200" t="str">
            <v>PAR HR</v>
          </cell>
          <cell r="K200" t="str">
            <v>S/O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C76AE-0828-4A80-9032-12F6E04F5E4F}" name="RiskRegisterTable" displayName="RiskRegisterTable" ref="B3:U103" totalsRowShown="0" headerRowDxfId="151" dataDxfId="149" headerRowBorderDxfId="150" tableBorderDxfId="148" totalsRowBorderDxfId="147">
  <autoFilter ref="B3:U103" xr:uid="{00000000-0009-0000-0100-000001000000}"/>
  <tableColumns count="20">
    <tableColumn id="1" xr3:uid="{00000000-0010-0000-0000-000001000000}" name="#" dataDxfId="146"/>
    <tableColumn id="2" xr3:uid="{00000000-0010-0000-0000-000002000000}" name="ID" dataDxfId="145"/>
    <tableColumn id="3" xr3:uid="{00000000-0010-0000-0000-000003000000}" name="Risk Category" dataDxfId="144"/>
    <tableColumn id="4" xr3:uid="{00000000-0010-0000-0000-000004000000}" name="Risk Sub-category" dataDxfId="143"/>
    <tableColumn id="5" xr3:uid="{00000000-0010-0000-0000-000005000000}" name="Risk Name" dataDxfId="142"/>
    <tableColumn id="6" xr3:uid="{00000000-0010-0000-0000-000006000000}" name="Type of Risk" dataDxfId="141"/>
    <tableColumn id="7" xr3:uid="{00000000-0010-0000-0000-000007000000}" name="Description" dataDxfId="140"/>
    <tableColumn id="8" xr3:uid="{00000000-0010-0000-0000-000008000000}" name="Internal Factors" dataDxfId="139"/>
    <tableColumn id="9" xr3:uid="{00000000-0010-0000-0000-000009000000}" name="External Factors" dataDxfId="138"/>
    <tableColumn id="10" xr3:uid="{00000000-0010-0000-0000-00000A000000}" name="Probability" dataDxfId="137"/>
    <tableColumn id="11" xr3:uid="{00000000-0010-0000-0000-00000B000000}" name="Mitigation Strategy" dataDxfId="136"/>
    <tableColumn id="12" xr3:uid="{00000000-0010-0000-0000-00000C000000}" name="Mitigation Strategy Narrative" dataDxfId="135"/>
    <tableColumn id="13" xr3:uid="{00000000-0010-0000-0000-00000D000000}" name="Cost Impact – Optimistic ($000)" dataDxfId="134"/>
    <tableColumn id="14" xr3:uid="{00000000-0010-0000-0000-00000E000000}" name="Cost Impact – Most Likely ($000)" dataDxfId="133"/>
    <tableColumn id="15" xr3:uid="{00000000-0010-0000-0000-00000F000000}" name="Cost Impact – Pessimistic ($000)" dataDxfId="132"/>
    <tableColumn id="16" xr3:uid="{00000000-0010-0000-0000-000010000000}" name="Weighted Exposure ($000)" dataDxfId="131"/>
    <tableColumn id="17" xr3:uid="{00000000-0010-0000-0000-000011000000}" name="Cost Impact in Phase" dataDxfId="130"/>
    <tableColumn id="18" xr3:uid="{00000000-0010-0000-0000-000012000000}" name="Schedule Impact in Phase" dataDxfId="129"/>
    <tableColumn id="19" xr3:uid="{00000000-0010-0000-0000-000013000000}" name="Impact on Project" dataDxfId="128"/>
    <tableColumn id="20" xr3:uid="{00000000-0010-0000-0000-000014000000}" name="Impact on Analysis" dataDxfId="1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6AE1-2A92-47C8-98F7-D9FE86B4842A}">
  <dimension ref="A1:H20"/>
  <sheetViews>
    <sheetView showGridLines="0" tabSelected="1" workbookViewId="0">
      <selection activeCell="F20" sqref="F20"/>
    </sheetView>
  </sheetViews>
  <sheetFormatPr defaultColWidth="0" defaultRowHeight="15" customHeight="1" zeroHeight="1"/>
  <cols>
    <col min="1" max="8" width="9.140625" customWidth="1"/>
    <col min="9" max="16384" width="9.140625" hidden="1"/>
  </cols>
  <sheetData>
    <row r="1" spans="2:7"/>
    <row r="2" spans="2:7"/>
    <row r="3" spans="2:7">
      <c r="B3" t="s">
        <v>1264</v>
      </c>
      <c r="G3" s="74"/>
    </row>
    <row r="4" spans="2:7">
      <c r="B4" t="s">
        <v>1237</v>
      </c>
    </row>
    <row r="5" spans="2:7">
      <c r="B5" s="75">
        <v>46282</v>
      </c>
    </row>
    <row r="6" spans="2:7"/>
    <row r="7" spans="2:7"/>
    <row r="8" spans="2:7" ht="21">
      <c r="B8" s="300" t="s">
        <v>1</v>
      </c>
      <c r="C8" s="300"/>
      <c r="D8" s="300"/>
      <c r="E8" s="300"/>
      <c r="F8" s="300"/>
      <c r="G8" s="300"/>
    </row>
    <row r="9" spans="2:7" ht="21">
      <c r="B9" s="76"/>
      <c r="C9" s="76"/>
      <c r="D9" s="17" t="s">
        <v>2405</v>
      </c>
      <c r="E9" s="76"/>
      <c r="F9" s="76"/>
      <c r="G9" s="76"/>
    </row>
    <row r="10" spans="2:7">
      <c r="D10" s="7" t="s">
        <v>1492</v>
      </c>
    </row>
    <row r="11" spans="2:7">
      <c r="D11" s="7"/>
    </row>
    <row r="12" spans="2:7"/>
    <row r="13" spans="2:7"/>
    <row r="14" spans="2:7" ht="15" customHeight="1">
      <c r="B14" s="301"/>
      <c r="C14" s="301"/>
      <c r="D14" s="301"/>
      <c r="E14" s="301"/>
      <c r="F14" s="301"/>
      <c r="G14" s="301"/>
    </row>
    <row r="15" spans="2:7"/>
    <row r="16" spans="2:7">
      <c r="C16" t="s">
        <v>1265</v>
      </c>
    </row>
    <row r="17" spans="3:4">
      <c r="C17" t="s">
        <v>1238</v>
      </c>
      <c r="D17" t="s">
        <v>2</v>
      </c>
    </row>
    <row r="18" spans="3:4"/>
    <row r="19" spans="3:4"/>
    <row r="20" spans="3:4" ht="15" customHeight="1"/>
  </sheetData>
  <mergeCells count="2">
    <mergeCell ref="B8:G8"/>
    <mergeCell ref="B14:G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A8ED-5DA4-461C-BDCD-330884F2B01E}">
  <dimension ref="A1:K24"/>
  <sheetViews>
    <sheetView topLeftCell="A3" workbookViewId="0">
      <selection activeCell="C29" sqref="C29"/>
    </sheetView>
  </sheetViews>
  <sheetFormatPr defaultRowHeight="15"/>
  <cols>
    <col min="2" max="2" width="15.42578125" bestFit="1" customWidth="1"/>
    <col min="3" max="3" width="11.85546875" bestFit="1" customWidth="1"/>
    <col min="4" max="4" width="6.5703125" bestFit="1" customWidth="1"/>
    <col min="5" max="5" width="3.5703125" bestFit="1" customWidth="1"/>
    <col min="6" max="6" width="38.85546875" bestFit="1" customWidth="1"/>
    <col min="7" max="7" width="25.85546875" bestFit="1" customWidth="1"/>
    <col min="8" max="8" width="10.42578125" bestFit="1" customWidth="1"/>
    <col min="9" max="9" width="16.42578125" bestFit="1" customWidth="1"/>
    <col min="10" max="10" width="14" bestFit="1" customWidth="1"/>
    <col min="15" max="15" width="16.42578125" bestFit="1" customWidth="1"/>
  </cols>
  <sheetData>
    <row r="1" spans="1:11">
      <c r="A1" s="302" t="s">
        <v>9</v>
      </c>
      <c r="B1" s="302"/>
    </row>
    <row r="3" spans="1:11" ht="31.5">
      <c r="A3" s="11" t="s">
        <v>19</v>
      </c>
      <c r="B3" s="23"/>
      <c r="C3" s="12"/>
      <c r="D3" s="12"/>
      <c r="E3" s="12"/>
      <c r="F3" s="12"/>
      <c r="G3" s="12"/>
      <c r="H3" s="12"/>
      <c r="I3" s="12"/>
      <c r="J3" s="12"/>
      <c r="K3" s="12"/>
    </row>
    <row r="4" spans="1:11">
      <c r="A4" t="s">
        <v>10</v>
      </c>
      <c r="B4" t="s">
        <v>20</v>
      </c>
    </row>
    <row r="5" spans="1:11">
      <c r="A5" s="22"/>
      <c r="B5" s="22" t="s">
        <v>21</v>
      </c>
    </row>
    <row r="9" spans="1:11">
      <c r="B9" t="s">
        <v>1239</v>
      </c>
      <c r="G9" s="303" t="s">
        <v>11</v>
      </c>
      <c r="H9" s="303"/>
    </row>
    <row r="10" spans="1:11">
      <c r="B10" s="102" t="s">
        <v>850</v>
      </c>
      <c r="C10" s="102" t="s">
        <v>0</v>
      </c>
      <c r="D10" s="102" t="s">
        <v>22</v>
      </c>
      <c r="E10" s="102" t="s">
        <v>23</v>
      </c>
      <c r="F10" s="102" t="s">
        <v>24</v>
      </c>
      <c r="G10" s="102" t="s">
        <v>25</v>
      </c>
      <c r="H10" s="77" t="s">
        <v>26</v>
      </c>
    </row>
    <row r="11" spans="1:11">
      <c r="B11" s="1"/>
      <c r="C11" s="78"/>
      <c r="D11" s="40"/>
      <c r="E11" s="40"/>
      <c r="F11" s="40"/>
      <c r="G11" s="28" t="s">
        <v>1266</v>
      </c>
      <c r="H11" s="79">
        <v>1</v>
      </c>
    </row>
    <row r="12" spans="1:11">
      <c r="B12" s="1"/>
      <c r="C12" s="78"/>
      <c r="D12" s="40"/>
      <c r="E12" s="40"/>
      <c r="F12" s="40"/>
      <c r="G12" s="28" t="s">
        <v>1267</v>
      </c>
      <c r="H12" s="79">
        <v>2</v>
      </c>
    </row>
    <row r="13" spans="1:11">
      <c r="B13" s="1"/>
      <c r="C13" s="78"/>
      <c r="D13" s="40"/>
      <c r="E13" s="40"/>
      <c r="F13" s="40"/>
      <c r="G13" s="28" t="s">
        <v>1268</v>
      </c>
      <c r="H13" s="79">
        <v>3</v>
      </c>
    </row>
    <row r="14" spans="1:11">
      <c r="B14" s="1"/>
      <c r="C14" s="78"/>
      <c r="D14" s="40"/>
      <c r="E14" s="40"/>
      <c r="F14" s="40"/>
      <c r="G14" s="28" t="s">
        <v>1269</v>
      </c>
      <c r="H14" s="79">
        <v>4</v>
      </c>
    </row>
    <row r="15" spans="1:11">
      <c r="B15" s="110"/>
      <c r="C15" s="106"/>
      <c r="D15" s="107"/>
      <c r="E15" s="40"/>
      <c r="F15" s="107"/>
      <c r="G15" s="28" t="s">
        <v>1270</v>
      </c>
      <c r="H15" s="79">
        <v>5</v>
      </c>
    </row>
    <row r="16" spans="1:11">
      <c r="B16" s="1"/>
      <c r="C16" s="78"/>
      <c r="D16" s="40"/>
      <c r="E16" s="40"/>
      <c r="F16" s="40"/>
      <c r="G16" s="28" t="s">
        <v>1271</v>
      </c>
      <c r="H16" s="79">
        <v>6</v>
      </c>
    </row>
    <row r="17" spans="2:9">
      <c r="B17" s="1"/>
      <c r="C17" s="78"/>
      <c r="D17" s="40"/>
      <c r="E17" s="40"/>
      <c r="F17" s="40"/>
      <c r="G17" s="28" t="s">
        <v>1272</v>
      </c>
      <c r="H17" s="79">
        <v>7</v>
      </c>
    </row>
    <row r="18" spans="2:9">
      <c r="B18" s="1"/>
      <c r="C18" s="78"/>
      <c r="D18" s="40"/>
      <c r="E18" s="40"/>
      <c r="F18" s="40"/>
      <c r="G18" s="28" t="s">
        <v>1273</v>
      </c>
      <c r="H18" s="79">
        <v>8</v>
      </c>
    </row>
    <row r="19" spans="2:9">
      <c r="B19" s="1"/>
      <c r="C19" s="78"/>
      <c r="D19" s="40"/>
      <c r="E19" s="40"/>
      <c r="F19" s="40"/>
      <c r="G19" s="28" t="s">
        <v>1274</v>
      </c>
      <c r="H19" s="79">
        <v>9</v>
      </c>
    </row>
    <row r="20" spans="2:9">
      <c r="B20" s="110" t="s">
        <v>1275</v>
      </c>
      <c r="C20" s="106">
        <v>46283</v>
      </c>
      <c r="D20" s="107" t="s">
        <v>1240</v>
      </c>
      <c r="E20" s="107" t="s">
        <v>1276</v>
      </c>
      <c r="F20" s="107"/>
      <c r="G20" s="108" t="s">
        <v>1277</v>
      </c>
      <c r="H20" s="109">
        <v>10</v>
      </c>
      <c r="I20" t="s">
        <v>27</v>
      </c>
    </row>
    <row r="21" spans="2:9">
      <c r="B21" s="1"/>
      <c r="C21" s="78"/>
      <c r="D21" s="40"/>
      <c r="E21" s="40"/>
      <c r="F21" s="40"/>
      <c r="G21" s="28" t="s">
        <v>1278</v>
      </c>
      <c r="H21" s="79">
        <v>11</v>
      </c>
    </row>
    <row r="22" spans="2:9">
      <c r="B22" s="1"/>
      <c r="C22" s="78"/>
      <c r="D22" s="40"/>
      <c r="E22" s="40"/>
      <c r="F22" s="40"/>
      <c r="G22" s="28" t="s">
        <v>1279</v>
      </c>
      <c r="H22" s="79">
        <v>12</v>
      </c>
    </row>
    <row r="23" spans="2:9">
      <c r="B23" s="1"/>
      <c r="C23" s="78"/>
      <c r="D23" s="40"/>
      <c r="E23" s="40"/>
      <c r="F23" s="40"/>
      <c r="G23" s="28" t="s">
        <v>1280</v>
      </c>
      <c r="H23" s="79">
        <v>13</v>
      </c>
    </row>
    <row r="24" spans="2:9">
      <c r="B24" s="1"/>
      <c r="C24" s="78"/>
      <c r="D24" s="1"/>
      <c r="E24" s="40"/>
      <c r="F24" s="1"/>
      <c r="G24" s="28" t="s">
        <v>1281</v>
      </c>
      <c r="H24" s="79">
        <v>14</v>
      </c>
    </row>
  </sheetData>
  <mergeCells count="2">
    <mergeCell ref="A1:B1"/>
    <mergeCell ref="G9:H9"/>
  </mergeCells>
  <phoneticPr fontId="8" type="noConversion"/>
  <conditionalFormatting sqref="A3:B5">
    <cfRule type="expression" dxfId="126" priority="1">
      <formula>IF($A3="Subsystem", TRUE, FALSE)</formula>
    </cfRule>
    <cfRule type="expression" dxfId="125" priority="2">
      <formula>IF($A3="Assembly", TRUE, FALSE)</formula>
    </cfRule>
    <cfRule type="expression" dxfId="124" priority="3">
      <formula>IF($A3="System", TRUE, FALSE)</formula>
    </cfRule>
    <cfRule type="expression" dxfId="123" priority="4">
      <formula>IF($A3="SoS", TRUE, FALSE)</formula>
    </cfRule>
    <cfRule type="expression" dxfId="122" priority="5">
      <formula>IF($A3="Segment", TRUE, FALSE)</formula>
    </cfRule>
    <cfRule type="expression" dxfId="121" priority="6">
      <formula>IF($A3="SEITPM", TRUE, FALSE)</formula>
    </cfRule>
  </conditionalFormatting>
  <hyperlinks>
    <hyperlink ref="A1" location="'Table of contents'!A1" display="` ToC" xr:uid="{45D8FC66-3F84-4EC0-B159-006304AE96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FF83-14AA-43F2-AF76-298B03BB7083}">
  <sheetPr codeName="Sheet3"/>
  <dimension ref="A1:O508"/>
  <sheetViews>
    <sheetView zoomScale="98" zoomScaleNormal="98" workbookViewId="0">
      <selection sqref="A1:C1"/>
    </sheetView>
  </sheetViews>
  <sheetFormatPr defaultRowHeight="15"/>
  <cols>
    <col min="1" max="1" width="4.140625" bestFit="1" customWidth="1"/>
    <col min="3" max="3" width="5.7109375" bestFit="1" customWidth="1"/>
    <col min="4" max="4" width="75.85546875" bestFit="1" customWidth="1"/>
    <col min="5" max="5" width="11.42578125" bestFit="1" customWidth="1"/>
    <col min="6" max="6" width="24.28515625" bestFit="1" customWidth="1"/>
    <col min="7" max="7" width="16.140625" bestFit="1" customWidth="1"/>
    <col min="8" max="8" width="11.42578125" customWidth="1"/>
    <col min="10" max="10" width="130.5703125" bestFit="1" customWidth="1"/>
    <col min="14" max="14" width="24.28515625" bestFit="1" customWidth="1"/>
  </cols>
  <sheetData>
    <row r="1" spans="1:15">
      <c r="A1" s="302" t="s">
        <v>9</v>
      </c>
      <c r="B1" s="302"/>
      <c r="C1" s="302"/>
    </row>
    <row r="3" spans="1:15" ht="31.5">
      <c r="A3" s="11" t="s">
        <v>312</v>
      </c>
      <c r="B3" s="23"/>
      <c r="C3" s="12"/>
      <c r="D3" s="12"/>
      <c r="E3" s="12"/>
      <c r="F3" s="12"/>
      <c r="G3" s="12"/>
      <c r="H3" s="12"/>
      <c r="I3" s="12"/>
      <c r="J3" s="12"/>
      <c r="K3" s="12"/>
      <c r="L3" s="12"/>
      <c r="M3" s="22"/>
      <c r="N3" s="22"/>
      <c r="O3" s="22"/>
    </row>
    <row r="4" spans="1:15">
      <c r="A4" t="s">
        <v>313</v>
      </c>
      <c r="B4" s="7"/>
      <c r="M4" s="22"/>
      <c r="N4" s="22"/>
      <c r="O4" s="22"/>
    </row>
    <row r="5" spans="1:15">
      <c r="B5" t="s">
        <v>314</v>
      </c>
    </row>
    <row r="6" spans="1:15">
      <c r="E6" t="s">
        <v>315</v>
      </c>
    </row>
    <row r="8" spans="1:15">
      <c r="A8" s="5" t="s">
        <v>316</v>
      </c>
      <c r="B8" s="5" t="s">
        <v>317</v>
      </c>
      <c r="C8" s="5" t="s">
        <v>318</v>
      </c>
      <c r="D8" s="1" t="s">
        <v>319</v>
      </c>
      <c r="E8" s="1" t="s">
        <v>34</v>
      </c>
      <c r="F8" s="1" t="s">
        <v>33</v>
      </c>
      <c r="G8" s="1" t="s">
        <v>320</v>
      </c>
      <c r="H8" s="25" t="s">
        <v>321</v>
      </c>
      <c r="J8" t="s">
        <v>322</v>
      </c>
      <c r="N8" t="s">
        <v>33</v>
      </c>
    </row>
    <row r="9" spans="1:15">
      <c r="A9" s="5">
        <v>1</v>
      </c>
      <c r="B9" s="5">
        <v>-1</v>
      </c>
      <c r="C9" s="5">
        <v>1</v>
      </c>
      <c r="D9" s="1" t="s">
        <v>323</v>
      </c>
      <c r="E9" s="24"/>
      <c r="F9" s="1" t="s">
        <v>324</v>
      </c>
      <c r="G9" s="1" t="s">
        <v>325</v>
      </c>
      <c r="J9" t="str">
        <f>"datatable["&amp;A9-1&amp;"] = new Array(""" &amp; A9 &amp;""",""" &amp; B9 &amp;""",""" &amp; D9 &amp; """,""" &amp; C9&amp;""","""&amp;""&amp;G9&amp;""");"</f>
        <v>datatable[0] = new Array("1","-1","Space Missions","1","Box.png");</v>
      </c>
      <c r="N9" t="s">
        <v>324</v>
      </c>
    </row>
    <row r="10" spans="1:15">
      <c r="A10" s="5">
        <v>2</v>
      </c>
      <c r="B10" s="5">
        <f>A9</f>
        <v>1</v>
      </c>
      <c r="C10" s="5">
        <v>2</v>
      </c>
      <c r="D10" s="1" t="s">
        <v>28</v>
      </c>
      <c r="E10" s="24"/>
      <c r="F10" s="1" t="s">
        <v>326</v>
      </c>
      <c r="G10" s="1" t="s">
        <v>327</v>
      </c>
      <c r="J10" t="str">
        <f>"datatable["&amp;A10-1&amp;"] = new Array(""" &amp; A10 &amp;""",""" &amp; B10 &amp;""",""" &amp; D10 &amp; """,""" &amp; C10&amp;""","""&amp;""&amp;G10&amp;""");"</f>
        <v>datatable[1] = new Array("2","1","EO SAR Missions","2","EO.png");</v>
      </c>
      <c r="N10" t="s">
        <v>326</v>
      </c>
    </row>
    <row r="11" spans="1:15">
      <c r="A11" s="5">
        <f>A10+1</f>
        <v>3</v>
      </c>
      <c r="B11" s="5">
        <f>A10</f>
        <v>2</v>
      </c>
      <c r="C11" s="5">
        <v>3</v>
      </c>
      <c r="D11" s="1" t="s">
        <v>328</v>
      </c>
      <c r="E11" s="24"/>
      <c r="F11" s="1" t="s">
        <v>329</v>
      </c>
      <c r="G11" s="1" t="s">
        <v>330</v>
      </c>
      <c r="J11" t="str">
        <f t="shared" ref="J11:J74" si="0">"datatable["&amp;A11-1&amp;"] = new Array(""" &amp; A11 &amp;""",""" &amp; B11 &amp;""",""" &amp; D11 &amp; """,""" &amp; C11&amp;""","""&amp;""&amp;G11&amp;""");"</f>
        <v>datatable[2] = new Array("3","2","Radarsat Portfolio","3","Pouch.png");</v>
      </c>
      <c r="N11" t="s">
        <v>329</v>
      </c>
    </row>
    <row r="12" spans="1:15">
      <c r="A12" s="5">
        <f t="shared" ref="A12:A75" si="1">A11+1</f>
        <v>4</v>
      </c>
      <c r="B12" s="5">
        <f>A$6</f>
        <v>0</v>
      </c>
      <c r="C12" s="5">
        <v>4</v>
      </c>
      <c r="D12" s="1" t="s">
        <v>29</v>
      </c>
      <c r="E12" s="24"/>
      <c r="F12" s="1" t="s">
        <v>331</v>
      </c>
      <c r="G12" s="1" t="s">
        <v>332</v>
      </c>
      <c r="J12" t="str">
        <f t="shared" si="0"/>
        <v>datatable[3] = new Array("4","0","Radarsat 1","4","Satellite.png");</v>
      </c>
      <c r="N12" t="s">
        <v>331</v>
      </c>
    </row>
    <row r="13" spans="1:15">
      <c r="A13" s="5">
        <f t="shared" si="1"/>
        <v>5</v>
      </c>
      <c r="B13" s="5">
        <f t="shared" ref="B13:B16" si="2">A$6</f>
        <v>0</v>
      </c>
      <c r="C13" s="5">
        <v>4</v>
      </c>
      <c r="D13" s="1" t="s">
        <v>30</v>
      </c>
      <c r="E13" s="24"/>
      <c r="F13" s="1" t="s">
        <v>331</v>
      </c>
      <c r="G13" s="1" t="s">
        <v>332</v>
      </c>
      <c r="J13" t="str">
        <f t="shared" si="0"/>
        <v>datatable[4] = new Array("5","0","Radarsat 2","4","Satellite.png");</v>
      </c>
      <c r="N13" t="s">
        <v>333</v>
      </c>
    </row>
    <row r="14" spans="1:15">
      <c r="A14" s="5">
        <f t="shared" si="1"/>
        <v>6</v>
      </c>
      <c r="B14" s="5">
        <f t="shared" si="2"/>
        <v>0</v>
      </c>
      <c r="C14" s="5">
        <v>4</v>
      </c>
      <c r="D14" s="1" t="s">
        <v>334</v>
      </c>
      <c r="E14" s="24"/>
      <c r="F14" s="1" t="s">
        <v>331</v>
      </c>
      <c r="G14" s="1" t="s">
        <v>332</v>
      </c>
      <c r="J14" t="str">
        <f t="shared" si="0"/>
        <v>datatable[5] = new Array("6","0","Radarsat Constellation Mission","4","Satellite.png");</v>
      </c>
      <c r="N14" t="s">
        <v>35</v>
      </c>
    </row>
    <row r="15" spans="1:15">
      <c r="A15" s="5">
        <f t="shared" si="1"/>
        <v>7</v>
      </c>
      <c r="B15" s="5">
        <f t="shared" si="2"/>
        <v>0</v>
      </c>
      <c r="C15" s="5">
        <v>4</v>
      </c>
      <c r="D15" s="1" t="s">
        <v>335</v>
      </c>
      <c r="E15" s="26">
        <v>1</v>
      </c>
      <c r="F15" s="1" t="s">
        <v>331</v>
      </c>
      <c r="G15" s="1" t="s">
        <v>332</v>
      </c>
      <c r="J15" t="str">
        <f t="shared" si="0"/>
        <v>datatable[6] = new Array("7","0","Radarsat+ Replenishment","4","Satellite.png");</v>
      </c>
      <c r="N15" t="s">
        <v>36</v>
      </c>
    </row>
    <row r="16" spans="1:15">
      <c r="A16" s="5">
        <f t="shared" si="1"/>
        <v>8</v>
      </c>
      <c r="B16" s="5">
        <f t="shared" si="2"/>
        <v>0</v>
      </c>
      <c r="C16" s="5">
        <v>4</v>
      </c>
      <c r="D16" s="1" t="s">
        <v>31</v>
      </c>
      <c r="E16" s="26"/>
      <c r="F16" s="1" t="s">
        <v>331</v>
      </c>
      <c r="G16" s="1" t="s">
        <v>332</v>
      </c>
      <c r="J16" t="str">
        <f t="shared" si="0"/>
        <v>datatable[7] = new Array("8","0","Radarsat+ Next Generation","4","Satellite.png");</v>
      </c>
      <c r="N16" t="s">
        <v>37</v>
      </c>
    </row>
    <row r="17" spans="1:14">
      <c r="A17" s="5">
        <f t="shared" si="1"/>
        <v>9</v>
      </c>
      <c r="B17" s="5">
        <f>A$10</f>
        <v>2</v>
      </c>
      <c r="C17" s="5">
        <v>5</v>
      </c>
      <c r="D17" s="1" t="s">
        <v>336</v>
      </c>
      <c r="E17" s="26"/>
      <c r="F17" s="1" t="s">
        <v>333</v>
      </c>
      <c r="G17" s="1" t="s">
        <v>337</v>
      </c>
      <c r="J17" t="str">
        <f t="shared" si="0"/>
        <v>datatable[8] = new Array("9","2","Analysis Scenario 1: RCM Proxy","5","Scenario.png");</v>
      </c>
      <c r="N17" t="s">
        <v>38</v>
      </c>
    </row>
    <row r="18" spans="1:14">
      <c r="A18" s="5">
        <f t="shared" si="1"/>
        <v>10</v>
      </c>
      <c r="B18" s="5">
        <f t="shared" ref="B18:B22" si="3">A$10</f>
        <v>2</v>
      </c>
      <c r="C18" s="5">
        <v>5</v>
      </c>
      <c r="D18" s="1" t="s">
        <v>338</v>
      </c>
      <c r="E18" s="26"/>
      <c r="F18" s="1" t="s">
        <v>333</v>
      </c>
      <c r="G18" s="1" t="s">
        <v>337</v>
      </c>
      <c r="J18" t="str">
        <f t="shared" si="0"/>
        <v>datatable[9] = new Array("10","2","Analysis Scenario 2: RCM+","5","Scenario.png");</v>
      </c>
      <c r="N18" t="s">
        <v>39</v>
      </c>
    </row>
    <row r="19" spans="1:14">
      <c r="A19" s="5">
        <f t="shared" si="1"/>
        <v>11</v>
      </c>
      <c r="B19" s="5">
        <f t="shared" si="3"/>
        <v>2</v>
      </c>
      <c r="C19" s="5">
        <v>5</v>
      </c>
      <c r="D19" s="1" t="s">
        <v>339</v>
      </c>
      <c r="E19" s="26"/>
      <c r="F19" s="1" t="s">
        <v>333</v>
      </c>
      <c r="G19" s="1" t="s">
        <v>337</v>
      </c>
      <c r="J19" t="str">
        <f t="shared" si="0"/>
        <v>datatable[10] = new Array("11","2","Analysis Scenario 3: Airbus concept","5","Scenario.png");</v>
      </c>
      <c r="N19" t="s">
        <v>40</v>
      </c>
    </row>
    <row r="20" spans="1:14">
      <c r="A20" s="5">
        <f t="shared" si="1"/>
        <v>12</v>
      </c>
      <c r="B20" s="5">
        <f t="shared" si="3"/>
        <v>2</v>
      </c>
      <c r="C20" s="5">
        <v>5</v>
      </c>
      <c r="D20" s="1" t="s">
        <v>340</v>
      </c>
      <c r="E20" s="26"/>
      <c r="F20" s="1" t="s">
        <v>333</v>
      </c>
      <c r="G20" s="1" t="s">
        <v>337</v>
      </c>
      <c r="J20" t="str">
        <f t="shared" si="0"/>
        <v>datatable[11] = new Array("12","2","Analysis Scenario 4: MDA Chorus Data Buy","5","Scenario.png");</v>
      </c>
    </row>
    <row r="21" spans="1:14">
      <c r="A21" s="5">
        <f t="shared" si="1"/>
        <v>13</v>
      </c>
      <c r="B21" s="5">
        <f t="shared" si="3"/>
        <v>2</v>
      </c>
      <c r="C21" s="5">
        <v>5</v>
      </c>
      <c r="D21" s="1" t="s">
        <v>341</v>
      </c>
      <c r="E21" s="26"/>
      <c r="F21" s="1" t="s">
        <v>333</v>
      </c>
      <c r="G21" s="1" t="s">
        <v>337</v>
      </c>
      <c r="J21" t="str">
        <f t="shared" si="0"/>
        <v>datatable[12] = new Array("13","2","Analysis Scenario 5: MDA Chorus+","5","Scenario.png");</v>
      </c>
    </row>
    <row r="22" spans="1:14">
      <c r="A22" s="5">
        <f t="shared" si="1"/>
        <v>14</v>
      </c>
      <c r="B22" s="5">
        <f t="shared" si="3"/>
        <v>2</v>
      </c>
      <c r="C22" s="5">
        <v>5</v>
      </c>
      <c r="D22" s="1" t="s">
        <v>342</v>
      </c>
      <c r="E22" s="26"/>
      <c r="F22" s="1" t="s">
        <v>333</v>
      </c>
      <c r="G22" s="1" t="s">
        <v>337</v>
      </c>
      <c r="J22" t="str">
        <f t="shared" si="0"/>
        <v>datatable[13] = new Array("14","2","Analysis Scenario 6: Airbus Sentinel 2","5","Scenario.png");</v>
      </c>
    </row>
    <row r="23" spans="1:14">
      <c r="A23" s="27">
        <f t="shared" si="1"/>
        <v>15</v>
      </c>
      <c r="B23" s="27">
        <f>A$16</f>
        <v>8</v>
      </c>
      <c r="C23" s="27">
        <v>6</v>
      </c>
      <c r="D23" s="28" t="s">
        <v>343</v>
      </c>
      <c r="E23" s="29">
        <v>1.1000000000000001</v>
      </c>
      <c r="F23" s="28" t="s">
        <v>35</v>
      </c>
      <c r="G23" s="1" t="s">
        <v>344</v>
      </c>
      <c r="H23" s="1" t="s">
        <v>345</v>
      </c>
      <c r="J23" t="str">
        <f t="shared" si="0"/>
        <v>datatable[14] = new Array("15","8","Government Overhead and Oversight","6","Government.png");</v>
      </c>
    </row>
    <row r="24" spans="1:14">
      <c r="A24" s="27">
        <f t="shared" si="1"/>
        <v>16</v>
      </c>
      <c r="B24" s="27">
        <f t="shared" ref="B24:B28" si="4">A$16</f>
        <v>8</v>
      </c>
      <c r="C24" s="27">
        <v>6</v>
      </c>
      <c r="D24" s="28" t="s">
        <v>72</v>
      </c>
      <c r="E24" s="29">
        <v>1.2</v>
      </c>
      <c r="F24" s="28" t="s">
        <v>35</v>
      </c>
      <c r="G24" s="1" t="s">
        <v>332</v>
      </c>
      <c r="H24" s="1" t="s">
        <v>346</v>
      </c>
      <c r="J24" t="str">
        <f t="shared" si="0"/>
        <v>datatable[15] = new Array("16","8","Space Segment","6","Satellite.png");</v>
      </c>
    </row>
    <row r="25" spans="1:14">
      <c r="A25" s="27">
        <f t="shared" si="1"/>
        <v>17</v>
      </c>
      <c r="B25" s="27">
        <f t="shared" si="4"/>
        <v>8</v>
      </c>
      <c r="C25" s="27">
        <v>6</v>
      </c>
      <c r="D25" s="28" t="s">
        <v>297</v>
      </c>
      <c r="E25" s="29">
        <v>1.3</v>
      </c>
      <c r="F25" s="28" t="s">
        <v>35</v>
      </c>
      <c r="G25" s="1" t="s">
        <v>347</v>
      </c>
      <c r="H25" s="1" t="s">
        <v>348</v>
      </c>
      <c r="J25" t="str">
        <f t="shared" si="0"/>
        <v>datatable[16] = new Array("17","8","Launch Segment","6","Rocket.png");</v>
      </c>
    </row>
    <row r="26" spans="1:14">
      <c r="A26" s="27">
        <f t="shared" si="1"/>
        <v>18</v>
      </c>
      <c r="B26" s="27">
        <f t="shared" si="4"/>
        <v>8</v>
      </c>
      <c r="C26" s="27">
        <v>6</v>
      </c>
      <c r="D26" s="28" t="s">
        <v>303</v>
      </c>
      <c r="E26" s="29">
        <v>1.4</v>
      </c>
      <c r="F26" s="28" t="s">
        <v>35</v>
      </c>
      <c r="G26" s="1" t="s">
        <v>349</v>
      </c>
      <c r="H26" s="1" t="s">
        <v>350</v>
      </c>
      <c r="J26" t="str">
        <f t="shared" si="0"/>
        <v>datatable[17] = new Array("18","8","Ground Segment","6","Facility.png");</v>
      </c>
    </row>
    <row r="27" spans="1:14">
      <c r="A27" s="27">
        <f t="shared" si="1"/>
        <v>19</v>
      </c>
      <c r="B27" s="27">
        <f t="shared" si="4"/>
        <v>8</v>
      </c>
      <c r="C27" s="27">
        <v>6</v>
      </c>
      <c r="D27" s="28" t="s">
        <v>304</v>
      </c>
      <c r="E27" s="29">
        <v>1.5</v>
      </c>
      <c r="F27" s="28" t="s">
        <v>35</v>
      </c>
      <c r="G27" s="1" t="s">
        <v>351</v>
      </c>
      <c r="H27" s="1" t="s">
        <v>352</v>
      </c>
      <c r="J27" t="str">
        <f t="shared" si="0"/>
        <v>datatable[18] = new Array("19","8","Ops Segment","6","Ops.png");</v>
      </c>
    </row>
    <row r="28" spans="1:14">
      <c r="A28" s="27">
        <f t="shared" si="1"/>
        <v>20</v>
      </c>
      <c r="B28" s="27">
        <f t="shared" si="4"/>
        <v>8</v>
      </c>
      <c r="C28" s="27">
        <v>6</v>
      </c>
      <c r="D28" s="28" t="s">
        <v>305</v>
      </c>
      <c r="E28" s="29">
        <v>1.6</v>
      </c>
      <c r="F28" s="28" t="s">
        <v>35</v>
      </c>
      <c r="G28" s="1" t="s">
        <v>353</v>
      </c>
      <c r="H28" s="1" t="s">
        <v>354</v>
      </c>
      <c r="J28" t="str">
        <f t="shared" si="0"/>
        <v>datatable[19] = new Array("20","8","Science Segment","6","Science.png");</v>
      </c>
    </row>
    <row r="29" spans="1:14">
      <c r="A29" s="30">
        <f t="shared" si="1"/>
        <v>21</v>
      </c>
      <c r="B29" s="30">
        <f>A$18</f>
        <v>10</v>
      </c>
      <c r="C29" s="30">
        <v>7</v>
      </c>
      <c r="D29" s="31" t="s">
        <v>41</v>
      </c>
      <c r="E29" s="32" t="s">
        <v>355</v>
      </c>
      <c r="F29" s="32" t="s">
        <v>36</v>
      </c>
      <c r="G29" s="1" t="s">
        <v>344</v>
      </c>
      <c r="J29" t="str">
        <f t="shared" si="0"/>
        <v>datatable[20] = new Array("21","10","Gov't Oversight (Salaries and EBP)","7","Government.png");</v>
      </c>
    </row>
    <row r="30" spans="1:14">
      <c r="A30" s="30">
        <f t="shared" si="1"/>
        <v>22</v>
      </c>
      <c r="B30" s="30">
        <f>A$18</f>
        <v>10</v>
      </c>
      <c r="C30" s="30">
        <v>7</v>
      </c>
      <c r="D30" s="31" t="s">
        <v>53</v>
      </c>
      <c r="E30" s="32" t="s">
        <v>356</v>
      </c>
      <c r="F30" s="32" t="s">
        <v>36</v>
      </c>
      <c r="G30" s="1" t="s">
        <v>344</v>
      </c>
      <c r="J30" t="str">
        <f t="shared" si="0"/>
        <v>datatable[21] = new Array("22","10","Government Overhead","7","Government.png");</v>
      </c>
    </row>
    <row r="31" spans="1:14">
      <c r="A31" s="30">
        <f t="shared" si="1"/>
        <v>23</v>
      </c>
      <c r="B31" s="30">
        <f>A29</f>
        <v>21</v>
      </c>
      <c r="C31" s="30">
        <v>8</v>
      </c>
      <c r="D31" s="31" t="s">
        <v>357</v>
      </c>
      <c r="E31" s="32" t="s">
        <v>358</v>
      </c>
      <c r="F31" s="32" t="s">
        <v>37</v>
      </c>
      <c r="G31" s="1" t="s">
        <v>344</v>
      </c>
      <c r="J31" t="str">
        <f t="shared" si="0"/>
        <v>datatable[22] = new Array("23","21","CSA Oversight","8","Government.png");</v>
      </c>
    </row>
    <row r="32" spans="1:14">
      <c r="A32" s="30">
        <f t="shared" si="1"/>
        <v>24</v>
      </c>
      <c r="B32" s="30">
        <f>A29</f>
        <v>21</v>
      </c>
      <c r="C32" s="30">
        <v>8</v>
      </c>
      <c r="D32" s="31" t="s">
        <v>359</v>
      </c>
      <c r="E32" s="32" t="s">
        <v>360</v>
      </c>
      <c r="F32" s="32" t="s">
        <v>37</v>
      </c>
      <c r="G32" s="1" t="s">
        <v>344</v>
      </c>
      <c r="J32" t="str">
        <f t="shared" si="0"/>
        <v>datatable[23] = new Array("24","21","OGD Oversight","8","Government.png");</v>
      </c>
    </row>
    <row r="33" spans="1:10">
      <c r="A33" s="30">
        <f t="shared" si="1"/>
        <v>25</v>
      </c>
      <c r="B33" s="30">
        <f>A31</f>
        <v>23</v>
      </c>
      <c r="C33" s="30">
        <v>9</v>
      </c>
      <c r="D33" s="31" t="s">
        <v>42</v>
      </c>
      <c r="E33" s="32" t="s">
        <v>361</v>
      </c>
      <c r="F33" s="32" t="s">
        <v>38</v>
      </c>
      <c r="G33" s="1" t="s">
        <v>344</v>
      </c>
      <c r="H33" s="1" t="s">
        <v>362</v>
      </c>
      <c r="J33" t="str">
        <f t="shared" si="0"/>
        <v>datatable[24] = new Array("25","23","CSA Project Team","9","Government.png");</v>
      </c>
    </row>
    <row r="34" spans="1:10">
      <c r="A34" s="30">
        <f t="shared" si="1"/>
        <v>26</v>
      </c>
      <c r="B34" s="30">
        <f>A31</f>
        <v>23</v>
      </c>
      <c r="C34" s="30">
        <v>9</v>
      </c>
      <c r="D34" s="31" t="s">
        <v>44</v>
      </c>
      <c r="E34" s="32" t="s">
        <v>363</v>
      </c>
      <c r="F34" s="32" t="s">
        <v>38</v>
      </c>
      <c r="G34" s="1" t="s">
        <v>344</v>
      </c>
      <c r="H34" s="1" t="s">
        <v>364</v>
      </c>
      <c r="J34" t="str">
        <f t="shared" si="0"/>
        <v>datatable[25] = new Array("26","23","CSA Internal Services","9","Government.png");</v>
      </c>
    </row>
    <row r="35" spans="1:10">
      <c r="A35" s="30">
        <f t="shared" si="1"/>
        <v>27</v>
      </c>
      <c r="B35" s="30">
        <f>A32</f>
        <v>24</v>
      </c>
      <c r="C35" s="30">
        <v>9</v>
      </c>
      <c r="D35" s="31" t="s">
        <v>45</v>
      </c>
      <c r="E35" s="32" t="s">
        <v>365</v>
      </c>
      <c r="F35" s="32" t="s">
        <v>38</v>
      </c>
      <c r="G35" s="1" t="s">
        <v>344</v>
      </c>
      <c r="J35" t="str">
        <f t="shared" si="0"/>
        <v>datatable[26] = new Array("27","24","OGD Internal Services by MOU","9","Government.png");</v>
      </c>
    </row>
    <row r="36" spans="1:10">
      <c r="A36" s="30">
        <f t="shared" si="1"/>
        <v>28</v>
      </c>
      <c r="B36" s="30">
        <f>A32</f>
        <v>24</v>
      </c>
      <c r="C36" s="30">
        <v>9</v>
      </c>
      <c r="D36" s="31" t="s">
        <v>49</v>
      </c>
      <c r="E36" s="32" t="s">
        <v>366</v>
      </c>
      <c r="F36" s="32" t="s">
        <v>38</v>
      </c>
      <c r="G36" s="1" t="s">
        <v>344</v>
      </c>
      <c r="J36" t="str">
        <f t="shared" si="0"/>
        <v>datatable[27] = new Array("28","24","OGD User Departments by MOU (RAM portion)","9","Government.png");</v>
      </c>
    </row>
    <row r="37" spans="1:10">
      <c r="A37" s="30">
        <f t="shared" si="1"/>
        <v>29</v>
      </c>
      <c r="B37" s="30">
        <f>A$29</f>
        <v>21</v>
      </c>
      <c r="C37" s="30">
        <v>10</v>
      </c>
      <c r="D37" s="31" t="s">
        <v>46</v>
      </c>
      <c r="E37" s="32" t="s">
        <v>367</v>
      </c>
      <c r="F37" s="32" t="s">
        <v>39</v>
      </c>
      <c r="G37" s="1" t="s">
        <v>344</v>
      </c>
      <c r="J37" t="str">
        <f t="shared" si="0"/>
        <v>datatable[28] = new Array("29","21","Shared Services","10","Government.png");</v>
      </c>
    </row>
    <row r="38" spans="1:10">
      <c r="A38" s="30">
        <f t="shared" si="1"/>
        <v>30</v>
      </c>
      <c r="B38" s="30">
        <f t="shared" ref="B38:B39" si="5">A$29</f>
        <v>21</v>
      </c>
      <c r="C38" s="30">
        <v>10</v>
      </c>
      <c r="D38" s="31" t="s">
        <v>47</v>
      </c>
      <c r="E38" s="32" t="s">
        <v>368</v>
      </c>
      <c r="F38" s="32" t="s">
        <v>39</v>
      </c>
      <c r="G38" s="1" t="s">
        <v>344</v>
      </c>
      <c r="J38" t="str">
        <f t="shared" si="0"/>
        <v>datatable[29] = new Array("30","21","SPAC","10","Government.png");</v>
      </c>
    </row>
    <row r="39" spans="1:10">
      <c r="A39" s="30">
        <f t="shared" si="1"/>
        <v>31</v>
      </c>
      <c r="B39" s="30">
        <f t="shared" si="5"/>
        <v>21</v>
      </c>
      <c r="C39" s="30">
        <v>10</v>
      </c>
      <c r="D39" s="31" t="s">
        <v>48</v>
      </c>
      <c r="E39" s="32" t="s">
        <v>369</v>
      </c>
      <c r="F39" s="32" t="s">
        <v>39</v>
      </c>
      <c r="G39" s="1" t="s">
        <v>344</v>
      </c>
      <c r="J39" t="str">
        <f t="shared" si="0"/>
        <v>datatable[30] = new Array("31","21","Justice Canada","10","Government.png");</v>
      </c>
    </row>
    <row r="40" spans="1:10">
      <c r="A40" s="30">
        <f t="shared" si="1"/>
        <v>32</v>
      </c>
      <c r="B40" s="30">
        <f>A$31</f>
        <v>23</v>
      </c>
      <c r="C40" s="30">
        <v>10</v>
      </c>
      <c r="D40" s="31" t="s">
        <v>50</v>
      </c>
      <c r="E40" s="32" t="s">
        <v>370</v>
      </c>
      <c r="F40" s="32" t="s">
        <v>39</v>
      </c>
      <c r="G40" s="1" t="s">
        <v>344</v>
      </c>
      <c r="J40" t="str">
        <f t="shared" si="0"/>
        <v>datatable[31] = new Array("32","23","ECCC","10","Government.png");</v>
      </c>
    </row>
    <row r="41" spans="1:10">
      <c r="A41" s="30">
        <f t="shared" si="1"/>
        <v>33</v>
      </c>
      <c r="B41" s="30">
        <f t="shared" ref="B41:B42" si="6">A$31</f>
        <v>23</v>
      </c>
      <c r="C41" s="30">
        <v>10</v>
      </c>
      <c r="D41" s="31" t="s">
        <v>51</v>
      </c>
      <c r="E41" s="32" t="s">
        <v>371</v>
      </c>
      <c r="F41" s="32" t="s">
        <v>39</v>
      </c>
      <c r="G41" s="1" t="s">
        <v>344</v>
      </c>
      <c r="J41" t="str">
        <f t="shared" si="0"/>
        <v>datatable[32] = new Array("33","23","NRCAN","10","Government.png");</v>
      </c>
    </row>
    <row r="42" spans="1:10">
      <c r="A42" s="30">
        <f t="shared" si="1"/>
        <v>34</v>
      </c>
      <c r="B42" s="30">
        <f t="shared" si="6"/>
        <v>23</v>
      </c>
      <c r="C42" s="30">
        <v>10</v>
      </c>
      <c r="D42" s="31" t="s">
        <v>52</v>
      </c>
      <c r="E42" s="32" t="s">
        <v>372</v>
      </c>
      <c r="F42" s="32" t="s">
        <v>39</v>
      </c>
      <c r="G42" s="1" t="s">
        <v>344</v>
      </c>
      <c r="J42" t="str">
        <f t="shared" si="0"/>
        <v>datatable[33] = new Array("34","23","DND","10","Government.png");</v>
      </c>
    </row>
    <row r="43" spans="1:10">
      <c r="A43" s="30">
        <f t="shared" si="1"/>
        <v>35</v>
      </c>
      <c r="B43" s="30">
        <f>A33</f>
        <v>25</v>
      </c>
      <c r="C43" s="30">
        <v>11</v>
      </c>
      <c r="D43" s="31" t="s">
        <v>43</v>
      </c>
      <c r="E43" s="32" t="s">
        <v>373</v>
      </c>
      <c r="F43" s="32" t="s">
        <v>40</v>
      </c>
      <c r="G43" s="1" t="s">
        <v>344</v>
      </c>
      <c r="J43" t="str">
        <f t="shared" si="0"/>
        <v>datatable[34] = new Array("35","25","RAM per Person per FY and Phase","11","Government.png");</v>
      </c>
    </row>
    <row r="44" spans="1:10">
      <c r="A44" s="30">
        <f t="shared" si="1"/>
        <v>36</v>
      </c>
      <c r="B44" s="30">
        <f>A$33</f>
        <v>25</v>
      </c>
      <c r="C44" s="30">
        <v>11</v>
      </c>
      <c r="D44" s="31" t="s">
        <v>374</v>
      </c>
      <c r="E44" s="32" t="s">
        <v>375</v>
      </c>
      <c r="F44" s="32" t="s">
        <v>40</v>
      </c>
      <c r="G44" s="1" t="s">
        <v>344</v>
      </c>
      <c r="J44" t="str">
        <f t="shared" si="0"/>
        <v>datatable[35] = new Array("36","25","PSPC Procurement Services","11","Government.png");</v>
      </c>
    </row>
    <row r="45" spans="1:10">
      <c r="A45" s="30">
        <f t="shared" si="1"/>
        <v>37</v>
      </c>
      <c r="B45" s="30">
        <f>A$33</f>
        <v>25</v>
      </c>
      <c r="C45" s="30">
        <v>11</v>
      </c>
      <c r="D45" s="31" t="s">
        <v>376</v>
      </c>
      <c r="E45" s="32" t="s">
        <v>377</v>
      </c>
      <c r="F45" s="32" t="s">
        <v>40</v>
      </c>
      <c r="G45" s="1" t="s">
        <v>344</v>
      </c>
      <c r="J45" t="str">
        <f t="shared" si="0"/>
        <v>datatable[36] = new Array("37","25","PSPC Fairness Monitor","11","Government.png");</v>
      </c>
    </row>
    <row r="46" spans="1:10">
      <c r="A46" s="30">
        <f t="shared" si="1"/>
        <v>38</v>
      </c>
      <c r="B46" s="30">
        <f>A39</f>
        <v>31</v>
      </c>
      <c r="C46" s="30">
        <v>11</v>
      </c>
      <c r="D46" s="31" t="s">
        <v>378</v>
      </c>
      <c r="E46" s="32" t="s">
        <v>379</v>
      </c>
      <c r="F46" s="32" t="s">
        <v>40</v>
      </c>
      <c r="G46" s="1" t="s">
        <v>344</v>
      </c>
      <c r="J46" t="str">
        <f t="shared" si="0"/>
        <v>datatable[37] = new Array("38","31","Legal Services","11","Government.png");</v>
      </c>
    </row>
    <row r="47" spans="1:10">
      <c r="A47" s="30">
        <f t="shared" si="1"/>
        <v>39</v>
      </c>
      <c r="B47" s="30">
        <f>A30</f>
        <v>22</v>
      </c>
      <c r="C47" s="30">
        <v>8</v>
      </c>
      <c r="D47" s="31" t="s">
        <v>380</v>
      </c>
      <c r="E47" s="32" t="s">
        <v>381</v>
      </c>
      <c r="F47" s="32" t="s">
        <v>37</v>
      </c>
      <c r="G47" s="1" t="s">
        <v>344</v>
      </c>
      <c r="J47" t="str">
        <f t="shared" si="0"/>
        <v>datatable[38] = new Array("39","22","CSA Overhead","8","Government.png");</v>
      </c>
    </row>
    <row r="48" spans="1:10">
      <c r="A48" s="30">
        <f t="shared" si="1"/>
        <v>40</v>
      </c>
      <c r="B48" s="30">
        <f>A$42</f>
        <v>34</v>
      </c>
      <c r="C48" s="30">
        <v>9</v>
      </c>
      <c r="D48" s="32" t="s">
        <v>54</v>
      </c>
      <c r="E48" s="32" t="s">
        <v>382</v>
      </c>
      <c r="F48" s="32" t="s">
        <v>38</v>
      </c>
      <c r="G48" s="1" t="s">
        <v>344</v>
      </c>
      <c r="J48" t="str">
        <f t="shared" si="0"/>
        <v>datatable[39] = new Array("40","34","IS Management Overhead ","9","Government.png");</v>
      </c>
    </row>
    <row r="49" spans="1:10">
      <c r="A49" s="30">
        <f t="shared" si="1"/>
        <v>41</v>
      </c>
      <c r="B49" s="30">
        <f t="shared" ref="B49:B57" si="7">A$42</f>
        <v>34</v>
      </c>
      <c r="C49" s="30">
        <v>9</v>
      </c>
      <c r="D49" s="32" t="s">
        <v>55</v>
      </c>
      <c r="E49" s="32" t="s">
        <v>383</v>
      </c>
      <c r="F49" s="32" t="s">
        <v>38</v>
      </c>
      <c r="G49" s="1" t="s">
        <v>344</v>
      </c>
      <c r="J49" t="str">
        <f t="shared" si="0"/>
        <v>datatable[40] = new Array("41","34","Management Consulting Services","9","Government.png");</v>
      </c>
    </row>
    <row r="50" spans="1:10">
      <c r="A50" s="30">
        <f t="shared" si="1"/>
        <v>42</v>
      </c>
      <c r="B50" s="30">
        <f t="shared" si="7"/>
        <v>34</v>
      </c>
      <c r="C50" s="30">
        <v>9</v>
      </c>
      <c r="D50" s="32" t="s">
        <v>59</v>
      </c>
      <c r="E50" s="32" t="s">
        <v>384</v>
      </c>
      <c r="F50" s="32" t="s">
        <v>38</v>
      </c>
      <c r="G50" s="1" t="s">
        <v>344</v>
      </c>
      <c r="J50" t="str">
        <f t="shared" si="0"/>
        <v>datatable[41] = new Array("42","34","Temporary Help","9","Government.png");</v>
      </c>
    </row>
    <row r="51" spans="1:10">
      <c r="A51" s="30">
        <f t="shared" si="1"/>
        <v>43</v>
      </c>
      <c r="B51" s="30">
        <f t="shared" si="7"/>
        <v>34</v>
      </c>
      <c r="C51" s="30">
        <v>9</v>
      </c>
      <c r="D51" s="32" t="s">
        <v>60</v>
      </c>
      <c r="E51" s="32" t="s">
        <v>385</v>
      </c>
      <c r="F51" s="32" t="s">
        <v>38</v>
      </c>
      <c r="G51" s="1" t="s">
        <v>344</v>
      </c>
      <c r="H51" s="1" t="s">
        <v>386</v>
      </c>
      <c r="J51" t="str">
        <f t="shared" si="0"/>
        <v>datatable[42] = new Array("43","34","Students","9","Government.png");</v>
      </c>
    </row>
    <row r="52" spans="1:10">
      <c r="A52" s="30">
        <f t="shared" si="1"/>
        <v>44</v>
      </c>
      <c r="B52" s="30">
        <f t="shared" si="7"/>
        <v>34</v>
      </c>
      <c r="C52" s="30">
        <v>9</v>
      </c>
      <c r="D52" s="32" t="s">
        <v>61</v>
      </c>
      <c r="E52" s="32" t="s">
        <v>387</v>
      </c>
      <c r="F52" s="32" t="s">
        <v>38</v>
      </c>
      <c r="G52" s="1" t="s">
        <v>344</v>
      </c>
      <c r="H52" s="1" t="s">
        <v>388</v>
      </c>
      <c r="J52" t="str">
        <f t="shared" si="0"/>
        <v>datatable[43] = new Array("44","34","Government Travel &amp; Living","9","Government.png");</v>
      </c>
    </row>
    <row r="53" spans="1:10">
      <c r="A53" s="30">
        <f t="shared" si="1"/>
        <v>45</v>
      </c>
      <c r="B53" s="30">
        <f t="shared" si="7"/>
        <v>34</v>
      </c>
      <c r="C53" s="30">
        <v>9</v>
      </c>
      <c r="D53" s="32" t="s">
        <v>62</v>
      </c>
      <c r="E53" s="32" t="s">
        <v>389</v>
      </c>
      <c r="F53" s="32" t="s">
        <v>38</v>
      </c>
      <c r="G53" s="1" t="s">
        <v>344</v>
      </c>
      <c r="H53" s="1" t="s">
        <v>390</v>
      </c>
      <c r="J53" t="str">
        <f t="shared" si="0"/>
        <v>datatable[44] = new Array("45","34","Translation","9","Government.png");</v>
      </c>
    </row>
    <row r="54" spans="1:10">
      <c r="A54" s="30">
        <f t="shared" si="1"/>
        <v>46</v>
      </c>
      <c r="B54" s="30">
        <f t="shared" si="7"/>
        <v>34</v>
      </c>
      <c r="C54" s="30">
        <v>9</v>
      </c>
      <c r="D54" s="32" t="s">
        <v>63</v>
      </c>
      <c r="E54" s="32" t="s">
        <v>391</v>
      </c>
      <c r="F54" s="32" t="s">
        <v>38</v>
      </c>
      <c r="G54" s="1" t="s">
        <v>344</v>
      </c>
      <c r="H54" s="1" t="s">
        <v>392</v>
      </c>
      <c r="J54" t="str">
        <f t="shared" si="0"/>
        <v>datatable[45] = new Array("46","34","Shipping","9","Government.png");</v>
      </c>
    </row>
    <row r="55" spans="1:10">
      <c r="A55" s="30">
        <f t="shared" si="1"/>
        <v>47</v>
      </c>
      <c r="B55" s="30">
        <f t="shared" si="7"/>
        <v>34</v>
      </c>
      <c r="C55" s="30">
        <v>9</v>
      </c>
      <c r="D55" s="32" t="s">
        <v>64</v>
      </c>
      <c r="E55" s="32" t="s">
        <v>393</v>
      </c>
      <c r="F55" s="32" t="s">
        <v>38</v>
      </c>
      <c r="G55" s="1" t="s">
        <v>344</v>
      </c>
      <c r="H55" s="1" t="s">
        <v>394</v>
      </c>
      <c r="J55" t="str">
        <f t="shared" si="0"/>
        <v>datatable[46] = new Array("47","34","Software Licenses","9","Government.png");</v>
      </c>
    </row>
    <row r="56" spans="1:10">
      <c r="A56" s="30">
        <f t="shared" si="1"/>
        <v>48</v>
      </c>
      <c r="B56" s="30">
        <f t="shared" si="7"/>
        <v>34</v>
      </c>
      <c r="C56" s="30">
        <v>9</v>
      </c>
      <c r="D56" s="32" t="s">
        <v>65</v>
      </c>
      <c r="E56" s="32" t="s">
        <v>395</v>
      </c>
      <c r="F56" s="32" t="s">
        <v>38</v>
      </c>
      <c r="G56" s="1" t="s">
        <v>344</v>
      </c>
      <c r="H56" s="1" t="s">
        <v>396</v>
      </c>
      <c r="J56" t="str">
        <f t="shared" si="0"/>
        <v>datatable[47] = new Array("48","34","Public Outreach and STEM initiatives","9","Government.png");</v>
      </c>
    </row>
    <row r="57" spans="1:10">
      <c r="A57" s="30">
        <f t="shared" si="1"/>
        <v>49</v>
      </c>
      <c r="B57" s="30">
        <f t="shared" si="7"/>
        <v>34</v>
      </c>
      <c r="C57" s="30">
        <v>9</v>
      </c>
      <c r="D57" s="32" t="s">
        <v>66</v>
      </c>
      <c r="E57" s="32" t="s">
        <v>397</v>
      </c>
      <c r="F57" s="32" t="s">
        <v>38</v>
      </c>
      <c r="G57" s="1" t="s">
        <v>344</v>
      </c>
      <c r="H57" s="1" t="s">
        <v>398</v>
      </c>
      <c r="J57" t="str">
        <f t="shared" si="0"/>
        <v>datatable[48] = new Array("49","34","Other Overhead (Specify)","9","Government.png");</v>
      </c>
    </row>
    <row r="58" spans="1:10">
      <c r="A58" s="30">
        <f t="shared" si="1"/>
        <v>50</v>
      </c>
      <c r="B58" s="30">
        <f>A$44</f>
        <v>36</v>
      </c>
      <c r="C58" s="30">
        <v>10</v>
      </c>
      <c r="D58" s="32" t="s">
        <v>56</v>
      </c>
      <c r="E58" s="32" t="s">
        <v>399</v>
      </c>
      <c r="F58" s="32" t="s">
        <v>39</v>
      </c>
      <c r="G58" s="1" t="s">
        <v>344</v>
      </c>
      <c r="J58" t="str">
        <f t="shared" si="0"/>
        <v>datatable[49] = new Array("50","36","Consultants - Industrial Space Experts","10","Government.png");</v>
      </c>
    </row>
    <row r="59" spans="1:10">
      <c r="A59" s="30">
        <f t="shared" si="1"/>
        <v>51</v>
      </c>
      <c r="B59" s="30">
        <f t="shared" ref="B59:B60" si="8">A$44</f>
        <v>36</v>
      </c>
      <c r="C59" s="30">
        <v>10</v>
      </c>
      <c r="D59" s="32" t="s">
        <v>57</v>
      </c>
      <c r="E59" s="32" t="s">
        <v>400</v>
      </c>
      <c r="F59" s="32" t="s">
        <v>39</v>
      </c>
      <c r="G59" s="1" t="s">
        <v>344</v>
      </c>
      <c r="J59" t="str">
        <f t="shared" si="0"/>
        <v>datatable[50] = new Array("51","36","Consultants - Academia","10","Government.png");</v>
      </c>
    </row>
    <row r="60" spans="1:10">
      <c r="A60" s="30">
        <f t="shared" si="1"/>
        <v>52</v>
      </c>
      <c r="B60" s="30">
        <f t="shared" si="8"/>
        <v>36</v>
      </c>
      <c r="C60" s="30">
        <v>10</v>
      </c>
      <c r="D60" s="32" t="s">
        <v>58</v>
      </c>
      <c r="E60" s="32" t="s">
        <v>401</v>
      </c>
      <c r="F60" s="32" t="s">
        <v>39</v>
      </c>
      <c r="G60" s="1" t="s">
        <v>344</v>
      </c>
      <c r="J60" t="str">
        <f t="shared" si="0"/>
        <v>datatable[51] = new Array("52","36","Consultants - Non-Space Experts","10","Government.png");</v>
      </c>
    </row>
    <row r="61" spans="1:10">
      <c r="A61" s="33">
        <f t="shared" si="1"/>
        <v>53</v>
      </c>
      <c r="B61" s="33">
        <v>12</v>
      </c>
      <c r="C61" s="33">
        <v>6</v>
      </c>
      <c r="D61" s="34" t="s">
        <v>402</v>
      </c>
      <c r="E61" s="34"/>
      <c r="F61" s="35" t="s">
        <v>35</v>
      </c>
      <c r="G61" s="1" t="s">
        <v>403</v>
      </c>
      <c r="J61" t="str">
        <f t="shared" si="0"/>
        <v>datatable[52] = new Array("53","12","Mission SEITPM and Support Equipment","6","SEITPM.png");</v>
      </c>
    </row>
    <row r="62" spans="1:10">
      <c r="A62" s="33">
        <f t="shared" si="1"/>
        <v>54</v>
      </c>
      <c r="B62" s="33">
        <f>A$56</f>
        <v>48</v>
      </c>
      <c r="C62" s="33">
        <v>7</v>
      </c>
      <c r="D62" s="34" t="s">
        <v>67</v>
      </c>
      <c r="E62" s="35"/>
      <c r="F62" s="35" t="s">
        <v>36</v>
      </c>
      <c r="G62" s="1" t="s">
        <v>403</v>
      </c>
      <c r="J62" t="str">
        <f t="shared" si="0"/>
        <v>datatable[53] = new Array("54","48","Project Management","7","SEITPM.png");</v>
      </c>
    </row>
    <row r="63" spans="1:10">
      <c r="A63" s="33">
        <f t="shared" si="1"/>
        <v>55</v>
      </c>
      <c r="B63" s="33">
        <f t="shared" ref="B63:B66" si="9">A$56</f>
        <v>48</v>
      </c>
      <c r="C63" s="33">
        <v>7</v>
      </c>
      <c r="D63" s="34" t="s">
        <v>68</v>
      </c>
      <c r="E63" s="35"/>
      <c r="F63" s="35" t="s">
        <v>36</v>
      </c>
      <c r="G63" s="1" t="s">
        <v>403</v>
      </c>
      <c r="J63" t="str">
        <f t="shared" si="0"/>
        <v>datatable[54] = new Array("55","48","Systems Engineering","7","SEITPM.png");</v>
      </c>
    </row>
    <row r="64" spans="1:10">
      <c r="A64" s="33">
        <f t="shared" si="1"/>
        <v>56</v>
      </c>
      <c r="B64" s="33">
        <f t="shared" si="9"/>
        <v>48</v>
      </c>
      <c r="C64" s="33">
        <v>7</v>
      </c>
      <c r="D64" s="34" t="s">
        <v>69</v>
      </c>
      <c r="E64" s="35"/>
      <c r="F64" s="35" t="s">
        <v>36</v>
      </c>
      <c r="G64" s="1" t="s">
        <v>403</v>
      </c>
      <c r="J64" t="str">
        <f t="shared" si="0"/>
        <v>datatable[55] = new Array("56","48","Mission Assurance","7","SEITPM.png");</v>
      </c>
    </row>
    <row r="65" spans="1:10">
      <c r="A65" s="33">
        <f t="shared" si="1"/>
        <v>57</v>
      </c>
      <c r="B65" s="33">
        <f t="shared" si="9"/>
        <v>48</v>
      </c>
      <c r="C65" s="33">
        <v>7</v>
      </c>
      <c r="D65" s="34" t="s">
        <v>70</v>
      </c>
      <c r="E65" s="35"/>
      <c r="F65" s="35" t="s">
        <v>36</v>
      </c>
      <c r="G65" s="1" t="s">
        <v>403</v>
      </c>
      <c r="J65" t="str">
        <f t="shared" si="0"/>
        <v>datatable[56] = new Array("57","48","Assembly, Integration and Testing","7","SEITPM.png");</v>
      </c>
    </row>
    <row r="66" spans="1:10">
      <c r="A66" s="33">
        <f t="shared" si="1"/>
        <v>58</v>
      </c>
      <c r="B66" s="33">
        <f t="shared" si="9"/>
        <v>48</v>
      </c>
      <c r="C66" s="33">
        <v>7</v>
      </c>
      <c r="D66" s="34" t="s">
        <v>71</v>
      </c>
      <c r="E66" s="35"/>
      <c r="F66" s="35" t="s">
        <v>36</v>
      </c>
      <c r="G66" s="1" t="s">
        <v>403</v>
      </c>
      <c r="J66" t="str">
        <f t="shared" si="0"/>
        <v>datatable[57] = new Array("58","48","Support Equipment","7","SEITPM.png");</v>
      </c>
    </row>
    <row r="67" spans="1:10">
      <c r="A67" s="36">
        <f t="shared" si="1"/>
        <v>59</v>
      </c>
      <c r="B67" s="36">
        <f>A24</f>
        <v>16</v>
      </c>
      <c r="C67" s="36">
        <v>7</v>
      </c>
      <c r="D67" s="37" t="s">
        <v>310</v>
      </c>
      <c r="E67" s="37"/>
      <c r="F67" s="37" t="s">
        <v>36</v>
      </c>
      <c r="G67" s="1" t="s">
        <v>332</v>
      </c>
      <c r="J67" t="str">
        <f t="shared" si="0"/>
        <v>datatable[58] = new Array("59","16","Space Vehicle 1 … i","7","Satellite.png");</v>
      </c>
    </row>
    <row r="68" spans="1:10">
      <c r="A68" s="36">
        <f t="shared" si="1"/>
        <v>60</v>
      </c>
      <c r="B68" s="36">
        <f>A67</f>
        <v>59</v>
      </c>
      <c r="C68" s="36">
        <v>8</v>
      </c>
      <c r="D68" s="37" t="s">
        <v>404</v>
      </c>
      <c r="E68" s="37"/>
      <c r="F68" s="37" t="s">
        <v>37</v>
      </c>
      <c r="G68" s="1" t="s">
        <v>403</v>
      </c>
      <c r="J68" t="str">
        <f t="shared" si="0"/>
        <v>datatable[59] = new Array("60","59","Spacecraft SEITPM and Support Equipment","8","SEITPM.png");</v>
      </c>
    </row>
    <row r="69" spans="1:10">
      <c r="A69" s="36">
        <f t="shared" si="1"/>
        <v>61</v>
      </c>
      <c r="B69" s="36">
        <f>A$63</f>
        <v>55</v>
      </c>
      <c r="C69" s="36">
        <v>9</v>
      </c>
      <c r="D69" s="37" t="s">
        <v>67</v>
      </c>
      <c r="E69" s="37"/>
      <c r="F69" s="37" t="s">
        <v>38</v>
      </c>
      <c r="G69" s="1" t="s">
        <v>403</v>
      </c>
      <c r="J69" t="str">
        <f t="shared" si="0"/>
        <v>datatable[60] = new Array("61","55","Project Management","9","SEITPM.png");</v>
      </c>
    </row>
    <row r="70" spans="1:10">
      <c r="A70" s="36">
        <f t="shared" si="1"/>
        <v>62</v>
      </c>
      <c r="B70" s="36">
        <f t="shared" ref="B70:B73" si="10">A$63</f>
        <v>55</v>
      </c>
      <c r="C70" s="36">
        <v>9</v>
      </c>
      <c r="D70" s="37" t="s">
        <v>68</v>
      </c>
      <c r="E70" s="37"/>
      <c r="F70" s="37" t="s">
        <v>38</v>
      </c>
      <c r="G70" s="1" t="s">
        <v>403</v>
      </c>
      <c r="J70" t="str">
        <f t="shared" si="0"/>
        <v>datatable[61] = new Array("62","55","Systems Engineering","9","SEITPM.png");</v>
      </c>
    </row>
    <row r="71" spans="1:10">
      <c r="A71" s="36">
        <f t="shared" si="1"/>
        <v>63</v>
      </c>
      <c r="B71" s="36">
        <f t="shared" si="10"/>
        <v>55</v>
      </c>
      <c r="C71" s="36">
        <v>9</v>
      </c>
      <c r="D71" s="37" t="s">
        <v>69</v>
      </c>
      <c r="E71" s="37"/>
      <c r="F71" s="37" t="s">
        <v>38</v>
      </c>
      <c r="G71" s="1" t="s">
        <v>403</v>
      </c>
      <c r="J71" t="str">
        <f t="shared" si="0"/>
        <v>datatable[62] = new Array("63","55","Mission Assurance","9","SEITPM.png");</v>
      </c>
    </row>
    <row r="72" spans="1:10">
      <c r="A72" s="36">
        <f t="shared" si="1"/>
        <v>64</v>
      </c>
      <c r="B72" s="36">
        <f t="shared" si="10"/>
        <v>55</v>
      </c>
      <c r="C72" s="36">
        <v>9</v>
      </c>
      <c r="D72" s="37" t="s">
        <v>70</v>
      </c>
      <c r="E72" s="37"/>
      <c r="F72" s="37" t="s">
        <v>38</v>
      </c>
      <c r="G72" s="1" t="s">
        <v>403</v>
      </c>
      <c r="J72" t="str">
        <f t="shared" si="0"/>
        <v>datatable[63] = new Array("64","55","Assembly, Integration and Testing","9","SEITPM.png");</v>
      </c>
    </row>
    <row r="73" spans="1:10">
      <c r="A73" s="36">
        <f t="shared" si="1"/>
        <v>65</v>
      </c>
      <c r="B73" s="36">
        <f t="shared" si="10"/>
        <v>55</v>
      </c>
      <c r="C73" s="36">
        <v>9</v>
      </c>
      <c r="D73" s="37" t="s">
        <v>71</v>
      </c>
      <c r="E73" s="37"/>
      <c r="F73" s="37" t="s">
        <v>38</v>
      </c>
      <c r="G73" s="1" t="s">
        <v>403</v>
      </c>
      <c r="J73" t="str">
        <f t="shared" si="0"/>
        <v>datatable[64] = new Array("65","55","Support Equipment","9","SEITPM.png");</v>
      </c>
    </row>
    <row r="74" spans="1:10">
      <c r="A74" s="36">
        <f t="shared" si="1"/>
        <v>66</v>
      </c>
      <c r="B74" s="36">
        <f>A67</f>
        <v>59</v>
      </c>
      <c r="C74" s="36">
        <v>8</v>
      </c>
      <c r="D74" s="37" t="s">
        <v>73</v>
      </c>
      <c r="E74" s="37"/>
      <c r="F74" s="37" t="s">
        <v>37</v>
      </c>
      <c r="G74" s="1" t="s">
        <v>405</v>
      </c>
      <c r="J74" t="str">
        <f t="shared" si="0"/>
        <v>datatable[65] = new Array("66","59","Bus/Platform","8","Widget.png");</v>
      </c>
    </row>
    <row r="75" spans="1:10">
      <c r="A75" s="36">
        <f t="shared" si="1"/>
        <v>67</v>
      </c>
      <c r="B75" s="36">
        <f>A74</f>
        <v>66</v>
      </c>
      <c r="C75" s="36">
        <v>9</v>
      </c>
      <c r="D75" s="37" t="s">
        <v>406</v>
      </c>
      <c r="E75" s="37"/>
      <c r="F75" s="37" t="s">
        <v>38</v>
      </c>
      <c r="G75" s="1" t="s">
        <v>403</v>
      </c>
      <c r="J75" t="str">
        <f t="shared" ref="J75:J138" si="11">"datatable["&amp;A75-1&amp;"] = new Array(""" &amp; A75 &amp;""",""" &amp; B75 &amp;""",""" &amp; D75 &amp; """,""" &amp; C75&amp;""","""&amp;""&amp;G75&amp;""");"</f>
        <v>datatable[66] = new Array("67","66","Platform SEITPM and Support Equipment","9","SEITPM.png");</v>
      </c>
    </row>
    <row r="76" spans="1:10">
      <c r="A76" s="36">
        <f t="shared" ref="A76:A139" si="12">A75+1</f>
        <v>68</v>
      </c>
      <c r="B76" s="36">
        <f>A$70</f>
        <v>62</v>
      </c>
      <c r="C76" s="36">
        <v>10</v>
      </c>
      <c r="D76" s="37" t="s">
        <v>67</v>
      </c>
      <c r="E76" s="37"/>
      <c r="F76" s="37" t="s">
        <v>39</v>
      </c>
      <c r="G76" s="1" t="s">
        <v>403</v>
      </c>
      <c r="J76" t="str">
        <f t="shared" si="11"/>
        <v>datatable[67] = new Array("68","62","Project Management","10","SEITPM.png");</v>
      </c>
    </row>
    <row r="77" spans="1:10">
      <c r="A77" s="36">
        <f t="shared" si="12"/>
        <v>69</v>
      </c>
      <c r="B77" s="36">
        <f t="shared" ref="B77:B80" si="13">A$70</f>
        <v>62</v>
      </c>
      <c r="C77" s="36">
        <v>10</v>
      </c>
      <c r="D77" s="37" t="s">
        <v>68</v>
      </c>
      <c r="E77" s="37"/>
      <c r="F77" s="37" t="s">
        <v>39</v>
      </c>
      <c r="G77" s="1" t="s">
        <v>403</v>
      </c>
      <c r="J77" t="str">
        <f t="shared" si="11"/>
        <v>datatable[68] = new Array("69","62","Systems Engineering","10","SEITPM.png");</v>
      </c>
    </row>
    <row r="78" spans="1:10">
      <c r="A78" s="36">
        <f t="shared" si="12"/>
        <v>70</v>
      </c>
      <c r="B78" s="36">
        <f t="shared" si="13"/>
        <v>62</v>
      </c>
      <c r="C78" s="36">
        <v>10</v>
      </c>
      <c r="D78" s="37" t="s">
        <v>69</v>
      </c>
      <c r="E78" s="37"/>
      <c r="F78" s="37" t="s">
        <v>39</v>
      </c>
      <c r="G78" s="1" t="s">
        <v>403</v>
      </c>
      <c r="J78" t="str">
        <f t="shared" si="11"/>
        <v>datatable[69] = new Array("70","62","Mission Assurance","10","SEITPM.png");</v>
      </c>
    </row>
    <row r="79" spans="1:10">
      <c r="A79" s="36">
        <f t="shared" si="12"/>
        <v>71</v>
      </c>
      <c r="B79" s="36">
        <f t="shared" si="13"/>
        <v>62</v>
      </c>
      <c r="C79" s="36">
        <v>10</v>
      </c>
      <c r="D79" s="37" t="s">
        <v>70</v>
      </c>
      <c r="E79" s="37"/>
      <c r="F79" s="37" t="s">
        <v>39</v>
      </c>
      <c r="G79" s="1" t="s">
        <v>403</v>
      </c>
      <c r="J79" t="str">
        <f t="shared" si="11"/>
        <v>datatable[70] = new Array("71","62","Assembly, Integration and Testing","10","SEITPM.png");</v>
      </c>
    </row>
    <row r="80" spans="1:10">
      <c r="A80" s="36">
        <f t="shared" si="12"/>
        <v>72</v>
      </c>
      <c r="B80" s="36">
        <f t="shared" si="13"/>
        <v>62</v>
      </c>
      <c r="C80" s="36">
        <v>10</v>
      </c>
      <c r="D80" s="37" t="s">
        <v>71</v>
      </c>
      <c r="E80" s="37"/>
      <c r="F80" s="37" t="s">
        <v>39</v>
      </c>
      <c r="G80" s="1" t="s">
        <v>403</v>
      </c>
      <c r="J80" t="str">
        <f t="shared" si="11"/>
        <v>datatable[71] = new Array("72","62","Support Equipment","10","SEITPM.png");</v>
      </c>
    </row>
    <row r="81" spans="1:10">
      <c r="A81" s="36">
        <f t="shared" si="12"/>
        <v>73</v>
      </c>
      <c r="B81" s="36">
        <f>A$69</f>
        <v>61</v>
      </c>
      <c r="C81" s="36">
        <v>9</v>
      </c>
      <c r="D81" s="37" t="s">
        <v>74</v>
      </c>
      <c r="E81" s="37"/>
      <c r="F81" s="37" t="s">
        <v>38</v>
      </c>
      <c r="G81" s="1" t="s">
        <v>405</v>
      </c>
      <c r="J81" t="str">
        <f t="shared" si="11"/>
        <v>datatable[72] = new Array("73","61","Structures and Mechanisms Subsystem (SMS)","9","Widget.png");</v>
      </c>
    </row>
    <row r="82" spans="1:10">
      <c r="A82" s="36">
        <f t="shared" si="12"/>
        <v>74</v>
      </c>
      <c r="B82" s="36">
        <f>A$76</f>
        <v>68</v>
      </c>
      <c r="C82" s="36">
        <v>10</v>
      </c>
      <c r="D82" s="37" t="s">
        <v>407</v>
      </c>
      <c r="E82" s="37"/>
      <c r="F82" s="37" t="s">
        <v>39</v>
      </c>
      <c r="G82" s="1" t="s">
        <v>403</v>
      </c>
      <c r="J82" t="str">
        <f t="shared" si="11"/>
        <v>datatable[73] = new Array("74","68","Structures and Mechanisms Subsystem SEITPM","10","SEITPM.png");</v>
      </c>
    </row>
    <row r="83" spans="1:10">
      <c r="A83" s="36">
        <f t="shared" si="12"/>
        <v>75</v>
      </c>
      <c r="B83" s="36">
        <f>A$77</f>
        <v>69</v>
      </c>
      <c r="C83" s="36">
        <v>11</v>
      </c>
      <c r="D83" s="37" t="s">
        <v>67</v>
      </c>
      <c r="E83" s="37"/>
      <c r="F83" s="37" t="s">
        <v>40</v>
      </c>
      <c r="G83" s="1" t="s">
        <v>403</v>
      </c>
      <c r="J83" t="str">
        <f t="shared" si="11"/>
        <v>datatable[74] = new Array("75","69","Project Management","11","SEITPM.png");</v>
      </c>
    </row>
    <row r="84" spans="1:10">
      <c r="A84" s="36">
        <f t="shared" si="12"/>
        <v>76</v>
      </c>
      <c r="B84" s="36">
        <f t="shared" ref="B84:B87" si="14">A$77</f>
        <v>69</v>
      </c>
      <c r="C84" s="36">
        <v>11</v>
      </c>
      <c r="D84" s="37" t="s">
        <v>68</v>
      </c>
      <c r="E84" s="37"/>
      <c r="F84" s="37" t="s">
        <v>40</v>
      </c>
      <c r="G84" s="1" t="s">
        <v>403</v>
      </c>
      <c r="J84" t="str">
        <f t="shared" si="11"/>
        <v>datatable[75] = new Array("76","69","Systems Engineering","11","SEITPM.png");</v>
      </c>
    </row>
    <row r="85" spans="1:10">
      <c r="A85" s="36">
        <f t="shared" si="12"/>
        <v>77</v>
      </c>
      <c r="B85" s="36">
        <f t="shared" si="14"/>
        <v>69</v>
      </c>
      <c r="C85" s="36">
        <v>11</v>
      </c>
      <c r="D85" s="37" t="s">
        <v>69</v>
      </c>
      <c r="E85" s="37"/>
      <c r="F85" s="37" t="s">
        <v>40</v>
      </c>
      <c r="G85" s="1" t="s">
        <v>403</v>
      </c>
      <c r="J85" t="str">
        <f t="shared" si="11"/>
        <v>datatable[76] = new Array("77","69","Mission Assurance","11","SEITPM.png");</v>
      </c>
    </row>
    <row r="86" spans="1:10">
      <c r="A86" s="36">
        <f t="shared" si="12"/>
        <v>78</v>
      </c>
      <c r="B86" s="36">
        <f t="shared" si="14"/>
        <v>69</v>
      </c>
      <c r="C86" s="36">
        <v>11</v>
      </c>
      <c r="D86" s="37" t="s">
        <v>70</v>
      </c>
      <c r="E86" s="37"/>
      <c r="F86" s="37" t="s">
        <v>40</v>
      </c>
      <c r="G86" s="1" t="s">
        <v>403</v>
      </c>
      <c r="J86" t="str">
        <f t="shared" si="11"/>
        <v>datatable[77] = new Array("78","69","Assembly, Integration and Testing","11","SEITPM.png");</v>
      </c>
    </row>
    <row r="87" spans="1:10">
      <c r="A87" s="36">
        <f t="shared" si="12"/>
        <v>79</v>
      </c>
      <c r="B87" s="36">
        <f t="shared" si="14"/>
        <v>69</v>
      </c>
      <c r="C87" s="36">
        <v>11</v>
      </c>
      <c r="D87" s="37" t="s">
        <v>71</v>
      </c>
      <c r="E87" s="37"/>
      <c r="F87" s="37" t="s">
        <v>40</v>
      </c>
      <c r="G87" s="1" t="s">
        <v>403</v>
      </c>
      <c r="J87" t="str">
        <f t="shared" si="11"/>
        <v>datatable[78] = new Array("79","69","Support Equipment","11","SEITPM.png");</v>
      </c>
    </row>
    <row r="88" spans="1:10">
      <c r="A88" s="36">
        <f t="shared" si="12"/>
        <v>80</v>
      </c>
      <c r="B88" s="36">
        <f>A$76</f>
        <v>68</v>
      </c>
      <c r="C88" s="36">
        <v>10</v>
      </c>
      <c r="D88" s="37" t="s">
        <v>75</v>
      </c>
      <c r="E88" s="37"/>
      <c r="F88" s="37" t="s">
        <v>39</v>
      </c>
      <c r="G88" s="1" t="s">
        <v>405</v>
      </c>
      <c r="J88" t="str">
        <f t="shared" si="11"/>
        <v>datatable[79] = new Array("80","68","Primary Structures","10","Widget.png");</v>
      </c>
    </row>
    <row r="89" spans="1:10">
      <c r="A89" s="36">
        <f t="shared" si="12"/>
        <v>81</v>
      </c>
      <c r="B89" s="36">
        <f>A$83</f>
        <v>75</v>
      </c>
      <c r="C89" s="36">
        <v>11</v>
      </c>
      <c r="D89" s="37" t="s">
        <v>76</v>
      </c>
      <c r="E89" s="37"/>
      <c r="F89" s="37" t="s">
        <v>40</v>
      </c>
      <c r="G89" s="1" t="s">
        <v>405</v>
      </c>
      <c r="J89" t="str">
        <f t="shared" si="11"/>
        <v>datatable[80] = new Array("81","75","Load Carrying Shell/Truss","11","Widget.png");</v>
      </c>
    </row>
    <row r="90" spans="1:10">
      <c r="A90" s="36">
        <f t="shared" si="12"/>
        <v>82</v>
      </c>
      <c r="B90" s="36">
        <f t="shared" ref="B90:B93" si="15">A$83</f>
        <v>75</v>
      </c>
      <c r="C90" s="36">
        <v>11</v>
      </c>
      <c r="D90" s="37" t="s">
        <v>77</v>
      </c>
      <c r="E90" s="37"/>
      <c r="F90" s="37" t="s">
        <v>40</v>
      </c>
      <c r="G90" s="1" t="s">
        <v>405</v>
      </c>
      <c r="J90" t="str">
        <f t="shared" si="11"/>
        <v>datatable[81] = new Array("82","75","Equipment Compartments","11","Widget.png");</v>
      </c>
    </row>
    <row r="91" spans="1:10">
      <c r="A91" s="36">
        <f t="shared" si="12"/>
        <v>83</v>
      </c>
      <c r="B91" s="36">
        <f t="shared" si="15"/>
        <v>75</v>
      </c>
      <c r="C91" s="36">
        <v>11</v>
      </c>
      <c r="D91" s="37" t="s">
        <v>78</v>
      </c>
      <c r="E91" s="37"/>
      <c r="F91" s="37" t="s">
        <v>40</v>
      </c>
      <c r="G91" s="1" t="s">
        <v>405</v>
      </c>
      <c r="J91" t="str">
        <f t="shared" si="11"/>
        <v>datatable[82] = new Array("83","75","Booms","11","Widget.png");</v>
      </c>
    </row>
    <row r="92" spans="1:10">
      <c r="A92" s="36">
        <f t="shared" si="12"/>
        <v>84</v>
      </c>
      <c r="B92" s="36">
        <f t="shared" si="15"/>
        <v>75</v>
      </c>
      <c r="C92" s="36">
        <v>11</v>
      </c>
      <c r="D92" s="37" t="s">
        <v>79</v>
      </c>
      <c r="E92" s="37"/>
      <c r="F92" s="37" t="s">
        <v>40</v>
      </c>
      <c r="G92" s="1" t="s">
        <v>405</v>
      </c>
      <c r="J92" t="str">
        <f t="shared" si="11"/>
        <v>datatable[83] = new Array("84","75","Adapters","11","Widget.png");</v>
      </c>
    </row>
    <row r="93" spans="1:10">
      <c r="A93" s="36">
        <f t="shared" si="12"/>
        <v>85</v>
      </c>
      <c r="B93" s="36">
        <f t="shared" si="15"/>
        <v>75</v>
      </c>
      <c r="C93" s="36">
        <v>11</v>
      </c>
      <c r="D93" s="37" t="s">
        <v>80</v>
      </c>
      <c r="E93" s="37"/>
      <c r="F93" s="37" t="s">
        <v>40</v>
      </c>
      <c r="G93" s="1" t="s">
        <v>405</v>
      </c>
      <c r="J93" t="str">
        <f t="shared" si="11"/>
        <v>datatable[84] = new Array("85","75","Other Structures (Specify)","11","Widget.png");</v>
      </c>
    </row>
    <row r="94" spans="1:10">
      <c r="A94" s="36">
        <f t="shared" si="12"/>
        <v>86</v>
      </c>
      <c r="B94" s="36">
        <f>A$76</f>
        <v>68</v>
      </c>
      <c r="C94" s="36">
        <v>10</v>
      </c>
      <c r="D94" s="37" t="s">
        <v>81</v>
      </c>
      <c r="E94" s="37"/>
      <c r="F94" s="37" t="s">
        <v>39</v>
      </c>
      <c r="G94" s="1" t="s">
        <v>405</v>
      </c>
      <c r="J94" t="str">
        <f t="shared" si="11"/>
        <v>datatable[85] = new Array("86","68","Secondary Structures","10","Widget.png");</v>
      </c>
    </row>
    <row r="95" spans="1:10">
      <c r="A95" s="36">
        <f t="shared" si="12"/>
        <v>87</v>
      </c>
      <c r="B95" s="36">
        <f>A$89</f>
        <v>81</v>
      </c>
      <c r="C95" s="36">
        <v>11</v>
      </c>
      <c r="D95" s="37" t="s">
        <v>82</v>
      </c>
      <c r="E95" s="37"/>
      <c r="F95" s="37" t="s">
        <v>40</v>
      </c>
      <c r="G95" s="1" t="s">
        <v>405</v>
      </c>
      <c r="J95" t="str">
        <f t="shared" si="11"/>
        <v>datatable[86] = new Array("87","81","Equipment (Instrument) Mountings","11","Widget.png");</v>
      </c>
    </row>
    <row r="96" spans="1:10">
      <c r="A96" s="36">
        <f t="shared" si="12"/>
        <v>88</v>
      </c>
      <c r="B96" s="36">
        <f t="shared" ref="B96:B97" si="16">A$89</f>
        <v>81</v>
      </c>
      <c r="C96" s="36">
        <v>11</v>
      </c>
      <c r="D96" s="37" t="s">
        <v>83</v>
      </c>
      <c r="E96" s="37"/>
      <c r="F96" s="37" t="s">
        <v>40</v>
      </c>
      <c r="G96" s="1" t="s">
        <v>405</v>
      </c>
      <c r="J96" t="str">
        <f t="shared" si="11"/>
        <v>datatable[87] = new Array("88","81","Ballast Mass","11","Widget.png");</v>
      </c>
    </row>
    <row r="97" spans="1:10">
      <c r="A97" s="36">
        <f t="shared" si="12"/>
        <v>89</v>
      </c>
      <c r="B97" s="36">
        <f t="shared" si="16"/>
        <v>81</v>
      </c>
      <c r="C97" s="36">
        <v>11</v>
      </c>
      <c r="D97" s="37" t="s">
        <v>84</v>
      </c>
      <c r="E97" s="37"/>
      <c r="F97" s="37" t="s">
        <v>40</v>
      </c>
      <c r="G97" s="1" t="s">
        <v>405</v>
      </c>
      <c r="J97" t="str">
        <f t="shared" si="11"/>
        <v>datatable[88] = new Array("89","81","Other Secondary Structures (Specify)","11","Widget.png");</v>
      </c>
    </row>
    <row r="98" spans="1:10">
      <c r="A98" s="36">
        <f t="shared" si="12"/>
        <v>90</v>
      </c>
      <c r="B98" s="36">
        <f>A$76</f>
        <v>68</v>
      </c>
      <c r="C98" s="36">
        <v>10</v>
      </c>
      <c r="D98" s="37" t="s">
        <v>85</v>
      </c>
      <c r="E98" s="37"/>
      <c r="F98" s="37" t="s">
        <v>39</v>
      </c>
      <c r="G98" s="1" t="s">
        <v>405</v>
      </c>
      <c r="J98" t="str">
        <f t="shared" si="11"/>
        <v>datatable[89] = new Array("90","68","Mechanisms and Pyrotechnics","10","Widget.png");</v>
      </c>
    </row>
    <row r="99" spans="1:10">
      <c r="A99" s="36">
        <f t="shared" si="12"/>
        <v>91</v>
      </c>
      <c r="B99" s="36">
        <f>A$93</f>
        <v>85</v>
      </c>
      <c r="C99" s="36">
        <v>11</v>
      </c>
      <c r="D99" s="37" t="s">
        <v>86</v>
      </c>
      <c r="E99" s="37"/>
      <c r="F99" s="37" t="s">
        <v>40</v>
      </c>
      <c r="G99" s="1" t="s">
        <v>405</v>
      </c>
      <c r="J99" t="str">
        <f t="shared" si="11"/>
        <v>datatable[90] = new Array("91","85","Positioning","11","Widget.png");</v>
      </c>
    </row>
    <row r="100" spans="1:10">
      <c r="A100" s="36">
        <f t="shared" si="12"/>
        <v>92</v>
      </c>
      <c r="B100" s="36">
        <f t="shared" ref="B100:B103" si="17">A$93</f>
        <v>85</v>
      </c>
      <c r="C100" s="36">
        <v>11</v>
      </c>
      <c r="D100" s="37" t="s">
        <v>87</v>
      </c>
      <c r="E100" s="37"/>
      <c r="F100" s="37" t="s">
        <v>40</v>
      </c>
      <c r="G100" s="1" t="s">
        <v>405</v>
      </c>
      <c r="J100" t="str">
        <f t="shared" si="11"/>
        <v>datatable[91] = new Array("92","85","Deployment and Storage Equipment","11","Widget.png");</v>
      </c>
    </row>
    <row r="101" spans="1:10">
      <c r="A101" s="36">
        <f t="shared" si="12"/>
        <v>93</v>
      </c>
      <c r="B101" s="36">
        <f t="shared" si="17"/>
        <v>85</v>
      </c>
      <c r="C101" s="36">
        <v>11</v>
      </c>
      <c r="D101" s="37" t="s">
        <v>88</v>
      </c>
      <c r="E101" s="37"/>
      <c r="F101" s="37" t="s">
        <v>40</v>
      </c>
      <c r="G101" s="1" t="s">
        <v>405</v>
      </c>
      <c r="J101" t="str">
        <f t="shared" si="11"/>
        <v>datatable[92] = new Array("93","85","Docking Mechanisms","11","Widget.png");</v>
      </c>
    </row>
    <row r="102" spans="1:10">
      <c r="A102" s="36">
        <f t="shared" si="12"/>
        <v>94</v>
      </c>
      <c r="B102" s="36">
        <f t="shared" si="17"/>
        <v>85</v>
      </c>
      <c r="C102" s="36">
        <v>11</v>
      </c>
      <c r="D102" s="37" t="s">
        <v>89</v>
      </c>
      <c r="E102" s="37"/>
      <c r="F102" s="37" t="s">
        <v>40</v>
      </c>
      <c r="G102" s="1" t="s">
        <v>405</v>
      </c>
      <c r="J102" t="str">
        <f t="shared" si="11"/>
        <v>datatable[93] = new Array("94","85","Other Mechanisms (Specify)","11","Widget.png");</v>
      </c>
    </row>
    <row r="103" spans="1:10">
      <c r="A103" s="36">
        <f t="shared" si="12"/>
        <v>95</v>
      </c>
      <c r="B103" s="36">
        <f t="shared" si="17"/>
        <v>85</v>
      </c>
      <c r="C103" s="36">
        <v>11</v>
      </c>
      <c r="D103" s="37" t="s">
        <v>90</v>
      </c>
      <c r="E103" s="37"/>
      <c r="F103" s="37" t="s">
        <v>40</v>
      </c>
      <c r="G103" s="1" t="s">
        <v>405</v>
      </c>
      <c r="J103" t="str">
        <f t="shared" si="11"/>
        <v>datatable[94] = new Array("95","85","Pyrotechnics","11","Widget.png");</v>
      </c>
    </row>
    <row r="104" spans="1:10">
      <c r="A104" s="36">
        <f t="shared" si="12"/>
        <v>96</v>
      </c>
      <c r="B104" s="36">
        <f>A$76</f>
        <v>68</v>
      </c>
      <c r="C104" s="36">
        <v>10</v>
      </c>
      <c r="D104" s="37" t="s">
        <v>91</v>
      </c>
      <c r="E104" s="37"/>
      <c r="F104" s="37" t="s">
        <v>39</v>
      </c>
      <c r="G104" s="1" t="s">
        <v>405</v>
      </c>
      <c r="J104" t="str">
        <f t="shared" si="11"/>
        <v>datatable[95] = new Array("96","68","SMS Other (Specify)","10","Widget.png");</v>
      </c>
    </row>
    <row r="105" spans="1:10">
      <c r="A105" s="36">
        <f t="shared" si="12"/>
        <v>97</v>
      </c>
      <c r="B105" s="36">
        <f>A$69</f>
        <v>61</v>
      </c>
      <c r="C105" s="36">
        <v>9</v>
      </c>
      <c r="D105" s="37" t="s">
        <v>92</v>
      </c>
      <c r="E105" s="37"/>
      <c r="F105" s="37" t="s">
        <v>38</v>
      </c>
      <c r="G105" s="1" t="s">
        <v>405</v>
      </c>
      <c r="J105" t="str">
        <f t="shared" si="11"/>
        <v>datatable[96] = new Array("97","61","Thermal Control Subsystem (TCS)","9","Widget.png");</v>
      </c>
    </row>
    <row r="106" spans="1:10">
      <c r="A106" s="36">
        <f t="shared" si="12"/>
        <v>98</v>
      </c>
      <c r="B106" s="36">
        <f>A$100</f>
        <v>92</v>
      </c>
      <c r="C106" s="36">
        <v>10</v>
      </c>
      <c r="D106" s="37" t="s">
        <v>408</v>
      </c>
      <c r="E106" s="37"/>
      <c r="F106" s="37" t="s">
        <v>39</v>
      </c>
      <c r="G106" s="1" t="s">
        <v>403</v>
      </c>
      <c r="J106" t="str">
        <f t="shared" si="11"/>
        <v>datatable[97] = new Array("98","92","Thermal Control Subsystem SEITPM","10","SEITPM.png");</v>
      </c>
    </row>
    <row r="107" spans="1:10">
      <c r="A107" s="36">
        <f t="shared" si="12"/>
        <v>99</v>
      </c>
      <c r="B107" s="36">
        <f>A$101</f>
        <v>93</v>
      </c>
      <c r="C107" s="36">
        <v>11</v>
      </c>
      <c r="D107" s="37" t="s">
        <v>67</v>
      </c>
      <c r="E107" s="37"/>
      <c r="F107" s="37" t="s">
        <v>40</v>
      </c>
      <c r="G107" s="1" t="s">
        <v>403</v>
      </c>
      <c r="J107" t="str">
        <f t="shared" si="11"/>
        <v>datatable[98] = new Array("99","93","Project Management","11","SEITPM.png");</v>
      </c>
    </row>
    <row r="108" spans="1:10">
      <c r="A108" s="36">
        <f t="shared" si="12"/>
        <v>100</v>
      </c>
      <c r="B108" s="36">
        <f t="shared" ref="B108:B111" si="18">A$101</f>
        <v>93</v>
      </c>
      <c r="C108" s="36">
        <v>11</v>
      </c>
      <c r="D108" s="37" t="s">
        <v>68</v>
      </c>
      <c r="E108" s="37"/>
      <c r="F108" s="37" t="s">
        <v>40</v>
      </c>
      <c r="G108" s="1" t="s">
        <v>403</v>
      </c>
      <c r="J108" t="str">
        <f t="shared" si="11"/>
        <v>datatable[99] = new Array("100","93","Systems Engineering","11","SEITPM.png");</v>
      </c>
    </row>
    <row r="109" spans="1:10">
      <c r="A109" s="36">
        <f t="shared" si="12"/>
        <v>101</v>
      </c>
      <c r="B109" s="36">
        <f t="shared" si="18"/>
        <v>93</v>
      </c>
      <c r="C109" s="36">
        <v>11</v>
      </c>
      <c r="D109" s="37" t="s">
        <v>69</v>
      </c>
      <c r="E109" s="37"/>
      <c r="F109" s="37" t="s">
        <v>40</v>
      </c>
      <c r="G109" s="1" t="s">
        <v>403</v>
      </c>
      <c r="J109" t="str">
        <f t="shared" si="11"/>
        <v>datatable[100] = new Array("101","93","Mission Assurance","11","SEITPM.png");</v>
      </c>
    </row>
    <row r="110" spans="1:10">
      <c r="A110" s="36">
        <f t="shared" si="12"/>
        <v>102</v>
      </c>
      <c r="B110" s="36">
        <f t="shared" si="18"/>
        <v>93</v>
      </c>
      <c r="C110" s="36">
        <v>11</v>
      </c>
      <c r="D110" s="37" t="s">
        <v>70</v>
      </c>
      <c r="E110" s="37"/>
      <c r="F110" s="37" t="s">
        <v>40</v>
      </c>
      <c r="G110" s="1" t="s">
        <v>403</v>
      </c>
      <c r="J110" t="str">
        <f t="shared" si="11"/>
        <v>datatable[101] = new Array("102","93","Assembly, Integration and Testing","11","SEITPM.png");</v>
      </c>
    </row>
    <row r="111" spans="1:10">
      <c r="A111" s="36">
        <f t="shared" si="12"/>
        <v>103</v>
      </c>
      <c r="B111" s="36">
        <f t="shared" si="18"/>
        <v>93</v>
      </c>
      <c r="C111" s="36">
        <v>11</v>
      </c>
      <c r="D111" s="37" t="s">
        <v>71</v>
      </c>
      <c r="E111" s="37"/>
      <c r="F111" s="37" t="s">
        <v>40</v>
      </c>
      <c r="G111" s="1" t="s">
        <v>403</v>
      </c>
      <c r="J111" t="str">
        <f t="shared" si="11"/>
        <v>datatable[102] = new Array("103","93","Support Equipment","11","SEITPM.png");</v>
      </c>
    </row>
    <row r="112" spans="1:10">
      <c r="A112" s="36">
        <f t="shared" si="12"/>
        <v>104</v>
      </c>
      <c r="B112" s="36">
        <f>A$100</f>
        <v>92</v>
      </c>
      <c r="C112" s="36">
        <v>10</v>
      </c>
      <c r="D112" s="37" t="s">
        <v>93</v>
      </c>
      <c r="E112" s="37"/>
      <c r="F112" s="37" t="s">
        <v>39</v>
      </c>
      <c r="G112" s="1" t="s">
        <v>405</v>
      </c>
      <c r="J112" t="str">
        <f t="shared" si="11"/>
        <v>datatable[103] = new Array("104","92","Active Devices","10","Widget.png");</v>
      </c>
    </row>
    <row r="113" spans="1:10">
      <c r="A113" s="36">
        <f t="shared" si="12"/>
        <v>105</v>
      </c>
      <c r="B113" s="36">
        <f>A$107</f>
        <v>99</v>
      </c>
      <c r="C113" s="36">
        <v>11</v>
      </c>
      <c r="D113" s="37" t="s">
        <v>94</v>
      </c>
      <c r="E113" s="37"/>
      <c r="F113" s="37" t="s">
        <v>40</v>
      </c>
      <c r="G113" s="1" t="s">
        <v>405</v>
      </c>
      <c r="J113" t="str">
        <f t="shared" si="11"/>
        <v>datatable[104] = new Array("105","99","Cryogenic Devices","11","Widget.png");</v>
      </c>
    </row>
    <row r="114" spans="1:10">
      <c r="A114" s="36">
        <f t="shared" si="12"/>
        <v>106</v>
      </c>
      <c r="B114" s="36">
        <f t="shared" ref="B114:B117" si="19">A$107</f>
        <v>99</v>
      </c>
      <c r="C114" s="36">
        <v>11</v>
      </c>
      <c r="D114" s="37" t="s">
        <v>95</v>
      </c>
      <c r="E114" s="37"/>
      <c r="F114" s="37" t="s">
        <v>40</v>
      </c>
      <c r="G114" s="1" t="s">
        <v>405</v>
      </c>
      <c r="J114" t="str">
        <f t="shared" si="11"/>
        <v>datatable[105] = new Array("106","99","Liquid Loops","11","Widget.png");</v>
      </c>
    </row>
    <row r="115" spans="1:10">
      <c r="A115" s="36">
        <f t="shared" si="12"/>
        <v>107</v>
      </c>
      <c r="B115" s="36">
        <f t="shared" si="19"/>
        <v>99</v>
      </c>
      <c r="C115" s="36">
        <v>11</v>
      </c>
      <c r="D115" s="37" t="s">
        <v>96</v>
      </c>
      <c r="E115" s="37"/>
      <c r="F115" s="37" t="s">
        <v>40</v>
      </c>
      <c r="G115" s="1" t="s">
        <v>405</v>
      </c>
      <c r="J115" t="str">
        <f t="shared" si="11"/>
        <v>datatable[106] = new Array("107","99","Electric Coolers","11","Widget.png");</v>
      </c>
    </row>
    <row r="116" spans="1:10">
      <c r="A116" s="36">
        <f t="shared" si="12"/>
        <v>108</v>
      </c>
      <c r="B116" s="36">
        <f t="shared" si="19"/>
        <v>99</v>
      </c>
      <c r="C116" s="36">
        <v>11</v>
      </c>
      <c r="D116" s="37" t="s">
        <v>97</v>
      </c>
      <c r="E116" s="37"/>
      <c r="F116" s="37" t="s">
        <v>40</v>
      </c>
      <c r="G116" s="1" t="s">
        <v>405</v>
      </c>
      <c r="J116" t="str">
        <f t="shared" si="11"/>
        <v>datatable[107] = new Array("108","99","Heaters, Thermistors, and Thermostats","11","Widget.png");</v>
      </c>
    </row>
    <row r="117" spans="1:10">
      <c r="A117" s="36">
        <f t="shared" si="12"/>
        <v>109</v>
      </c>
      <c r="B117" s="36">
        <f t="shared" si="19"/>
        <v>99</v>
      </c>
      <c r="C117" s="36">
        <v>11</v>
      </c>
      <c r="D117" s="37" t="s">
        <v>98</v>
      </c>
      <c r="E117" s="37"/>
      <c r="F117" s="37" t="s">
        <v>40</v>
      </c>
      <c r="G117" s="1" t="s">
        <v>405</v>
      </c>
      <c r="J117" t="str">
        <f t="shared" si="11"/>
        <v>datatable[108] = new Array("109","99","Other Active Devices (Specify)","11","Widget.png");</v>
      </c>
    </row>
    <row r="118" spans="1:10">
      <c r="A118" s="36">
        <f t="shared" si="12"/>
        <v>110</v>
      </c>
      <c r="B118" s="36">
        <f>A$100</f>
        <v>92</v>
      </c>
      <c r="C118" s="36">
        <v>10</v>
      </c>
      <c r="D118" s="37" t="s">
        <v>99</v>
      </c>
      <c r="E118" s="37"/>
      <c r="F118" s="37" t="s">
        <v>39</v>
      </c>
      <c r="G118" s="1" t="s">
        <v>405</v>
      </c>
      <c r="J118" t="str">
        <f t="shared" si="11"/>
        <v>datatable[109] = new Array("110","92","Passive Devices","10","Widget.png");</v>
      </c>
    </row>
    <row r="119" spans="1:10">
      <c r="A119" s="36">
        <f t="shared" si="12"/>
        <v>111</v>
      </c>
      <c r="B119" s="36">
        <f>A$113</f>
        <v>105</v>
      </c>
      <c r="C119" s="36">
        <v>11</v>
      </c>
      <c r="D119" s="37" t="s">
        <v>100</v>
      </c>
      <c r="E119" s="37"/>
      <c r="F119" s="37" t="s">
        <v>40</v>
      </c>
      <c r="G119" s="1" t="s">
        <v>405</v>
      </c>
      <c r="J119" t="str">
        <f t="shared" si="11"/>
        <v>datatable[110] = new Array("111","105","Radiator Panel/Fins","11","Widget.png");</v>
      </c>
    </row>
    <row r="120" spans="1:10">
      <c r="A120" s="36">
        <f t="shared" si="12"/>
        <v>112</v>
      </c>
      <c r="B120" s="36">
        <f t="shared" ref="B120:B128" si="20">A$113</f>
        <v>105</v>
      </c>
      <c r="C120" s="36">
        <v>11</v>
      </c>
      <c r="D120" s="37" t="s">
        <v>101</v>
      </c>
      <c r="E120" s="37"/>
      <c r="F120" s="37" t="s">
        <v>40</v>
      </c>
      <c r="G120" s="1" t="s">
        <v>405</v>
      </c>
      <c r="J120" t="str">
        <f t="shared" si="11"/>
        <v>datatable[111] = new Array("112","105","Coatings","11","Widget.png");</v>
      </c>
    </row>
    <row r="121" spans="1:10">
      <c r="A121" s="36">
        <f t="shared" si="12"/>
        <v>113</v>
      </c>
      <c r="B121" s="36">
        <f t="shared" si="20"/>
        <v>105</v>
      </c>
      <c r="C121" s="36">
        <v>11</v>
      </c>
      <c r="D121" s="37" t="s">
        <v>102</v>
      </c>
      <c r="E121" s="37"/>
      <c r="F121" s="37" t="s">
        <v>40</v>
      </c>
      <c r="G121" s="1" t="s">
        <v>405</v>
      </c>
      <c r="J121" t="str">
        <f t="shared" si="11"/>
        <v>datatable[112] = new Array("113","105","Heat Pipes","11","Widget.png");</v>
      </c>
    </row>
    <row r="122" spans="1:10">
      <c r="A122" s="36">
        <f t="shared" si="12"/>
        <v>114</v>
      </c>
      <c r="B122" s="36">
        <f t="shared" si="20"/>
        <v>105</v>
      </c>
      <c r="C122" s="36">
        <v>11</v>
      </c>
      <c r="D122" s="37" t="s">
        <v>103</v>
      </c>
      <c r="E122" s="37"/>
      <c r="F122" s="37" t="s">
        <v>40</v>
      </c>
      <c r="G122" s="1" t="s">
        <v>405</v>
      </c>
      <c r="J122" t="str">
        <f t="shared" si="11"/>
        <v>datatable[113] = new Array("114","105","Insulation","11","Widget.png");</v>
      </c>
    </row>
    <row r="123" spans="1:10">
      <c r="A123" s="36">
        <f t="shared" si="12"/>
        <v>115</v>
      </c>
      <c r="B123" s="36">
        <f t="shared" si="20"/>
        <v>105</v>
      </c>
      <c r="C123" s="36">
        <v>11</v>
      </c>
      <c r="D123" s="37" t="s">
        <v>104</v>
      </c>
      <c r="E123" s="37"/>
      <c r="F123" s="37" t="s">
        <v>40</v>
      </c>
      <c r="G123" s="1" t="s">
        <v>405</v>
      </c>
      <c r="J123" t="str">
        <f t="shared" si="11"/>
        <v>datatable[114] = new Array("115","105","Conductive Structures","11","Widget.png");</v>
      </c>
    </row>
    <row r="124" spans="1:10">
      <c r="A124" s="36">
        <f t="shared" si="12"/>
        <v>116</v>
      </c>
      <c r="B124" s="36">
        <f t="shared" si="20"/>
        <v>105</v>
      </c>
      <c r="C124" s="36">
        <v>11</v>
      </c>
      <c r="D124" s="37" t="s">
        <v>105</v>
      </c>
      <c r="E124" s="37"/>
      <c r="F124" s="37" t="s">
        <v>40</v>
      </c>
      <c r="G124" s="1" t="s">
        <v>405</v>
      </c>
      <c r="J124" t="str">
        <f t="shared" si="11"/>
        <v>datatable[115] = new Array("116","105","Heat Activated Structures","11","Widget.png");</v>
      </c>
    </row>
    <row r="125" spans="1:10">
      <c r="A125" s="36">
        <f t="shared" si="12"/>
        <v>117</v>
      </c>
      <c r="B125" s="36">
        <f t="shared" si="20"/>
        <v>105</v>
      </c>
      <c r="C125" s="36">
        <v>11</v>
      </c>
      <c r="D125" s="37" t="s">
        <v>106</v>
      </c>
      <c r="E125" s="37"/>
      <c r="F125" s="37" t="s">
        <v>40</v>
      </c>
      <c r="G125" s="1" t="s">
        <v>405</v>
      </c>
      <c r="J125" t="str">
        <f t="shared" si="11"/>
        <v>datatable[116] = new Array("117","105","Sun Shields","11","Widget.png");</v>
      </c>
    </row>
    <row r="126" spans="1:10">
      <c r="A126" s="36">
        <f t="shared" si="12"/>
        <v>118</v>
      </c>
      <c r="B126" s="36">
        <f t="shared" si="20"/>
        <v>105</v>
      </c>
      <c r="C126" s="36">
        <v>11</v>
      </c>
      <c r="D126" s="37" t="s">
        <v>107</v>
      </c>
      <c r="E126" s="37"/>
      <c r="F126" s="37" t="s">
        <v>40</v>
      </c>
      <c r="G126" s="1" t="s">
        <v>405</v>
      </c>
      <c r="J126" t="str">
        <f t="shared" si="11"/>
        <v>datatable[117] = new Array("118","105","Second Surface Mirrors","11","Widget.png");</v>
      </c>
    </row>
    <row r="127" spans="1:10">
      <c r="A127" s="36">
        <f t="shared" si="12"/>
        <v>119</v>
      </c>
      <c r="B127" s="36">
        <f t="shared" si="20"/>
        <v>105</v>
      </c>
      <c r="C127" s="36">
        <v>11</v>
      </c>
      <c r="D127" s="37" t="s">
        <v>108</v>
      </c>
      <c r="E127" s="37"/>
      <c r="F127" s="37" t="s">
        <v>40</v>
      </c>
      <c r="G127" s="1" t="s">
        <v>405</v>
      </c>
      <c r="J127" t="str">
        <f t="shared" si="11"/>
        <v>datatable[118] = new Array("119","105","Shutters and Louvers","11","Widget.png");</v>
      </c>
    </row>
    <row r="128" spans="1:10">
      <c r="A128" s="36">
        <f t="shared" si="12"/>
        <v>120</v>
      </c>
      <c r="B128" s="36">
        <f t="shared" si="20"/>
        <v>105</v>
      </c>
      <c r="C128" s="36">
        <v>11</v>
      </c>
      <c r="D128" s="37" t="s">
        <v>109</v>
      </c>
      <c r="E128" s="37"/>
      <c r="F128" s="37" t="s">
        <v>40</v>
      </c>
      <c r="G128" s="1" t="s">
        <v>405</v>
      </c>
      <c r="J128" t="str">
        <f t="shared" si="11"/>
        <v>datatable[119] = new Array("120","105","Other Passive Devices (Specify)","11","Widget.png");</v>
      </c>
    </row>
    <row r="129" spans="1:10">
      <c r="A129" s="36">
        <f t="shared" si="12"/>
        <v>121</v>
      </c>
      <c r="B129" s="36">
        <f>A$100</f>
        <v>92</v>
      </c>
      <c r="C129" s="36">
        <v>10</v>
      </c>
      <c r="D129" s="37" t="s">
        <v>110</v>
      </c>
      <c r="E129" s="37"/>
      <c r="F129" s="37" t="s">
        <v>39</v>
      </c>
      <c r="G129" s="1" t="s">
        <v>405</v>
      </c>
      <c r="J129" t="str">
        <f t="shared" si="11"/>
        <v>datatable[120] = new Array("121","92","TCS Other (Specify)","10","Widget.png");</v>
      </c>
    </row>
    <row r="130" spans="1:10">
      <c r="A130" s="36">
        <f t="shared" si="12"/>
        <v>122</v>
      </c>
      <c r="B130" s="36">
        <f>A$69</f>
        <v>61</v>
      </c>
      <c r="C130" s="36">
        <v>9</v>
      </c>
      <c r="D130" s="37" t="s">
        <v>111</v>
      </c>
      <c r="E130" s="37"/>
      <c r="F130" s="37" t="s">
        <v>38</v>
      </c>
      <c r="G130" s="1" t="s">
        <v>405</v>
      </c>
      <c r="J130" t="str">
        <f t="shared" si="11"/>
        <v>datatable[121] = new Array("122","61","Electric Power Subsystem (EPS)","9","Widget.png");</v>
      </c>
    </row>
    <row r="131" spans="1:10">
      <c r="A131" s="36">
        <f t="shared" si="12"/>
        <v>123</v>
      </c>
      <c r="B131" s="36">
        <f>A$125</f>
        <v>117</v>
      </c>
      <c r="C131" s="36">
        <v>10</v>
      </c>
      <c r="D131" s="37" t="s">
        <v>409</v>
      </c>
      <c r="E131" s="37"/>
      <c r="F131" s="37" t="s">
        <v>39</v>
      </c>
      <c r="G131" s="1" t="s">
        <v>403</v>
      </c>
      <c r="J131" t="str">
        <f t="shared" si="11"/>
        <v>datatable[122] = new Array("123","117","Electric Power Subsystem SEITPM","10","SEITPM.png");</v>
      </c>
    </row>
    <row r="132" spans="1:10">
      <c r="A132" s="36">
        <f t="shared" si="12"/>
        <v>124</v>
      </c>
      <c r="B132" s="36">
        <f>A$126</f>
        <v>118</v>
      </c>
      <c r="C132" s="36">
        <v>11</v>
      </c>
      <c r="D132" s="37" t="s">
        <v>67</v>
      </c>
      <c r="E132" s="37"/>
      <c r="F132" s="37" t="s">
        <v>40</v>
      </c>
      <c r="G132" s="1" t="s">
        <v>403</v>
      </c>
      <c r="J132" t="str">
        <f t="shared" si="11"/>
        <v>datatable[123] = new Array("124","118","Project Management","11","SEITPM.png");</v>
      </c>
    </row>
    <row r="133" spans="1:10">
      <c r="A133" s="36">
        <f t="shared" si="12"/>
        <v>125</v>
      </c>
      <c r="B133" s="36">
        <f t="shared" ref="B133:B136" si="21">A$126</f>
        <v>118</v>
      </c>
      <c r="C133" s="36">
        <v>11</v>
      </c>
      <c r="D133" s="37" t="s">
        <v>68</v>
      </c>
      <c r="E133" s="37"/>
      <c r="F133" s="37" t="s">
        <v>40</v>
      </c>
      <c r="G133" s="1" t="s">
        <v>403</v>
      </c>
      <c r="J133" t="str">
        <f t="shared" si="11"/>
        <v>datatable[124] = new Array("125","118","Systems Engineering","11","SEITPM.png");</v>
      </c>
    </row>
    <row r="134" spans="1:10">
      <c r="A134" s="36">
        <f t="shared" si="12"/>
        <v>126</v>
      </c>
      <c r="B134" s="36">
        <f t="shared" si="21"/>
        <v>118</v>
      </c>
      <c r="C134" s="36">
        <v>11</v>
      </c>
      <c r="D134" s="37" t="s">
        <v>69</v>
      </c>
      <c r="E134" s="37"/>
      <c r="F134" s="37" t="s">
        <v>40</v>
      </c>
      <c r="G134" s="1" t="s">
        <v>403</v>
      </c>
      <c r="J134" t="str">
        <f t="shared" si="11"/>
        <v>datatable[125] = new Array("126","118","Mission Assurance","11","SEITPM.png");</v>
      </c>
    </row>
    <row r="135" spans="1:10">
      <c r="A135" s="36">
        <f t="shared" si="12"/>
        <v>127</v>
      </c>
      <c r="B135" s="36">
        <f t="shared" si="21"/>
        <v>118</v>
      </c>
      <c r="C135" s="36">
        <v>11</v>
      </c>
      <c r="D135" s="37" t="s">
        <v>70</v>
      </c>
      <c r="E135" s="37"/>
      <c r="F135" s="37" t="s">
        <v>40</v>
      </c>
      <c r="G135" s="1" t="s">
        <v>403</v>
      </c>
      <c r="J135" t="str">
        <f t="shared" si="11"/>
        <v>datatable[126] = new Array("127","118","Assembly, Integration and Testing","11","SEITPM.png");</v>
      </c>
    </row>
    <row r="136" spans="1:10">
      <c r="A136" s="36">
        <f t="shared" si="12"/>
        <v>128</v>
      </c>
      <c r="B136" s="36">
        <f t="shared" si="21"/>
        <v>118</v>
      </c>
      <c r="C136" s="36">
        <v>11</v>
      </c>
      <c r="D136" s="37" t="s">
        <v>71</v>
      </c>
      <c r="E136" s="37"/>
      <c r="F136" s="37" t="s">
        <v>40</v>
      </c>
      <c r="G136" s="1" t="s">
        <v>403</v>
      </c>
      <c r="J136" t="str">
        <f t="shared" si="11"/>
        <v>datatable[127] = new Array("128","118","Support Equipment","11","SEITPM.png");</v>
      </c>
    </row>
    <row r="137" spans="1:10">
      <c r="A137" s="36">
        <f t="shared" si="12"/>
        <v>129</v>
      </c>
      <c r="B137" s="36">
        <f>A$125</f>
        <v>117</v>
      </c>
      <c r="C137" s="36">
        <v>10</v>
      </c>
      <c r="D137" s="37" t="s">
        <v>112</v>
      </c>
      <c r="E137" s="37"/>
      <c r="F137" s="37" t="s">
        <v>39</v>
      </c>
      <c r="G137" s="1" t="s">
        <v>405</v>
      </c>
      <c r="J137" t="str">
        <f t="shared" si="11"/>
        <v>datatable[128] = new Array("129","117","Electrical Power Generation","10","Widget.png");</v>
      </c>
    </row>
    <row r="138" spans="1:10">
      <c r="A138" s="36">
        <f t="shared" si="12"/>
        <v>130</v>
      </c>
      <c r="B138" s="36">
        <f>A$132</f>
        <v>124</v>
      </c>
      <c r="C138" s="36">
        <v>11</v>
      </c>
      <c r="D138" s="37" t="s">
        <v>113</v>
      </c>
      <c r="E138" s="37"/>
      <c r="F138" s="37" t="s">
        <v>40</v>
      </c>
      <c r="G138" s="1" t="s">
        <v>405</v>
      </c>
      <c r="J138" t="str">
        <f t="shared" si="11"/>
        <v>datatable[129] = new Array("130","124","Solar Array","11","Widget.png");</v>
      </c>
    </row>
    <row r="139" spans="1:10">
      <c r="A139" s="36">
        <f t="shared" si="12"/>
        <v>131</v>
      </c>
      <c r="B139" s="36">
        <f t="shared" ref="B139:B143" si="22">A$132</f>
        <v>124</v>
      </c>
      <c r="C139" s="36">
        <v>11</v>
      </c>
      <c r="D139" s="37" t="s">
        <v>114</v>
      </c>
      <c r="E139" s="37"/>
      <c r="F139" s="37" t="s">
        <v>40</v>
      </c>
      <c r="G139" s="1" t="s">
        <v>405</v>
      </c>
      <c r="J139" t="str">
        <f t="shared" ref="J139:J202" si="23">"datatable["&amp;A139-1&amp;"] = new Array(""" &amp; A139 &amp;""",""" &amp; B139 &amp;""",""" &amp; D139 &amp; """,""" &amp; C139&amp;""","""&amp;""&amp;G139&amp;""");"</f>
        <v>datatable[130] = new Array("131","124","Solar Array Positioner","11","Widget.png");</v>
      </c>
    </row>
    <row r="140" spans="1:10">
      <c r="A140" s="36">
        <f t="shared" ref="A140:A203" si="24">A139+1</f>
        <v>132</v>
      </c>
      <c r="B140" s="36">
        <f t="shared" si="22"/>
        <v>124</v>
      </c>
      <c r="C140" s="36">
        <v>11</v>
      </c>
      <c r="D140" s="37" t="s">
        <v>115</v>
      </c>
      <c r="E140" s="37"/>
      <c r="F140" s="37" t="s">
        <v>40</v>
      </c>
      <c r="G140" s="1" t="s">
        <v>405</v>
      </c>
      <c r="J140" t="str">
        <f t="shared" si="23"/>
        <v>datatable[131] = new Array("132","124","Radioisotope Thermionic Generator","11","Widget.png");</v>
      </c>
    </row>
    <row r="141" spans="1:10">
      <c r="A141" s="36">
        <f t="shared" si="24"/>
        <v>133</v>
      </c>
      <c r="B141" s="36">
        <f t="shared" si="22"/>
        <v>124</v>
      </c>
      <c r="C141" s="36">
        <v>11</v>
      </c>
      <c r="D141" s="37" t="s">
        <v>116</v>
      </c>
      <c r="E141" s="37"/>
      <c r="F141" s="37" t="s">
        <v>40</v>
      </c>
      <c r="G141" s="1" t="s">
        <v>405</v>
      </c>
      <c r="J141" t="str">
        <f t="shared" si="23"/>
        <v>datatable[132] = new Array("133","124","Chemical (Fuel Cells)","11","Widget.png");</v>
      </c>
    </row>
    <row r="142" spans="1:10">
      <c r="A142" s="36">
        <f t="shared" si="24"/>
        <v>134</v>
      </c>
      <c r="B142" s="36">
        <f t="shared" si="22"/>
        <v>124</v>
      </c>
      <c r="C142" s="36">
        <v>11</v>
      </c>
      <c r="D142" s="37" t="s">
        <v>117</v>
      </c>
      <c r="E142" s="37"/>
      <c r="F142" s="37" t="s">
        <v>40</v>
      </c>
      <c r="G142" s="1" t="s">
        <v>405</v>
      </c>
      <c r="J142" t="str">
        <f t="shared" si="23"/>
        <v>datatable[133] = new Array("134","124","Auxiliary Power Units","11","Widget.png");</v>
      </c>
    </row>
    <row r="143" spans="1:10">
      <c r="A143" s="36">
        <f t="shared" si="24"/>
        <v>135</v>
      </c>
      <c r="B143" s="36">
        <f t="shared" si="22"/>
        <v>124</v>
      </c>
      <c r="C143" s="36">
        <v>11</v>
      </c>
      <c r="D143" s="37" t="s">
        <v>118</v>
      </c>
      <c r="E143" s="37"/>
      <c r="F143" s="37" t="s">
        <v>40</v>
      </c>
      <c r="G143" s="1" t="s">
        <v>405</v>
      </c>
      <c r="J143" t="str">
        <f t="shared" si="23"/>
        <v>datatable[134] = new Array("135","124","Other Power Sources","11","Widget.png");</v>
      </c>
    </row>
    <row r="144" spans="1:10">
      <c r="A144" s="36">
        <f t="shared" si="24"/>
        <v>136</v>
      </c>
      <c r="B144" s="36">
        <f>A$125</f>
        <v>117</v>
      </c>
      <c r="C144" s="36">
        <v>10</v>
      </c>
      <c r="D144" s="37" t="s">
        <v>119</v>
      </c>
      <c r="E144" s="37"/>
      <c r="F144" s="37" t="s">
        <v>39</v>
      </c>
      <c r="G144" s="1" t="s">
        <v>405</v>
      </c>
      <c r="J144" t="str">
        <f t="shared" si="23"/>
        <v>datatable[135] = new Array("136","117","Electrical Power Conditioning","10","Widget.png");</v>
      </c>
    </row>
    <row r="145" spans="1:10">
      <c r="A145" s="36">
        <f t="shared" si="24"/>
        <v>137</v>
      </c>
      <c r="B145" s="36">
        <f>A$139</f>
        <v>131</v>
      </c>
      <c r="C145" s="36">
        <v>11</v>
      </c>
      <c r="D145" s="37" t="s">
        <v>120</v>
      </c>
      <c r="E145" s="37"/>
      <c r="F145" s="37" t="s">
        <v>40</v>
      </c>
      <c r="G145" s="1" t="s">
        <v>405</v>
      </c>
      <c r="J145" t="str">
        <f t="shared" si="23"/>
        <v>datatable[136] = new Array("137","131","Power Control Electronics","11","Widget.png");</v>
      </c>
    </row>
    <row r="146" spans="1:10">
      <c r="A146" s="36">
        <f t="shared" si="24"/>
        <v>138</v>
      </c>
      <c r="B146" s="36">
        <f t="shared" ref="B146:B151" si="25">A$139</f>
        <v>131</v>
      </c>
      <c r="C146" s="36">
        <v>11</v>
      </c>
      <c r="D146" s="37" t="s">
        <v>121</v>
      </c>
      <c r="E146" s="37"/>
      <c r="F146" s="37" t="s">
        <v>40</v>
      </c>
      <c r="G146" s="1" t="s">
        <v>405</v>
      </c>
      <c r="J146" t="str">
        <f t="shared" si="23"/>
        <v>datatable[137] = new Array("138","131","Power Conversion Electronics","11","Widget.png");</v>
      </c>
    </row>
    <row r="147" spans="1:10">
      <c r="A147" s="36">
        <f t="shared" si="24"/>
        <v>139</v>
      </c>
      <c r="B147" s="36">
        <f t="shared" si="25"/>
        <v>131</v>
      </c>
      <c r="C147" s="36">
        <v>11</v>
      </c>
      <c r="D147" s="37" t="s">
        <v>122</v>
      </c>
      <c r="E147" s="37"/>
      <c r="F147" s="37" t="s">
        <v>40</v>
      </c>
      <c r="G147" s="1" t="s">
        <v>405</v>
      </c>
      <c r="J147" t="str">
        <f t="shared" si="23"/>
        <v>datatable[138] = new Array("139","131","Power Dissipation Devices","11","Widget.png");</v>
      </c>
    </row>
    <row r="148" spans="1:10">
      <c r="A148" s="36">
        <f t="shared" si="24"/>
        <v>140</v>
      </c>
      <c r="B148" s="36">
        <f t="shared" si="25"/>
        <v>131</v>
      </c>
      <c r="C148" s="36">
        <v>11</v>
      </c>
      <c r="D148" s="37" t="s">
        <v>123</v>
      </c>
      <c r="E148" s="37"/>
      <c r="F148" s="37" t="s">
        <v>40</v>
      </c>
      <c r="G148" s="1" t="s">
        <v>405</v>
      </c>
      <c r="J148" t="str">
        <f t="shared" si="23"/>
        <v>datatable[139] = new Array("140","131","Power Distribution Electronics","11","Widget.png");</v>
      </c>
    </row>
    <row r="149" spans="1:10">
      <c r="A149" s="36">
        <f t="shared" si="24"/>
        <v>141</v>
      </c>
      <c r="B149" s="36">
        <f t="shared" si="25"/>
        <v>131</v>
      </c>
      <c r="C149" s="36">
        <v>11</v>
      </c>
      <c r="D149" s="37" t="s">
        <v>124</v>
      </c>
      <c r="E149" s="37"/>
      <c r="F149" s="37" t="s">
        <v>40</v>
      </c>
      <c r="G149" s="1" t="s">
        <v>405</v>
      </c>
      <c r="J149" t="str">
        <f t="shared" si="23"/>
        <v>datatable[140] = new Array("141","131","Power Switching Electronics","11","Widget.png");</v>
      </c>
    </row>
    <row r="150" spans="1:10">
      <c r="A150" s="36">
        <f t="shared" si="24"/>
        <v>142</v>
      </c>
      <c r="B150" s="36">
        <f t="shared" si="25"/>
        <v>131</v>
      </c>
      <c r="C150" s="36">
        <v>11</v>
      </c>
      <c r="D150" s="37" t="s">
        <v>125</v>
      </c>
      <c r="E150" s="37"/>
      <c r="F150" s="37" t="s">
        <v>40</v>
      </c>
      <c r="G150" s="1" t="s">
        <v>405</v>
      </c>
      <c r="J150" t="str">
        <f t="shared" si="23"/>
        <v>datatable[141] = new Array("142","131","Power Regulation Electronics","11","Widget.png");</v>
      </c>
    </row>
    <row r="151" spans="1:10">
      <c r="A151" s="36">
        <f t="shared" si="24"/>
        <v>143</v>
      </c>
      <c r="B151" s="36">
        <f t="shared" si="25"/>
        <v>131</v>
      </c>
      <c r="C151" s="36">
        <v>11</v>
      </c>
      <c r="D151" s="37" t="s">
        <v>126</v>
      </c>
      <c r="E151" s="37"/>
      <c r="F151" s="37" t="s">
        <v>40</v>
      </c>
      <c r="G151" s="1" t="s">
        <v>405</v>
      </c>
      <c r="J151" t="str">
        <f t="shared" si="23"/>
        <v>datatable[142] = new Array("143","131","Other Power Conditioning Devices (Specify)","11","Widget.png");</v>
      </c>
    </row>
    <row r="152" spans="1:10">
      <c r="A152" s="36">
        <f t="shared" si="24"/>
        <v>144</v>
      </c>
      <c r="B152" s="36">
        <f>A$125</f>
        <v>117</v>
      </c>
      <c r="C152" s="36">
        <v>10</v>
      </c>
      <c r="D152" s="37" t="s">
        <v>127</v>
      </c>
      <c r="E152" s="37"/>
      <c r="F152" s="37" t="s">
        <v>39</v>
      </c>
      <c r="G152" s="1" t="s">
        <v>405</v>
      </c>
      <c r="J152" t="str">
        <f t="shared" si="23"/>
        <v>datatable[143] = new Array("144","117","Electrical Power Storage","10","Widget.png");</v>
      </c>
    </row>
    <row r="153" spans="1:10">
      <c r="A153" s="36">
        <f t="shared" si="24"/>
        <v>145</v>
      </c>
      <c r="B153" s="36">
        <f>A$147</f>
        <v>139</v>
      </c>
      <c r="C153" s="36">
        <v>11</v>
      </c>
      <c r="D153" s="37" t="s">
        <v>128</v>
      </c>
      <c r="E153" s="37"/>
      <c r="F153" s="37" t="s">
        <v>40</v>
      </c>
      <c r="G153" s="1" t="s">
        <v>405</v>
      </c>
      <c r="J153" t="str">
        <f t="shared" si="23"/>
        <v>datatable[144] = new Array("145","139","Rechargeable Batteries","11","Widget.png");</v>
      </c>
    </row>
    <row r="154" spans="1:10">
      <c r="A154" s="36">
        <f t="shared" si="24"/>
        <v>146</v>
      </c>
      <c r="B154" s="36">
        <f t="shared" ref="B154:B155" si="26">A$147</f>
        <v>139</v>
      </c>
      <c r="C154" s="36">
        <v>11</v>
      </c>
      <c r="D154" s="37" t="s">
        <v>129</v>
      </c>
      <c r="E154" s="37"/>
      <c r="F154" s="37" t="s">
        <v>40</v>
      </c>
      <c r="G154" s="1" t="s">
        <v>405</v>
      </c>
      <c r="J154" t="str">
        <f t="shared" si="23"/>
        <v>datatable[145] = new Array("146","139","Charge Control Electronics","11","Widget.png");</v>
      </c>
    </row>
    <row r="155" spans="1:10">
      <c r="A155" s="36">
        <f t="shared" si="24"/>
        <v>147</v>
      </c>
      <c r="B155" s="36">
        <f t="shared" si="26"/>
        <v>139</v>
      </c>
      <c r="C155" s="36">
        <v>11</v>
      </c>
      <c r="D155" s="37" t="s">
        <v>130</v>
      </c>
      <c r="E155" s="37"/>
      <c r="F155" s="37" t="s">
        <v>40</v>
      </c>
      <c r="G155" s="1" t="s">
        <v>405</v>
      </c>
      <c r="J155" t="str">
        <f t="shared" si="23"/>
        <v>datatable[146] = new Array("147","139","Other Electrical Power Storage Devices (Specify)","11","Widget.png");</v>
      </c>
    </row>
    <row r="156" spans="1:10">
      <c r="A156" s="36">
        <f t="shared" si="24"/>
        <v>148</v>
      </c>
      <c r="B156" s="36">
        <f>A$125</f>
        <v>117</v>
      </c>
      <c r="C156" s="36">
        <v>10</v>
      </c>
      <c r="D156" s="37" t="s">
        <v>131</v>
      </c>
      <c r="E156" s="37"/>
      <c r="F156" s="37" t="s">
        <v>39</v>
      </c>
      <c r="G156" s="1" t="s">
        <v>405</v>
      </c>
      <c r="J156" t="str">
        <f t="shared" si="23"/>
        <v>datatable[147] = new Array("148","117","Harnesses and Cables","10","Widget.png");</v>
      </c>
    </row>
    <row r="157" spans="1:10">
      <c r="A157" s="36">
        <f t="shared" si="24"/>
        <v>149</v>
      </c>
      <c r="B157" s="36">
        <f>A$125</f>
        <v>117</v>
      </c>
      <c r="C157" s="36">
        <v>10</v>
      </c>
      <c r="D157" s="37" t="s">
        <v>132</v>
      </c>
      <c r="E157" s="37"/>
      <c r="F157" s="37" t="s">
        <v>39</v>
      </c>
      <c r="G157" s="1" t="s">
        <v>405</v>
      </c>
      <c r="J157" t="str">
        <f t="shared" si="23"/>
        <v>datatable[148] = new Array("149","117","EPS Other (Specify)","10","Widget.png");</v>
      </c>
    </row>
    <row r="158" spans="1:10">
      <c r="A158" s="36">
        <f t="shared" si="24"/>
        <v>150</v>
      </c>
      <c r="B158" s="36">
        <f>A$69</f>
        <v>61</v>
      </c>
      <c r="C158" s="36">
        <v>9</v>
      </c>
      <c r="D158" s="37" t="s">
        <v>133</v>
      </c>
      <c r="E158" s="37"/>
      <c r="F158" s="37" t="s">
        <v>38</v>
      </c>
      <c r="G158" s="1" t="s">
        <v>405</v>
      </c>
      <c r="J158" t="str">
        <f t="shared" si="23"/>
        <v>datatable[149] = new Array("150","61","Attitude Control Subsystem (ACS)","9","Widget.png");</v>
      </c>
    </row>
    <row r="159" spans="1:10">
      <c r="A159" s="36">
        <f t="shared" si="24"/>
        <v>151</v>
      </c>
      <c r="B159" s="36">
        <f>A$153</f>
        <v>145</v>
      </c>
      <c r="C159" s="36">
        <v>10</v>
      </c>
      <c r="D159" s="37" t="s">
        <v>410</v>
      </c>
      <c r="E159" s="37"/>
      <c r="F159" s="37" t="s">
        <v>39</v>
      </c>
      <c r="G159" s="1" t="s">
        <v>403</v>
      </c>
      <c r="J159" t="str">
        <f t="shared" si="23"/>
        <v>datatable[150] = new Array("151","145","Attitude Control Subsystem SEITPM","10","SEITPM.png");</v>
      </c>
    </row>
    <row r="160" spans="1:10">
      <c r="A160" s="36">
        <f t="shared" si="24"/>
        <v>152</v>
      </c>
      <c r="B160" s="36">
        <f>A$154</f>
        <v>146</v>
      </c>
      <c r="C160" s="36">
        <v>11</v>
      </c>
      <c r="D160" s="37" t="s">
        <v>67</v>
      </c>
      <c r="E160" s="37"/>
      <c r="F160" s="37" t="s">
        <v>40</v>
      </c>
      <c r="G160" s="1" t="s">
        <v>403</v>
      </c>
      <c r="J160" t="str">
        <f t="shared" si="23"/>
        <v>datatable[151] = new Array("152","146","Project Management","11","SEITPM.png");</v>
      </c>
    </row>
    <row r="161" spans="1:10">
      <c r="A161" s="36">
        <f t="shared" si="24"/>
        <v>153</v>
      </c>
      <c r="B161" s="36">
        <f t="shared" ref="B161:B164" si="27">A$154</f>
        <v>146</v>
      </c>
      <c r="C161" s="36">
        <v>11</v>
      </c>
      <c r="D161" s="37" t="s">
        <v>68</v>
      </c>
      <c r="E161" s="37"/>
      <c r="F161" s="37" t="s">
        <v>40</v>
      </c>
      <c r="G161" s="1" t="s">
        <v>403</v>
      </c>
      <c r="J161" t="str">
        <f t="shared" si="23"/>
        <v>datatable[152] = new Array("153","146","Systems Engineering","11","SEITPM.png");</v>
      </c>
    </row>
    <row r="162" spans="1:10">
      <c r="A162" s="36">
        <f t="shared" si="24"/>
        <v>154</v>
      </c>
      <c r="B162" s="36">
        <f t="shared" si="27"/>
        <v>146</v>
      </c>
      <c r="C162" s="36">
        <v>11</v>
      </c>
      <c r="D162" s="37" t="s">
        <v>69</v>
      </c>
      <c r="E162" s="37"/>
      <c r="F162" s="37" t="s">
        <v>40</v>
      </c>
      <c r="G162" s="1" t="s">
        <v>403</v>
      </c>
      <c r="J162" t="str">
        <f t="shared" si="23"/>
        <v>datatable[153] = new Array("154","146","Mission Assurance","11","SEITPM.png");</v>
      </c>
    </row>
    <row r="163" spans="1:10">
      <c r="A163" s="36">
        <f t="shared" si="24"/>
        <v>155</v>
      </c>
      <c r="B163" s="36">
        <f t="shared" si="27"/>
        <v>146</v>
      </c>
      <c r="C163" s="36">
        <v>11</v>
      </c>
      <c r="D163" s="37" t="s">
        <v>70</v>
      </c>
      <c r="E163" s="37"/>
      <c r="F163" s="37" t="s">
        <v>40</v>
      </c>
      <c r="G163" s="1" t="s">
        <v>403</v>
      </c>
      <c r="J163" t="str">
        <f t="shared" si="23"/>
        <v>datatable[154] = new Array("155","146","Assembly, Integration and Testing","11","SEITPM.png");</v>
      </c>
    </row>
    <row r="164" spans="1:10">
      <c r="A164" s="36">
        <f t="shared" si="24"/>
        <v>156</v>
      </c>
      <c r="B164" s="36">
        <f t="shared" si="27"/>
        <v>146</v>
      </c>
      <c r="C164" s="36">
        <v>11</v>
      </c>
      <c r="D164" s="37" t="s">
        <v>71</v>
      </c>
      <c r="E164" s="37"/>
      <c r="F164" s="37" t="s">
        <v>40</v>
      </c>
      <c r="G164" s="1" t="s">
        <v>403</v>
      </c>
      <c r="J164" t="str">
        <f t="shared" si="23"/>
        <v>datatable[155] = new Array("156","146","Support Equipment","11","SEITPM.png");</v>
      </c>
    </row>
    <row r="165" spans="1:10">
      <c r="A165" s="36">
        <f t="shared" si="24"/>
        <v>157</v>
      </c>
      <c r="B165" s="36">
        <f t="shared" ref="B165" si="28">A$153</f>
        <v>145</v>
      </c>
      <c r="C165" s="36">
        <v>10</v>
      </c>
      <c r="D165" s="37" t="s">
        <v>134</v>
      </c>
      <c r="E165" s="37"/>
      <c r="F165" s="37" t="s">
        <v>39</v>
      </c>
      <c r="G165" s="1" t="s">
        <v>405</v>
      </c>
      <c r="J165" t="str">
        <f t="shared" si="23"/>
        <v>datatable[156] = new Array("157","145","Attitude Determination","10","Widget.png");</v>
      </c>
    </row>
    <row r="166" spans="1:10">
      <c r="A166" s="36">
        <f t="shared" si="24"/>
        <v>158</v>
      </c>
      <c r="B166" s="36">
        <f>A$160</f>
        <v>152</v>
      </c>
      <c r="C166" s="36">
        <v>11</v>
      </c>
      <c r="D166" s="37" t="s">
        <v>135</v>
      </c>
      <c r="E166" s="37"/>
      <c r="F166" s="37" t="s">
        <v>40</v>
      </c>
      <c r="G166" s="1" t="s">
        <v>405</v>
      </c>
      <c r="J166" t="str">
        <f t="shared" si="23"/>
        <v>datatable[157] = new Array("158","152","Earth (Horizon) Sensors","11","Widget.png");</v>
      </c>
    </row>
    <row r="167" spans="1:10">
      <c r="A167" s="36">
        <f t="shared" si="24"/>
        <v>159</v>
      </c>
      <c r="B167" s="36">
        <f t="shared" ref="B167:B178" si="29">A$160</f>
        <v>152</v>
      </c>
      <c r="C167" s="36">
        <v>11</v>
      </c>
      <c r="D167" s="37" t="s">
        <v>136</v>
      </c>
      <c r="E167" s="37"/>
      <c r="F167" s="37" t="s">
        <v>40</v>
      </c>
      <c r="G167" s="1" t="s">
        <v>405</v>
      </c>
      <c r="J167" t="str">
        <f t="shared" si="23"/>
        <v>datatable[158] = new Array("159","152","Sun Sensors","11","Widget.png");</v>
      </c>
    </row>
    <row r="168" spans="1:10">
      <c r="A168" s="36">
        <f t="shared" si="24"/>
        <v>160</v>
      </c>
      <c r="B168" s="36">
        <f t="shared" si="29"/>
        <v>152</v>
      </c>
      <c r="C168" s="36">
        <v>11</v>
      </c>
      <c r="D168" s="37" t="s">
        <v>137</v>
      </c>
      <c r="E168" s="37"/>
      <c r="F168" s="37" t="s">
        <v>40</v>
      </c>
      <c r="G168" s="1" t="s">
        <v>405</v>
      </c>
      <c r="J168" t="str">
        <f t="shared" si="23"/>
        <v>datatable[159] = new Array("160","152","Star Tracker/Sensors","11","Widget.png");</v>
      </c>
    </row>
    <row r="169" spans="1:10">
      <c r="A169" s="36">
        <f t="shared" si="24"/>
        <v>161</v>
      </c>
      <c r="B169" s="36">
        <f t="shared" si="29"/>
        <v>152</v>
      </c>
      <c r="C169" s="36">
        <v>11</v>
      </c>
      <c r="D169" s="37" t="s">
        <v>138</v>
      </c>
      <c r="E169" s="37"/>
      <c r="F169" s="37" t="s">
        <v>40</v>
      </c>
      <c r="G169" s="1" t="s">
        <v>405</v>
      </c>
      <c r="J169" t="str">
        <f t="shared" si="23"/>
        <v>datatable[160] = new Array("161","152","Global Positioning System (GPS) Receiver","11","Widget.png");</v>
      </c>
    </row>
    <row r="170" spans="1:10">
      <c r="A170" s="36">
        <f t="shared" si="24"/>
        <v>162</v>
      </c>
      <c r="B170" s="36">
        <f t="shared" si="29"/>
        <v>152</v>
      </c>
      <c r="C170" s="36">
        <v>11</v>
      </c>
      <c r="D170" s="37" t="s">
        <v>139</v>
      </c>
      <c r="E170" s="37"/>
      <c r="F170" s="37" t="s">
        <v>40</v>
      </c>
      <c r="G170" s="1" t="s">
        <v>405</v>
      </c>
      <c r="J170" t="str">
        <f t="shared" si="23"/>
        <v>datatable[161] = new Array("162","152","Imagers","11","Widget.png");</v>
      </c>
    </row>
    <row r="171" spans="1:10">
      <c r="A171" s="36">
        <f t="shared" si="24"/>
        <v>163</v>
      </c>
      <c r="B171" s="36">
        <f t="shared" si="29"/>
        <v>152</v>
      </c>
      <c r="C171" s="36">
        <v>11</v>
      </c>
      <c r="D171" s="37" t="s">
        <v>140</v>
      </c>
      <c r="E171" s="37"/>
      <c r="F171" s="37" t="s">
        <v>40</v>
      </c>
      <c r="G171" s="1" t="s">
        <v>405</v>
      </c>
      <c r="J171" t="str">
        <f t="shared" si="23"/>
        <v>datatable[162] = new Array("163","152","Magnetometers","11","Widget.png");</v>
      </c>
    </row>
    <row r="172" spans="1:10">
      <c r="A172" s="36">
        <f t="shared" si="24"/>
        <v>164</v>
      </c>
      <c r="B172" s="36">
        <f t="shared" si="29"/>
        <v>152</v>
      </c>
      <c r="C172" s="36">
        <v>11</v>
      </c>
      <c r="D172" s="37" t="s">
        <v>141</v>
      </c>
      <c r="E172" s="37"/>
      <c r="F172" s="37" t="s">
        <v>40</v>
      </c>
      <c r="G172" s="1" t="s">
        <v>405</v>
      </c>
      <c r="J172" t="str">
        <f t="shared" si="23"/>
        <v>datatable[163] = new Array("164","152","Altimeters","11","Widget.png");</v>
      </c>
    </row>
    <row r="173" spans="1:10">
      <c r="A173" s="36">
        <f t="shared" si="24"/>
        <v>165</v>
      </c>
      <c r="B173" s="36">
        <f t="shared" si="29"/>
        <v>152</v>
      </c>
      <c r="C173" s="36">
        <v>11</v>
      </c>
      <c r="D173" s="37" t="s">
        <v>142</v>
      </c>
      <c r="E173" s="37"/>
      <c r="F173" s="37" t="s">
        <v>40</v>
      </c>
      <c r="G173" s="1" t="s">
        <v>405</v>
      </c>
      <c r="J173" t="str">
        <f t="shared" si="23"/>
        <v>datatable[164] = new Array("165","152","Inertial Reference Unit (IRU)/Inertial Measurement Unit (IMU)","11","Widget.png");</v>
      </c>
    </row>
    <row r="174" spans="1:10">
      <c r="A174" s="36">
        <f t="shared" si="24"/>
        <v>166</v>
      </c>
      <c r="B174" s="36">
        <f t="shared" si="29"/>
        <v>152</v>
      </c>
      <c r="C174" s="36">
        <v>11</v>
      </c>
      <c r="D174" s="37" t="s">
        <v>143</v>
      </c>
      <c r="E174" s="37"/>
      <c r="F174" s="37" t="s">
        <v>40</v>
      </c>
      <c r="G174" s="1" t="s">
        <v>405</v>
      </c>
      <c r="J174" t="str">
        <f t="shared" si="23"/>
        <v>datatable[165] = new Array("166","152","Radar","11","Widget.png");</v>
      </c>
    </row>
    <row r="175" spans="1:10">
      <c r="A175" s="36">
        <f t="shared" si="24"/>
        <v>167</v>
      </c>
      <c r="B175" s="36">
        <f t="shared" si="29"/>
        <v>152</v>
      </c>
      <c r="C175" s="36">
        <v>11</v>
      </c>
      <c r="D175" s="37" t="s">
        <v>144</v>
      </c>
      <c r="E175" s="37"/>
      <c r="F175" s="37" t="s">
        <v>40</v>
      </c>
      <c r="G175" s="1" t="s">
        <v>405</v>
      </c>
      <c r="J175" t="str">
        <f t="shared" si="23"/>
        <v>datatable[166] = new Array("167","152","Rate Gyros","11","Widget.png");</v>
      </c>
    </row>
    <row r="176" spans="1:10">
      <c r="A176" s="36">
        <f t="shared" si="24"/>
        <v>168</v>
      </c>
      <c r="B176" s="36">
        <f t="shared" si="29"/>
        <v>152</v>
      </c>
      <c r="C176" s="36">
        <v>11</v>
      </c>
      <c r="D176" s="37" t="s">
        <v>145</v>
      </c>
      <c r="E176" s="37"/>
      <c r="F176" s="37" t="s">
        <v>40</v>
      </c>
      <c r="G176" s="1" t="s">
        <v>405</v>
      </c>
      <c r="J176" t="str">
        <f t="shared" si="23"/>
        <v>datatable[167] = new Array("168","152","Accelerometers","11","Widget.png");</v>
      </c>
    </row>
    <row r="177" spans="1:10">
      <c r="A177" s="36">
        <f t="shared" si="24"/>
        <v>169</v>
      </c>
      <c r="B177" s="36">
        <f t="shared" si="29"/>
        <v>152</v>
      </c>
      <c r="C177" s="36">
        <v>11</v>
      </c>
      <c r="D177" s="37" t="s">
        <v>146</v>
      </c>
      <c r="E177" s="37"/>
      <c r="F177" s="37" t="s">
        <v>40</v>
      </c>
      <c r="G177" s="1" t="s">
        <v>405</v>
      </c>
      <c r="J177" t="str">
        <f t="shared" si="23"/>
        <v>datatable[168] = new Array("169","152","Bearing and Power Transfer Assembly","11","Widget.png");</v>
      </c>
    </row>
    <row r="178" spans="1:10">
      <c r="A178" s="36">
        <f t="shared" si="24"/>
        <v>170</v>
      </c>
      <c r="B178" s="36">
        <f t="shared" si="29"/>
        <v>152</v>
      </c>
      <c r="C178" s="36">
        <v>11</v>
      </c>
      <c r="D178" s="37" t="s">
        <v>147</v>
      </c>
      <c r="E178" s="37"/>
      <c r="F178" s="37" t="s">
        <v>40</v>
      </c>
      <c r="G178" s="1" t="s">
        <v>405</v>
      </c>
      <c r="J178" t="str">
        <f t="shared" si="23"/>
        <v>datatable[169] = new Array("170","152","Other Attitude Determination Devices (Specify)","11","Widget.png");</v>
      </c>
    </row>
    <row r="179" spans="1:10">
      <c r="A179" s="36">
        <f t="shared" si="24"/>
        <v>171</v>
      </c>
      <c r="B179" s="36">
        <f>A$153</f>
        <v>145</v>
      </c>
      <c r="C179" s="36">
        <v>10</v>
      </c>
      <c r="D179" s="37" t="s">
        <v>148</v>
      </c>
      <c r="E179" s="37"/>
      <c r="F179" s="37" t="s">
        <v>39</v>
      </c>
      <c r="G179" s="1" t="s">
        <v>405</v>
      </c>
      <c r="J179" t="str">
        <f t="shared" si="23"/>
        <v>datatable[170] = new Array("171","145","Attitude Control","10","Widget.png");</v>
      </c>
    </row>
    <row r="180" spans="1:10">
      <c r="A180" s="36">
        <f t="shared" si="24"/>
        <v>172</v>
      </c>
      <c r="B180" s="36">
        <f>A$174</f>
        <v>166</v>
      </c>
      <c r="C180" s="36">
        <v>11</v>
      </c>
      <c r="D180" s="37" t="s">
        <v>149</v>
      </c>
      <c r="E180" s="37"/>
      <c r="F180" s="37" t="s">
        <v>40</v>
      </c>
      <c r="G180" s="1" t="s">
        <v>405</v>
      </c>
      <c r="J180" t="str">
        <f t="shared" si="23"/>
        <v>datatable[171] = new Array("172","166","Reaction Wheel","11","Widget.png");</v>
      </c>
    </row>
    <row r="181" spans="1:10">
      <c r="A181" s="36">
        <f t="shared" si="24"/>
        <v>173</v>
      </c>
      <c r="B181" s="36">
        <f t="shared" ref="B181:B187" si="30">A$174</f>
        <v>166</v>
      </c>
      <c r="C181" s="36">
        <v>11</v>
      </c>
      <c r="D181" s="37" t="s">
        <v>150</v>
      </c>
      <c r="E181" s="37"/>
      <c r="F181" s="37" t="s">
        <v>40</v>
      </c>
      <c r="G181" s="1" t="s">
        <v>405</v>
      </c>
      <c r="J181" t="str">
        <f t="shared" si="23"/>
        <v>datatable[172] = new Array("173","166","Momentum Wheel","11","Widget.png");</v>
      </c>
    </row>
    <row r="182" spans="1:10">
      <c r="A182" s="36">
        <f t="shared" si="24"/>
        <v>174</v>
      </c>
      <c r="B182" s="36">
        <f t="shared" si="30"/>
        <v>166</v>
      </c>
      <c r="C182" s="36">
        <v>11</v>
      </c>
      <c r="D182" s="37" t="s">
        <v>151</v>
      </c>
      <c r="E182" s="37"/>
      <c r="F182" s="37" t="s">
        <v>40</v>
      </c>
      <c r="G182" s="1" t="s">
        <v>405</v>
      </c>
      <c r="J182" t="str">
        <f t="shared" si="23"/>
        <v>datatable[173] = new Array("174","166","Control Moment Gyro","11","Widget.png");</v>
      </c>
    </row>
    <row r="183" spans="1:10">
      <c r="A183" s="36">
        <f t="shared" si="24"/>
        <v>175</v>
      </c>
      <c r="B183" s="36">
        <f t="shared" si="30"/>
        <v>166</v>
      </c>
      <c r="C183" s="36">
        <v>11</v>
      </c>
      <c r="D183" s="37" t="s">
        <v>152</v>
      </c>
      <c r="E183" s="37"/>
      <c r="F183" s="37" t="s">
        <v>40</v>
      </c>
      <c r="G183" s="1" t="s">
        <v>405</v>
      </c>
      <c r="J183" t="str">
        <f t="shared" si="23"/>
        <v>datatable[174] = new Array("175","166","Other Energy Storage Devices","11","Widget.png");</v>
      </c>
    </row>
    <row r="184" spans="1:10">
      <c r="A184" s="36">
        <f t="shared" si="24"/>
        <v>176</v>
      </c>
      <c r="B184" s="36">
        <f t="shared" si="30"/>
        <v>166</v>
      </c>
      <c r="C184" s="36">
        <v>11</v>
      </c>
      <c r="D184" s="37" t="s">
        <v>153</v>
      </c>
      <c r="E184" s="37"/>
      <c r="F184" s="37" t="s">
        <v>40</v>
      </c>
      <c r="G184" s="1" t="s">
        <v>405</v>
      </c>
      <c r="J184" t="str">
        <f t="shared" si="23"/>
        <v>datatable[175] = new Array("176","166","Magnetic Control Devices","11","Widget.png");</v>
      </c>
    </row>
    <row r="185" spans="1:10">
      <c r="A185" s="36">
        <f t="shared" si="24"/>
        <v>177</v>
      </c>
      <c r="B185" s="36">
        <f t="shared" si="30"/>
        <v>166</v>
      </c>
      <c r="C185" s="36">
        <v>11</v>
      </c>
      <c r="D185" s="37" t="s">
        <v>154</v>
      </c>
      <c r="E185" s="37"/>
      <c r="F185" s="37" t="s">
        <v>40</v>
      </c>
      <c r="G185" s="1" t="s">
        <v>405</v>
      </c>
      <c r="J185" t="str">
        <f t="shared" si="23"/>
        <v>datatable[176] = new Array("177","166","Spin Control Devices","11","Widget.png");</v>
      </c>
    </row>
    <row r="186" spans="1:10">
      <c r="A186" s="36">
        <f t="shared" si="24"/>
        <v>178</v>
      </c>
      <c r="B186" s="36">
        <f t="shared" si="30"/>
        <v>166</v>
      </c>
      <c r="C186" s="36">
        <v>11</v>
      </c>
      <c r="D186" s="37" t="s">
        <v>155</v>
      </c>
      <c r="E186" s="37"/>
      <c r="F186" s="37" t="s">
        <v>40</v>
      </c>
      <c r="G186" s="1" t="s">
        <v>405</v>
      </c>
      <c r="J186" t="str">
        <f t="shared" si="23"/>
        <v>datatable[177] = new Array("178","166","Control Electronics","11","Widget.png");</v>
      </c>
    </row>
    <row r="187" spans="1:10">
      <c r="A187" s="36">
        <f t="shared" si="24"/>
        <v>179</v>
      </c>
      <c r="B187" s="36">
        <f t="shared" si="30"/>
        <v>166</v>
      </c>
      <c r="C187" s="36">
        <v>11</v>
      </c>
      <c r="D187" s="37" t="s">
        <v>156</v>
      </c>
      <c r="E187" s="37"/>
      <c r="F187" s="37" t="s">
        <v>40</v>
      </c>
      <c r="G187" s="1" t="s">
        <v>405</v>
      </c>
      <c r="J187" t="str">
        <f t="shared" si="23"/>
        <v>datatable[178] = new Array("179","166","Other Attitude Control Devices (Specify)","11","Widget.png");</v>
      </c>
    </row>
    <row r="188" spans="1:10">
      <c r="A188" s="36">
        <f t="shared" si="24"/>
        <v>180</v>
      </c>
      <c r="B188" s="36">
        <f>A$153</f>
        <v>145</v>
      </c>
      <c r="C188" s="36">
        <v>10</v>
      </c>
      <c r="D188" s="37" t="s">
        <v>157</v>
      </c>
      <c r="E188" s="37"/>
      <c r="F188" s="37" t="s">
        <v>39</v>
      </c>
      <c r="G188" s="1" t="s">
        <v>405</v>
      </c>
      <c r="J188" t="str">
        <f t="shared" si="23"/>
        <v>datatable[179] = new Array("180","145","ACS Other (Specify)","10","Widget.png");</v>
      </c>
    </row>
    <row r="189" spans="1:10">
      <c r="A189" s="36">
        <f t="shared" si="24"/>
        <v>181</v>
      </c>
      <c r="B189" s="36">
        <f>A$69</f>
        <v>61</v>
      </c>
      <c r="C189" s="36">
        <v>9</v>
      </c>
      <c r="D189" s="37" t="s">
        <v>158</v>
      </c>
      <c r="E189" s="37"/>
      <c r="F189" s="37" t="s">
        <v>38</v>
      </c>
      <c r="G189" s="1" t="s">
        <v>405</v>
      </c>
      <c r="J189" t="str">
        <f t="shared" si="23"/>
        <v>datatable[180] = new Array("181","61","Propulsion Subsystem","9","Widget.png");</v>
      </c>
    </row>
    <row r="190" spans="1:10">
      <c r="A190" s="36">
        <f t="shared" si="24"/>
        <v>182</v>
      </c>
      <c r="B190" s="36">
        <f>A$184</f>
        <v>176</v>
      </c>
      <c r="C190" s="36">
        <v>10</v>
      </c>
      <c r="D190" s="37" t="s">
        <v>411</v>
      </c>
      <c r="E190" s="37"/>
      <c r="F190" s="37" t="s">
        <v>39</v>
      </c>
      <c r="G190" s="1" t="s">
        <v>403</v>
      </c>
      <c r="J190" t="str">
        <f t="shared" si="23"/>
        <v>datatable[181] = new Array("182","176","Propulsion Subsystem SEITPM","10","SEITPM.png");</v>
      </c>
    </row>
    <row r="191" spans="1:10">
      <c r="A191" s="36">
        <f t="shared" si="24"/>
        <v>183</v>
      </c>
      <c r="B191" s="36">
        <f>A$185</f>
        <v>177</v>
      </c>
      <c r="C191" s="36">
        <v>11</v>
      </c>
      <c r="D191" s="37" t="s">
        <v>67</v>
      </c>
      <c r="E191" s="37"/>
      <c r="F191" s="37" t="s">
        <v>40</v>
      </c>
      <c r="G191" s="1" t="s">
        <v>403</v>
      </c>
      <c r="J191" t="str">
        <f t="shared" si="23"/>
        <v>datatable[182] = new Array("183","177","Project Management","11","SEITPM.png");</v>
      </c>
    </row>
    <row r="192" spans="1:10">
      <c r="A192" s="36">
        <f t="shared" si="24"/>
        <v>184</v>
      </c>
      <c r="B192" s="36">
        <f t="shared" ref="B192:B195" si="31">A$185</f>
        <v>177</v>
      </c>
      <c r="C192" s="36">
        <v>11</v>
      </c>
      <c r="D192" s="37" t="s">
        <v>68</v>
      </c>
      <c r="E192" s="37"/>
      <c r="F192" s="37" t="s">
        <v>40</v>
      </c>
      <c r="G192" s="1" t="s">
        <v>403</v>
      </c>
      <c r="J192" t="str">
        <f t="shared" si="23"/>
        <v>datatable[183] = new Array("184","177","Systems Engineering","11","SEITPM.png");</v>
      </c>
    </row>
    <row r="193" spans="1:10">
      <c r="A193" s="36">
        <f t="shared" si="24"/>
        <v>185</v>
      </c>
      <c r="B193" s="36">
        <f t="shared" si="31"/>
        <v>177</v>
      </c>
      <c r="C193" s="36">
        <v>11</v>
      </c>
      <c r="D193" s="37" t="s">
        <v>69</v>
      </c>
      <c r="E193" s="37"/>
      <c r="F193" s="37" t="s">
        <v>40</v>
      </c>
      <c r="G193" s="1" t="s">
        <v>403</v>
      </c>
      <c r="J193" t="str">
        <f t="shared" si="23"/>
        <v>datatable[184] = new Array("185","177","Mission Assurance","11","SEITPM.png");</v>
      </c>
    </row>
    <row r="194" spans="1:10">
      <c r="A194" s="36">
        <f t="shared" si="24"/>
        <v>186</v>
      </c>
      <c r="B194" s="36">
        <f t="shared" si="31"/>
        <v>177</v>
      </c>
      <c r="C194" s="36">
        <v>11</v>
      </c>
      <c r="D194" s="37" t="s">
        <v>70</v>
      </c>
      <c r="E194" s="37"/>
      <c r="F194" s="37" t="s">
        <v>40</v>
      </c>
      <c r="G194" s="1" t="s">
        <v>403</v>
      </c>
      <c r="J194" t="str">
        <f t="shared" si="23"/>
        <v>datatable[185] = new Array("186","177","Assembly, Integration and Testing","11","SEITPM.png");</v>
      </c>
    </row>
    <row r="195" spans="1:10">
      <c r="A195" s="36">
        <f t="shared" si="24"/>
        <v>187</v>
      </c>
      <c r="B195" s="36">
        <f t="shared" si="31"/>
        <v>177</v>
      </c>
      <c r="C195" s="36">
        <v>11</v>
      </c>
      <c r="D195" s="37" t="s">
        <v>71</v>
      </c>
      <c r="E195" s="37"/>
      <c r="F195" s="37" t="s">
        <v>40</v>
      </c>
      <c r="G195" s="1" t="s">
        <v>403</v>
      </c>
      <c r="J195" t="str">
        <f t="shared" si="23"/>
        <v>datatable[186] = new Array("187","177","Support Equipment","11","SEITPM.png");</v>
      </c>
    </row>
    <row r="196" spans="1:10">
      <c r="A196" s="36">
        <f t="shared" si="24"/>
        <v>188</v>
      </c>
      <c r="B196" s="36">
        <f>A$184</f>
        <v>176</v>
      </c>
      <c r="C196" s="36">
        <v>10</v>
      </c>
      <c r="D196" s="37" t="s">
        <v>159</v>
      </c>
      <c r="E196" s="37"/>
      <c r="F196" s="37" t="s">
        <v>39</v>
      </c>
      <c r="G196" s="1" t="s">
        <v>405</v>
      </c>
      <c r="J196" t="str">
        <f t="shared" si="23"/>
        <v>datatable[187] = new Array("188","176","Tanks","10","Widget.png");</v>
      </c>
    </row>
    <row r="197" spans="1:10">
      <c r="A197" s="36">
        <f t="shared" si="24"/>
        <v>189</v>
      </c>
      <c r="B197" s="36">
        <f>A$191</f>
        <v>183</v>
      </c>
      <c r="C197" s="36">
        <v>11</v>
      </c>
      <c r="D197" s="37" t="s">
        <v>160</v>
      </c>
      <c r="E197" s="37"/>
      <c r="F197" s="37" t="s">
        <v>40</v>
      </c>
      <c r="G197" s="1" t="s">
        <v>405</v>
      </c>
      <c r="J197" t="str">
        <f t="shared" si="23"/>
        <v>datatable[188] = new Array("189","183","Oxidizer Tanks","11","Widget.png");</v>
      </c>
    </row>
    <row r="198" spans="1:10">
      <c r="A198" s="36">
        <f t="shared" si="24"/>
        <v>190</v>
      </c>
      <c r="B198" s="36">
        <f t="shared" ref="B198:B202" si="32">A$191</f>
        <v>183</v>
      </c>
      <c r="C198" s="36">
        <v>11</v>
      </c>
      <c r="D198" s="37" t="s">
        <v>161</v>
      </c>
      <c r="E198" s="37"/>
      <c r="F198" s="37" t="s">
        <v>40</v>
      </c>
      <c r="G198" s="1" t="s">
        <v>405</v>
      </c>
      <c r="J198" t="str">
        <f t="shared" si="23"/>
        <v>datatable[189] = new Array("190","183","Fuel Tanks","11","Widget.png");</v>
      </c>
    </row>
    <row r="199" spans="1:10">
      <c r="A199" s="36">
        <f t="shared" si="24"/>
        <v>191</v>
      </c>
      <c r="B199" s="36">
        <f t="shared" si="32"/>
        <v>183</v>
      </c>
      <c r="C199" s="36">
        <v>11</v>
      </c>
      <c r="D199" s="37" t="s">
        <v>162</v>
      </c>
      <c r="E199" s="37"/>
      <c r="F199" s="37" t="s">
        <v>40</v>
      </c>
      <c r="G199" s="1" t="s">
        <v>405</v>
      </c>
      <c r="J199" t="str">
        <f t="shared" si="23"/>
        <v>datatable[190] = new Array("191","183","Propellant Tanks","11","Widget.png");</v>
      </c>
    </row>
    <row r="200" spans="1:10">
      <c r="A200" s="36">
        <f t="shared" si="24"/>
        <v>192</v>
      </c>
      <c r="B200" s="36">
        <f t="shared" si="32"/>
        <v>183</v>
      </c>
      <c r="C200" s="36">
        <v>11</v>
      </c>
      <c r="D200" s="37" t="s">
        <v>163</v>
      </c>
      <c r="E200" s="37"/>
      <c r="F200" s="37" t="s">
        <v>40</v>
      </c>
      <c r="G200" s="1" t="s">
        <v>405</v>
      </c>
      <c r="J200" t="str">
        <f t="shared" si="23"/>
        <v>datatable[191] = new Array("192","183","Pressurance Tanks","11","Widget.png");</v>
      </c>
    </row>
    <row r="201" spans="1:10">
      <c r="A201" s="36">
        <f t="shared" si="24"/>
        <v>193</v>
      </c>
      <c r="B201" s="36">
        <f t="shared" si="32"/>
        <v>183</v>
      </c>
      <c r="C201" s="36">
        <v>11</v>
      </c>
      <c r="D201" s="37" t="s">
        <v>164</v>
      </c>
      <c r="E201" s="37"/>
      <c r="F201" s="37" t="s">
        <v>40</v>
      </c>
      <c r="G201" s="1" t="s">
        <v>405</v>
      </c>
      <c r="J201" t="str">
        <f t="shared" si="23"/>
        <v>datatable[192] = new Array("193","183","Plumbing","11","Widget.png");</v>
      </c>
    </row>
    <row r="202" spans="1:10">
      <c r="A202" s="36">
        <f t="shared" si="24"/>
        <v>194</v>
      </c>
      <c r="B202" s="36">
        <f t="shared" si="32"/>
        <v>183</v>
      </c>
      <c r="C202" s="36">
        <v>11</v>
      </c>
      <c r="D202" s="37" t="s">
        <v>165</v>
      </c>
      <c r="E202" s="37"/>
      <c r="F202" s="37" t="s">
        <v>40</v>
      </c>
      <c r="G202" s="1" t="s">
        <v>405</v>
      </c>
      <c r="J202" t="str">
        <f t="shared" si="23"/>
        <v>datatable[193] = new Array("194","183","Other Tanks (Specify)","11","Widget.png");</v>
      </c>
    </row>
    <row r="203" spans="1:10">
      <c r="A203" s="36">
        <f t="shared" si="24"/>
        <v>195</v>
      </c>
      <c r="B203" s="36">
        <f>A$184</f>
        <v>176</v>
      </c>
      <c r="C203" s="36">
        <v>10</v>
      </c>
      <c r="D203" s="37" t="s">
        <v>166</v>
      </c>
      <c r="E203" s="37"/>
      <c r="F203" s="37" t="s">
        <v>39</v>
      </c>
      <c r="G203" s="1" t="s">
        <v>405</v>
      </c>
      <c r="J203" t="str">
        <f t="shared" ref="J203:J266" si="33">"datatable["&amp;A203-1&amp;"] = new Array(""" &amp; A203 &amp;""",""" &amp; B203 &amp;""",""" &amp; D203 &amp; """,""" &amp; C203&amp;""","""&amp;""&amp;G203&amp;""");"</f>
        <v>datatable[194] = new Array("195","176","Maneuvering Thrusters","10","Widget.png");</v>
      </c>
    </row>
    <row r="204" spans="1:10">
      <c r="A204" s="36">
        <f t="shared" ref="A204:A267" si="34">A203+1</f>
        <v>196</v>
      </c>
      <c r="B204" s="36">
        <f>A$198</f>
        <v>190</v>
      </c>
      <c r="C204" s="36">
        <v>11</v>
      </c>
      <c r="D204" s="37" t="s">
        <v>167</v>
      </c>
      <c r="E204" s="37"/>
      <c r="F204" s="37" t="s">
        <v>40</v>
      </c>
      <c r="G204" s="1" t="s">
        <v>405</v>
      </c>
      <c r="J204" t="str">
        <f t="shared" si="33"/>
        <v>datatable[195] = new Array("196","190","Bipropellant","11","Widget.png");</v>
      </c>
    </row>
    <row r="205" spans="1:10">
      <c r="A205" s="36">
        <f t="shared" si="34"/>
        <v>197</v>
      </c>
      <c r="B205" s="36">
        <f t="shared" ref="B205:B209" si="35">A$198</f>
        <v>190</v>
      </c>
      <c r="C205" s="36">
        <v>11</v>
      </c>
      <c r="D205" s="37" t="s">
        <v>168</v>
      </c>
      <c r="E205" s="37"/>
      <c r="F205" s="37" t="s">
        <v>40</v>
      </c>
      <c r="G205" s="1" t="s">
        <v>405</v>
      </c>
      <c r="J205" t="str">
        <f t="shared" si="33"/>
        <v>datatable[196] = new Array("197","190","Monopropellant","11","Widget.png");</v>
      </c>
    </row>
    <row r="206" spans="1:10">
      <c r="A206" s="36">
        <f t="shared" si="34"/>
        <v>198</v>
      </c>
      <c r="B206" s="36">
        <f t="shared" si="35"/>
        <v>190</v>
      </c>
      <c r="C206" s="36">
        <v>11</v>
      </c>
      <c r="D206" s="37" t="s">
        <v>169</v>
      </c>
      <c r="E206" s="37"/>
      <c r="F206" s="37" t="s">
        <v>40</v>
      </c>
      <c r="G206" s="1" t="s">
        <v>405</v>
      </c>
      <c r="J206" t="str">
        <f t="shared" si="33"/>
        <v>datatable[197] = new Array("198","190","Solar Electric","11","Widget.png");</v>
      </c>
    </row>
    <row r="207" spans="1:10">
      <c r="A207" s="36">
        <f t="shared" si="34"/>
        <v>199</v>
      </c>
      <c r="B207" s="36">
        <f t="shared" si="35"/>
        <v>190</v>
      </c>
      <c r="C207" s="36">
        <v>11</v>
      </c>
      <c r="D207" s="37" t="s">
        <v>170</v>
      </c>
      <c r="E207" s="37"/>
      <c r="F207" s="37" t="s">
        <v>40</v>
      </c>
      <c r="G207" s="1" t="s">
        <v>405</v>
      </c>
      <c r="J207" t="str">
        <f t="shared" si="33"/>
        <v>datatable[198] = new Array("199","190","Ion","11","Widget.png");</v>
      </c>
    </row>
    <row r="208" spans="1:10">
      <c r="A208" s="36">
        <f t="shared" si="34"/>
        <v>200</v>
      </c>
      <c r="B208" s="36">
        <f t="shared" si="35"/>
        <v>190</v>
      </c>
      <c r="C208" s="36">
        <v>11</v>
      </c>
      <c r="D208" s="37" t="s">
        <v>171</v>
      </c>
      <c r="E208" s="37"/>
      <c r="F208" s="37" t="s">
        <v>40</v>
      </c>
      <c r="G208" s="1" t="s">
        <v>405</v>
      </c>
      <c r="J208" t="str">
        <f t="shared" si="33"/>
        <v>datatable[199] = new Array("200","190","Cold Gas","11","Widget.png");</v>
      </c>
    </row>
    <row r="209" spans="1:10">
      <c r="A209" s="36">
        <f t="shared" si="34"/>
        <v>201</v>
      </c>
      <c r="B209" s="36">
        <f t="shared" si="35"/>
        <v>190</v>
      </c>
      <c r="C209" s="36">
        <v>11</v>
      </c>
      <c r="D209" s="37" t="s">
        <v>172</v>
      </c>
      <c r="E209" s="37"/>
      <c r="F209" s="37" t="s">
        <v>40</v>
      </c>
      <c r="G209" s="1" t="s">
        <v>405</v>
      </c>
      <c r="J209" t="str">
        <f t="shared" si="33"/>
        <v>datatable[200] = new Array("201","190","Other Maneuvering Thrusters (Specify)","11","Widget.png");</v>
      </c>
    </row>
    <row r="210" spans="1:10">
      <c r="A210" s="36">
        <f t="shared" si="34"/>
        <v>202</v>
      </c>
      <c r="B210" s="36">
        <f>A$184</f>
        <v>176</v>
      </c>
      <c r="C210" s="36">
        <v>10</v>
      </c>
      <c r="D210" s="37" t="s">
        <v>173</v>
      </c>
      <c r="E210" s="37"/>
      <c r="F210" s="37" t="s">
        <v>39</v>
      </c>
      <c r="G210" s="1" t="s">
        <v>405</v>
      </c>
      <c r="J210" t="str">
        <f t="shared" si="33"/>
        <v>datatable[201] = new Array("202","176","Translation Thrusters","10","Widget.png");</v>
      </c>
    </row>
    <row r="211" spans="1:10">
      <c r="A211" s="36">
        <f t="shared" si="34"/>
        <v>203</v>
      </c>
      <c r="B211" s="36">
        <f>A$205</f>
        <v>197</v>
      </c>
      <c r="C211" s="36">
        <v>11</v>
      </c>
      <c r="D211" s="37" t="s">
        <v>167</v>
      </c>
      <c r="E211" s="37"/>
      <c r="F211" s="37" t="s">
        <v>40</v>
      </c>
      <c r="G211" s="1" t="s">
        <v>405</v>
      </c>
      <c r="J211" t="str">
        <f t="shared" si="33"/>
        <v>datatable[202] = new Array("203","197","Bipropellant","11","Widget.png");</v>
      </c>
    </row>
    <row r="212" spans="1:10">
      <c r="A212" s="36">
        <f t="shared" si="34"/>
        <v>204</v>
      </c>
      <c r="B212" s="36">
        <f t="shared" ref="B212:B216" si="36">A$205</f>
        <v>197</v>
      </c>
      <c r="C212" s="36">
        <v>11</v>
      </c>
      <c r="D212" s="37" t="s">
        <v>168</v>
      </c>
      <c r="E212" s="37"/>
      <c r="F212" s="37" t="s">
        <v>40</v>
      </c>
      <c r="G212" s="1" t="s">
        <v>405</v>
      </c>
      <c r="J212" t="str">
        <f t="shared" si="33"/>
        <v>datatable[203] = new Array("204","197","Monopropellant","11","Widget.png");</v>
      </c>
    </row>
    <row r="213" spans="1:10">
      <c r="A213" s="36">
        <f t="shared" si="34"/>
        <v>205</v>
      </c>
      <c r="B213" s="36">
        <f t="shared" si="36"/>
        <v>197</v>
      </c>
      <c r="C213" s="36">
        <v>11</v>
      </c>
      <c r="D213" s="37" t="s">
        <v>169</v>
      </c>
      <c r="E213" s="37"/>
      <c r="F213" s="37" t="s">
        <v>40</v>
      </c>
      <c r="G213" s="1" t="s">
        <v>405</v>
      </c>
      <c r="J213" t="str">
        <f t="shared" si="33"/>
        <v>datatable[204] = new Array("205","197","Solar Electric","11","Widget.png");</v>
      </c>
    </row>
    <row r="214" spans="1:10">
      <c r="A214" s="36">
        <f t="shared" si="34"/>
        <v>206</v>
      </c>
      <c r="B214" s="36">
        <f t="shared" si="36"/>
        <v>197</v>
      </c>
      <c r="C214" s="36">
        <v>11</v>
      </c>
      <c r="D214" s="37" t="s">
        <v>170</v>
      </c>
      <c r="E214" s="37"/>
      <c r="F214" s="37" t="s">
        <v>40</v>
      </c>
      <c r="G214" s="1" t="s">
        <v>405</v>
      </c>
      <c r="J214" t="str">
        <f t="shared" si="33"/>
        <v>datatable[205] = new Array("206","197","Ion","11","Widget.png");</v>
      </c>
    </row>
    <row r="215" spans="1:10">
      <c r="A215" s="36">
        <f t="shared" si="34"/>
        <v>207</v>
      </c>
      <c r="B215" s="36">
        <f t="shared" si="36"/>
        <v>197</v>
      </c>
      <c r="C215" s="36">
        <v>11</v>
      </c>
      <c r="D215" s="37" t="s">
        <v>171</v>
      </c>
      <c r="E215" s="37"/>
      <c r="F215" s="37" t="s">
        <v>40</v>
      </c>
      <c r="G215" s="1" t="s">
        <v>405</v>
      </c>
      <c r="J215" t="str">
        <f t="shared" si="33"/>
        <v>datatable[206] = new Array("207","197","Cold Gas","11","Widget.png");</v>
      </c>
    </row>
    <row r="216" spans="1:10">
      <c r="A216" s="36">
        <f t="shared" si="34"/>
        <v>208</v>
      </c>
      <c r="B216" s="36">
        <f t="shared" si="36"/>
        <v>197</v>
      </c>
      <c r="C216" s="36">
        <v>11</v>
      </c>
      <c r="D216" s="37" t="s">
        <v>174</v>
      </c>
      <c r="E216" s="37"/>
      <c r="F216" s="37" t="s">
        <v>40</v>
      </c>
      <c r="G216" s="1" t="s">
        <v>405</v>
      </c>
      <c r="J216" t="str">
        <f t="shared" si="33"/>
        <v>datatable[207] = new Array("208","197","Other Translation Thrusters (Specify)","11","Widget.png");</v>
      </c>
    </row>
    <row r="217" spans="1:10">
      <c r="A217" s="36">
        <f t="shared" si="34"/>
        <v>209</v>
      </c>
      <c r="B217" s="36">
        <f>A$184</f>
        <v>176</v>
      </c>
      <c r="C217" s="36">
        <v>10</v>
      </c>
      <c r="D217" s="37" t="s">
        <v>175</v>
      </c>
      <c r="E217" s="37"/>
      <c r="F217" s="37" t="s">
        <v>39</v>
      </c>
      <c r="G217" s="1" t="s">
        <v>405</v>
      </c>
      <c r="J217" t="str">
        <f t="shared" si="33"/>
        <v>datatable[208] = new Array("209","176","Propellant","10","Widget.png");</v>
      </c>
    </row>
    <row r="218" spans="1:10">
      <c r="A218" s="36">
        <f t="shared" si="34"/>
        <v>210</v>
      </c>
      <c r="B218" s="36">
        <f>A$212</f>
        <v>204</v>
      </c>
      <c r="C218" s="36">
        <v>11</v>
      </c>
      <c r="D218" s="37" t="s">
        <v>176</v>
      </c>
      <c r="E218" s="37"/>
      <c r="F218" s="37" t="s">
        <v>40</v>
      </c>
      <c r="G218" s="1" t="s">
        <v>405</v>
      </c>
      <c r="J218" t="str">
        <f t="shared" si="33"/>
        <v>datatable[209] = new Array("210","204","Solid Propellant","11","Widget.png");</v>
      </c>
    </row>
    <row r="219" spans="1:10">
      <c r="A219" s="36">
        <f t="shared" si="34"/>
        <v>211</v>
      </c>
      <c r="B219" s="36">
        <f t="shared" ref="B219:B221" si="37">A$212</f>
        <v>204</v>
      </c>
      <c r="C219" s="36">
        <v>11</v>
      </c>
      <c r="D219" s="37" t="s">
        <v>177</v>
      </c>
      <c r="E219" s="37"/>
      <c r="F219" s="37" t="s">
        <v>40</v>
      </c>
      <c r="G219" s="1" t="s">
        <v>405</v>
      </c>
      <c r="J219" t="str">
        <f t="shared" si="33"/>
        <v>datatable[210] = new Array("211","204","Liquid Propellant","11","Widget.png");</v>
      </c>
    </row>
    <row r="220" spans="1:10">
      <c r="A220" s="36">
        <f t="shared" si="34"/>
        <v>212</v>
      </c>
      <c r="B220" s="36">
        <f t="shared" si="37"/>
        <v>204</v>
      </c>
      <c r="C220" s="36">
        <v>11</v>
      </c>
      <c r="D220" s="37" t="s">
        <v>178</v>
      </c>
      <c r="E220" s="37"/>
      <c r="F220" s="37" t="s">
        <v>40</v>
      </c>
      <c r="G220" s="1" t="s">
        <v>405</v>
      </c>
      <c r="J220" t="str">
        <f t="shared" si="33"/>
        <v>datatable[211] = new Array("212","204","Prussurant Propellant","11","Widget.png");</v>
      </c>
    </row>
    <row r="221" spans="1:10">
      <c r="A221" s="36">
        <f t="shared" si="34"/>
        <v>213</v>
      </c>
      <c r="B221" s="36">
        <f t="shared" si="37"/>
        <v>204</v>
      </c>
      <c r="C221" s="36">
        <v>11</v>
      </c>
      <c r="D221" s="37" t="s">
        <v>179</v>
      </c>
      <c r="E221" s="37"/>
      <c r="F221" s="37" t="s">
        <v>40</v>
      </c>
      <c r="G221" s="1" t="s">
        <v>405</v>
      </c>
      <c r="J221" t="str">
        <f t="shared" si="33"/>
        <v>datatable[212] = new Array("213","204","Other Propellant (Specify)","11","Widget.png");</v>
      </c>
    </row>
    <row r="222" spans="1:10">
      <c r="A222" s="36">
        <f t="shared" si="34"/>
        <v>214</v>
      </c>
      <c r="B222" s="36">
        <f>A$184</f>
        <v>176</v>
      </c>
      <c r="C222" s="36">
        <v>11</v>
      </c>
      <c r="D222" s="37" t="s">
        <v>180</v>
      </c>
      <c r="E222" s="37"/>
      <c r="F222" s="37" t="s">
        <v>40</v>
      </c>
      <c r="G222" s="1" t="s">
        <v>405</v>
      </c>
      <c r="J222" t="str">
        <f t="shared" si="33"/>
        <v>datatable[213] = new Array("214","176","Solid Rocket Motors","11","Widget.png");</v>
      </c>
    </row>
    <row r="223" spans="1:10">
      <c r="A223" s="36">
        <f t="shared" si="34"/>
        <v>215</v>
      </c>
      <c r="B223" s="36">
        <f>A$184</f>
        <v>176</v>
      </c>
      <c r="C223" s="36">
        <v>11</v>
      </c>
      <c r="D223" s="37" t="s">
        <v>181</v>
      </c>
      <c r="E223" s="37"/>
      <c r="F223" s="37" t="s">
        <v>40</v>
      </c>
      <c r="G223" s="1" t="s">
        <v>405</v>
      </c>
      <c r="J223" t="str">
        <f t="shared" si="33"/>
        <v>datatable[214] = new Array("215","176","Power Electronics","11","Widget.png");</v>
      </c>
    </row>
    <row r="224" spans="1:10">
      <c r="A224" s="36">
        <f t="shared" si="34"/>
        <v>216</v>
      </c>
      <c r="B224" s="36">
        <f>A$184</f>
        <v>176</v>
      </c>
      <c r="C224" s="36">
        <v>11</v>
      </c>
      <c r="D224" s="37" t="s">
        <v>182</v>
      </c>
      <c r="E224" s="37"/>
      <c r="F224" s="37" t="s">
        <v>40</v>
      </c>
      <c r="G224" s="1" t="s">
        <v>405</v>
      </c>
      <c r="J224" t="str">
        <f t="shared" si="33"/>
        <v>datatable[215] = new Array("216","176","Propulsion Other (Specify)","11","Widget.png");</v>
      </c>
    </row>
    <row r="225" spans="1:10">
      <c r="A225" s="36">
        <f t="shared" si="34"/>
        <v>217</v>
      </c>
      <c r="B225" s="36">
        <f>A$69</f>
        <v>61</v>
      </c>
      <c r="C225" s="36">
        <v>9</v>
      </c>
      <c r="D225" s="37" t="s">
        <v>183</v>
      </c>
      <c r="E225" s="37"/>
      <c r="F225" s="37" t="s">
        <v>38</v>
      </c>
      <c r="G225" s="1" t="s">
        <v>405</v>
      </c>
      <c r="J225" t="str">
        <f t="shared" si="33"/>
        <v>datatable[216] = new Array("217","61","Telemetry, Tracking, and Command Subsystem (TT&amp;C)","9","Widget.png");</v>
      </c>
    </row>
    <row r="226" spans="1:10">
      <c r="A226" s="36">
        <f t="shared" si="34"/>
        <v>218</v>
      </c>
      <c r="B226" s="36">
        <f>A$220</f>
        <v>212</v>
      </c>
      <c r="C226" s="36">
        <v>10</v>
      </c>
      <c r="D226" s="37" t="s">
        <v>412</v>
      </c>
      <c r="E226" s="37"/>
      <c r="F226" s="37" t="s">
        <v>39</v>
      </c>
      <c r="G226" s="1" t="s">
        <v>403</v>
      </c>
      <c r="J226" t="str">
        <f t="shared" si="33"/>
        <v>datatable[217] = new Array("218","212","TT&amp;C Subsystem SEITPM","10","SEITPM.png");</v>
      </c>
    </row>
    <row r="227" spans="1:10">
      <c r="A227" s="36">
        <f t="shared" si="34"/>
        <v>219</v>
      </c>
      <c r="B227" s="36">
        <f>A$221</f>
        <v>213</v>
      </c>
      <c r="C227" s="36">
        <v>11</v>
      </c>
      <c r="D227" s="37" t="s">
        <v>67</v>
      </c>
      <c r="E227" s="37"/>
      <c r="F227" s="37" t="s">
        <v>40</v>
      </c>
      <c r="G227" s="1" t="s">
        <v>403</v>
      </c>
      <c r="J227" t="str">
        <f t="shared" si="33"/>
        <v>datatable[218] = new Array("219","213","Project Management","11","SEITPM.png");</v>
      </c>
    </row>
    <row r="228" spans="1:10">
      <c r="A228" s="36">
        <f t="shared" si="34"/>
        <v>220</v>
      </c>
      <c r="B228" s="36">
        <f t="shared" ref="B228:B231" si="38">A$221</f>
        <v>213</v>
      </c>
      <c r="C228" s="36">
        <v>11</v>
      </c>
      <c r="D228" s="37" t="s">
        <v>68</v>
      </c>
      <c r="E228" s="37"/>
      <c r="F228" s="37" t="s">
        <v>40</v>
      </c>
      <c r="G228" s="1" t="s">
        <v>403</v>
      </c>
      <c r="J228" t="str">
        <f t="shared" si="33"/>
        <v>datatable[219] = new Array("220","213","Systems Engineering","11","SEITPM.png");</v>
      </c>
    </row>
    <row r="229" spans="1:10">
      <c r="A229" s="36">
        <f t="shared" si="34"/>
        <v>221</v>
      </c>
      <c r="B229" s="36">
        <f t="shared" si="38"/>
        <v>213</v>
      </c>
      <c r="C229" s="36">
        <v>11</v>
      </c>
      <c r="D229" s="37" t="s">
        <v>69</v>
      </c>
      <c r="E229" s="37"/>
      <c r="F229" s="37" t="s">
        <v>40</v>
      </c>
      <c r="G229" s="1" t="s">
        <v>403</v>
      </c>
      <c r="J229" t="str">
        <f t="shared" si="33"/>
        <v>datatable[220] = new Array("221","213","Mission Assurance","11","SEITPM.png");</v>
      </c>
    </row>
    <row r="230" spans="1:10">
      <c r="A230" s="36">
        <f t="shared" si="34"/>
        <v>222</v>
      </c>
      <c r="B230" s="36">
        <f t="shared" si="38"/>
        <v>213</v>
      </c>
      <c r="C230" s="36">
        <v>11</v>
      </c>
      <c r="D230" s="37" t="s">
        <v>70</v>
      </c>
      <c r="E230" s="37"/>
      <c r="F230" s="37" t="s">
        <v>40</v>
      </c>
      <c r="G230" s="1" t="s">
        <v>403</v>
      </c>
      <c r="J230" t="str">
        <f t="shared" si="33"/>
        <v>datatable[221] = new Array("222","213","Assembly, Integration and Testing","11","SEITPM.png");</v>
      </c>
    </row>
    <row r="231" spans="1:10">
      <c r="A231" s="36">
        <f t="shared" si="34"/>
        <v>223</v>
      </c>
      <c r="B231" s="36">
        <f t="shared" si="38"/>
        <v>213</v>
      </c>
      <c r="C231" s="36">
        <v>11</v>
      </c>
      <c r="D231" s="37" t="s">
        <v>71</v>
      </c>
      <c r="E231" s="37"/>
      <c r="F231" s="37" t="s">
        <v>40</v>
      </c>
      <c r="G231" s="1" t="s">
        <v>403</v>
      </c>
      <c r="J231" t="str">
        <f t="shared" si="33"/>
        <v>datatable[222] = new Array("223","213","Support Equipment","11","SEITPM.png");</v>
      </c>
    </row>
    <row r="232" spans="1:10">
      <c r="A232" s="36">
        <f t="shared" si="34"/>
        <v>224</v>
      </c>
      <c r="B232" s="36">
        <f>A$220</f>
        <v>212</v>
      </c>
      <c r="C232" s="36">
        <v>10</v>
      </c>
      <c r="D232" s="37" t="s">
        <v>184</v>
      </c>
      <c r="E232" s="37"/>
      <c r="F232" s="37" t="s">
        <v>39</v>
      </c>
      <c r="G232" s="1" t="s">
        <v>405</v>
      </c>
      <c r="J232" t="str">
        <f t="shared" si="33"/>
        <v>datatable[223] = new Array("224","212","Antennas","10","Widget.png");</v>
      </c>
    </row>
    <row r="233" spans="1:10">
      <c r="A233" s="36">
        <f t="shared" si="34"/>
        <v>225</v>
      </c>
      <c r="B233" s="36">
        <f>A$227</f>
        <v>219</v>
      </c>
      <c r="C233" s="36">
        <v>11</v>
      </c>
      <c r="D233" s="37" t="s">
        <v>185</v>
      </c>
      <c r="E233" s="37"/>
      <c r="F233" s="37" t="s">
        <v>40</v>
      </c>
      <c r="G233" s="1" t="s">
        <v>405</v>
      </c>
      <c r="J233" t="str">
        <f t="shared" si="33"/>
        <v>datatable[224] = new Array("225","219","Omnidirectional","11","Widget.png");</v>
      </c>
    </row>
    <row r="234" spans="1:10">
      <c r="A234" s="36">
        <f t="shared" si="34"/>
        <v>226</v>
      </c>
      <c r="B234" s="36">
        <f t="shared" ref="B234:B239" si="39">A$227</f>
        <v>219</v>
      </c>
      <c r="C234" s="36">
        <v>11</v>
      </c>
      <c r="D234" s="37" t="s">
        <v>186</v>
      </c>
      <c r="E234" s="37"/>
      <c r="F234" s="37" t="s">
        <v>40</v>
      </c>
      <c r="G234" s="1" t="s">
        <v>405</v>
      </c>
      <c r="J234" t="str">
        <f t="shared" si="33"/>
        <v>datatable[225] = new Array("226","219","Spiral","11","Widget.png");</v>
      </c>
    </row>
    <row r="235" spans="1:10">
      <c r="A235" s="36">
        <f t="shared" si="34"/>
        <v>227</v>
      </c>
      <c r="B235" s="36">
        <f t="shared" si="39"/>
        <v>219</v>
      </c>
      <c r="C235" s="36">
        <v>11</v>
      </c>
      <c r="D235" s="37" t="s">
        <v>187</v>
      </c>
      <c r="E235" s="37"/>
      <c r="F235" s="37" t="s">
        <v>40</v>
      </c>
      <c r="G235" s="1" t="s">
        <v>405</v>
      </c>
      <c r="J235" t="str">
        <f t="shared" si="33"/>
        <v>datatable[226] = new Array("227","219","Horn","11","Widget.png");</v>
      </c>
    </row>
    <row r="236" spans="1:10">
      <c r="A236" s="36">
        <f t="shared" si="34"/>
        <v>228</v>
      </c>
      <c r="B236" s="36">
        <f t="shared" si="39"/>
        <v>219</v>
      </c>
      <c r="C236" s="36">
        <v>11</v>
      </c>
      <c r="D236" s="37" t="s">
        <v>188</v>
      </c>
      <c r="E236" s="37"/>
      <c r="F236" s="37" t="s">
        <v>40</v>
      </c>
      <c r="G236" s="1" t="s">
        <v>405</v>
      </c>
      <c r="J236" t="str">
        <f t="shared" si="33"/>
        <v>datatable[227] = new Array("228","219","Patch","11","Widget.png");</v>
      </c>
    </row>
    <row r="237" spans="1:10">
      <c r="A237" s="36">
        <f t="shared" si="34"/>
        <v>229</v>
      </c>
      <c r="B237" s="36">
        <f t="shared" si="39"/>
        <v>219</v>
      </c>
      <c r="C237" s="36">
        <v>11</v>
      </c>
      <c r="D237" s="37" t="s">
        <v>189</v>
      </c>
      <c r="E237" s="37"/>
      <c r="F237" s="37" t="s">
        <v>40</v>
      </c>
      <c r="G237" s="1" t="s">
        <v>405</v>
      </c>
      <c r="J237" t="str">
        <f t="shared" si="33"/>
        <v>datatable[228] = new Array("229","219","Parabolic","11","Widget.png");</v>
      </c>
    </row>
    <row r="238" spans="1:10">
      <c r="A238" s="36">
        <f t="shared" si="34"/>
        <v>230</v>
      </c>
      <c r="B238" s="36">
        <f t="shared" si="39"/>
        <v>219</v>
      </c>
      <c r="C238" s="36">
        <v>11</v>
      </c>
      <c r="D238" s="37" t="s">
        <v>190</v>
      </c>
      <c r="E238" s="37"/>
      <c r="F238" s="37" t="s">
        <v>40</v>
      </c>
      <c r="G238" s="1" t="s">
        <v>405</v>
      </c>
      <c r="J238" t="str">
        <f t="shared" si="33"/>
        <v>datatable[229] = new Array("230","219","Phased Array","11","Widget.png");</v>
      </c>
    </row>
    <row r="239" spans="1:10">
      <c r="A239" s="36">
        <f t="shared" si="34"/>
        <v>231</v>
      </c>
      <c r="B239" s="36">
        <f t="shared" si="39"/>
        <v>219</v>
      </c>
      <c r="C239" s="36">
        <v>11</v>
      </c>
      <c r="D239" s="37" t="s">
        <v>191</v>
      </c>
      <c r="E239" s="37"/>
      <c r="F239" s="37" t="s">
        <v>40</v>
      </c>
      <c r="G239" s="1" t="s">
        <v>405</v>
      </c>
      <c r="J239" t="str">
        <f t="shared" si="33"/>
        <v>datatable[230] = new Array("231","219","Other Antennas (Specify)","11","Widget.png");</v>
      </c>
    </row>
    <row r="240" spans="1:10">
      <c r="A240" s="36">
        <f t="shared" si="34"/>
        <v>232</v>
      </c>
      <c r="B240" s="36">
        <f>A$220</f>
        <v>212</v>
      </c>
      <c r="C240" s="36">
        <v>10</v>
      </c>
      <c r="D240" s="37" t="s">
        <v>192</v>
      </c>
      <c r="E240" s="37"/>
      <c r="F240" s="37" t="s">
        <v>39</v>
      </c>
      <c r="G240" s="1" t="s">
        <v>405</v>
      </c>
      <c r="J240" t="str">
        <f t="shared" si="33"/>
        <v>datatable[231] = new Array("232","212","Waveguides/Routers","10","Widget.png");</v>
      </c>
    </row>
    <row r="241" spans="1:10">
      <c r="A241" s="36">
        <f t="shared" si="34"/>
        <v>233</v>
      </c>
      <c r="B241" s="36">
        <f>A$235</f>
        <v>227</v>
      </c>
      <c r="C241" s="36">
        <v>11</v>
      </c>
      <c r="D241" s="37" t="s">
        <v>193</v>
      </c>
      <c r="E241" s="37"/>
      <c r="F241" s="37" t="s">
        <v>40</v>
      </c>
      <c r="G241" s="1" t="s">
        <v>405</v>
      </c>
      <c r="J241" t="str">
        <f t="shared" si="33"/>
        <v>datatable[232] = new Array("233","227","Diplexers","11","Widget.png");</v>
      </c>
    </row>
    <row r="242" spans="1:10">
      <c r="A242" s="36">
        <f t="shared" si="34"/>
        <v>234</v>
      </c>
      <c r="B242" s="36">
        <f t="shared" ref="B242:B249" si="40">A$235</f>
        <v>227</v>
      </c>
      <c r="C242" s="36">
        <v>11</v>
      </c>
      <c r="D242" s="37" t="s">
        <v>194</v>
      </c>
      <c r="E242" s="37"/>
      <c r="F242" s="37" t="s">
        <v>40</v>
      </c>
      <c r="G242" s="1" t="s">
        <v>405</v>
      </c>
      <c r="J242" t="str">
        <f t="shared" si="33"/>
        <v>datatable[233] = new Array("234","227","Triplexers","11","Widget.png");</v>
      </c>
    </row>
    <row r="243" spans="1:10">
      <c r="A243" s="36">
        <f t="shared" si="34"/>
        <v>235</v>
      </c>
      <c r="B243" s="36">
        <f t="shared" si="40"/>
        <v>227</v>
      </c>
      <c r="C243" s="36">
        <v>11</v>
      </c>
      <c r="D243" s="37" t="s">
        <v>195</v>
      </c>
      <c r="E243" s="37"/>
      <c r="F243" s="37" t="s">
        <v>40</v>
      </c>
      <c r="G243" s="1" t="s">
        <v>405</v>
      </c>
      <c r="J243" t="str">
        <f t="shared" si="33"/>
        <v>datatable[234] = new Array("235","227","Multiplexers","11","Widget.png");</v>
      </c>
    </row>
    <row r="244" spans="1:10">
      <c r="A244" s="36">
        <f t="shared" si="34"/>
        <v>236</v>
      </c>
      <c r="B244" s="36">
        <f t="shared" si="40"/>
        <v>227</v>
      </c>
      <c r="C244" s="36">
        <v>11</v>
      </c>
      <c r="D244" s="37" t="s">
        <v>196</v>
      </c>
      <c r="E244" s="37"/>
      <c r="F244" s="37" t="s">
        <v>40</v>
      </c>
      <c r="G244" s="1" t="s">
        <v>405</v>
      </c>
      <c r="J244" t="str">
        <f t="shared" si="33"/>
        <v>datatable[235] = new Array("236","227","Multicouplers","11","Widget.png");</v>
      </c>
    </row>
    <row r="245" spans="1:10">
      <c r="A245" s="36">
        <f t="shared" si="34"/>
        <v>237</v>
      </c>
      <c r="B245" s="36">
        <f t="shared" si="40"/>
        <v>227</v>
      </c>
      <c r="C245" s="36">
        <v>11</v>
      </c>
      <c r="D245" s="37" t="s">
        <v>197</v>
      </c>
      <c r="E245" s="37"/>
      <c r="F245" s="37" t="s">
        <v>40</v>
      </c>
      <c r="G245" s="1" t="s">
        <v>405</v>
      </c>
      <c r="J245" t="str">
        <f t="shared" si="33"/>
        <v>datatable[236] = new Array("237","227","Coaxial Switches","11","Widget.png");</v>
      </c>
    </row>
    <row r="246" spans="1:10">
      <c r="A246" s="36">
        <f t="shared" si="34"/>
        <v>238</v>
      </c>
      <c r="B246" s="36">
        <f t="shared" si="40"/>
        <v>227</v>
      </c>
      <c r="C246" s="36">
        <v>11</v>
      </c>
      <c r="D246" s="37" t="s">
        <v>198</v>
      </c>
      <c r="E246" s="37"/>
      <c r="F246" s="37" t="s">
        <v>40</v>
      </c>
      <c r="G246" s="1" t="s">
        <v>405</v>
      </c>
      <c r="J246" t="str">
        <f t="shared" si="33"/>
        <v>datatable[237] = new Array("238","227","RF Switches","11","Widget.png");</v>
      </c>
    </row>
    <row r="247" spans="1:10">
      <c r="A247" s="36">
        <f t="shared" si="34"/>
        <v>239</v>
      </c>
      <c r="B247" s="36">
        <f t="shared" si="40"/>
        <v>227</v>
      </c>
      <c r="C247" s="36">
        <v>11</v>
      </c>
      <c r="D247" s="37" t="s">
        <v>199</v>
      </c>
      <c r="E247" s="37"/>
      <c r="F247" s="37" t="s">
        <v>40</v>
      </c>
      <c r="G247" s="1" t="s">
        <v>405</v>
      </c>
      <c r="J247" t="str">
        <f t="shared" si="33"/>
        <v>datatable[238] = new Array("239","227","Filters","11","Widget.png");</v>
      </c>
    </row>
    <row r="248" spans="1:10">
      <c r="A248" s="36">
        <f t="shared" si="34"/>
        <v>240</v>
      </c>
      <c r="B248" s="36">
        <f t="shared" si="40"/>
        <v>227</v>
      </c>
      <c r="C248" s="36">
        <v>11</v>
      </c>
      <c r="D248" s="37" t="s">
        <v>200</v>
      </c>
      <c r="E248" s="37"/>
      <c r="F248" s="37" t="s">
        <v>40</v>
      </c>
      <c r="G248" s="1" t="s">
        <v>405</v>
      </c>
      <c r="J248" t="str">
        <f t="shared" si="33"/>
        <v>datatable[239] = new Array("240","227","Waveguides","11","Widget.png");</v>
      </c>
    </row>
    <row r="249" spans="1:10">
      <c r="A249" s="36">
        <f t="shared" si="34"/>
        <v>241</v>
      </c>
      <c r="B249" s="36">
        <f t="shared" si="40"/>
        <v>227</v>
      </c>
      <c r="C249" s="36">
        <v>11</v>
      </c>
      <c r="D249" s="37" t="s">
        <v>201</v>
      </c>
      <c r="E249" s="37"/>
      <c r="F249" s="37" t="s">
        <v>40</v>
      </c>
      <c r="G249" s="1" t="s">
        <v>405</v>
      </c>
      <c r="J249" t="str">
        <f t="shared" si="33"/>
        <v>datatable[240] = new Array("241","227","Other Routers (Specify)","11","Widget.png");</v>
      </c>
    </row>
    <row r="250" spans="1:10">
      <c r="A250" s="36">
        <f t="shared" si="34"/>
        <v>242</v>
      </c>
      <c r="B250" s="36">
        <f>A$220</f>
        <v>212</v>
      </c>
      <c r="C250" s="36">
        <v>10</v>
      </c>
      <c r="D250" s="37" t="s">
        <v>202</v>
      </c>
      <c r="E250" s="37"/>
      <c r="F250" s="37" t="s">
        <v>39</v>
      </c>
      <c r="G250" s="1" t="s">
        <v>405</v>
      </c>
      <c r="J250" t="str">
        <f t="shared" si="33"/>
        <v>datatable[241] = new Array("242","212","Radio Frequency Equipment","10","Widget.png");</v>
      </c>
    </row>
    <row r="251" spans="1:10">
      <c r="A251" s="36">
        <f t="shared" si="34"/>
        <v>243</v>
      </c>
      <c r="B251" s="36">
        <f>A$245</f>
        <v>237</v>
      </c>
      <c r="C251" s="36">
        <v>11</v>
      </c>
      <c r="D251" s="37" t="s">
        <v>203</v>
      </c>
      <c r="E251" s="37"/>
      <c r="F251" s="37" t="s">
        <v>40</v>
      </c>
      <c r="G251" s="1" t="s">
        <v>405</v>
      </c>
      <c r="J251" t="str">
        <f t="shared" si="33"/>
        <v>datatable[242] = new Array("243","237","Amplifiers","11","Widget.png");</v>
      </c>
    </row>
    <row r="252" spans="1:10">
      <c r="A252" s="36">
        <f t="shared" si="34"/>
        <v>244</v>
      </c>
      <c r="B252" s="36">
        <f t="shared" ref="B252:B264" si="41">A$245</f>
        <v>237</v>
      </c>
      <c r="C252" s="36">
        <v>11</v>
      </c>
      <c r="D252" s="37" t="s">
        <v>204</v>
      </c>
      <c r="E252" s="37"/>
      <c r="F252" s="37" t="s">
        <v>40</v>
      </c>
      <c r="G252" s="1" t="s">
        <v>405</v>
      </c>
      <c r="J252" t="str">
        <f t="shared" si="33"/>
        <v>datatable[243] = new Array("244","237","Receivers","11","Widget.png");</v>
      </c>
    </row>
    <row r="253" spans="1:10">
      <c r="A253" s="36">
        <f t="shared" si="34"/>
        <v>245</v>
      </c>
      <c r="B253" s="36">
        <f t="shared" si="41"/>
        <v>237</v>
      </c>
      <c r="C253" s="36">
        <v>11</v>
      </c>
      <c r="D253" s="37" t="s">
        <v>205</v>
      </c>
      <c r="E253" s="37"/>
      <c r="F253" s="37" t="s">
        <v>40</v>
      </c>
      <c r="G253" s="1" t="s">
        <v>405</v>
      </c>
      <c r="J253" t="str">
        <f t="shared" si="33"/>
        <v>datatable[244] = new Array("245","237","Transmitters","11","Widget.png");</v>
      </c>
    </row>
    <row r="254" spans="1:10">
      <c r="A254" s="36">
        <f t="shared" si="34"/>
        <v>246</v>
      </c>
      <c r="B254" s="36">
        <f t="shared" si="41"/>
        <v>237</v>
      </c>
      <c r="C254" s="36">
        <v>11</v>
      </c>
      <c r="D254" s="37" t="s">
        <v>206</v>
      </c>
      <c r="E254" s="37"/>
      <c r="F254" s="37" t="s">
        <v>40</v>
      </c>
      <c r="G254" s="1" t="s">
        <v>405</v>
      </c>
      <c r="J254" t="str">
        <f t="shared" si="33"/>
        <v>datatable[245] = new Array("246","237","Transceivers","11","Widget.png");</v>
      </c>
    </row>
    <row r="255" spans="1:10">
      <c r="A255" s="36">
        <f t="shared" si="34"/>
        <v>247</v>
      </c>
      <c r="B255" s="36">
        <f t="shared" si="41"/>
        <v>237</v>
      </c>
      <c r="C255" s="36">
        <v>11</v>
      </c>
      <c r="D255" s="37" t="s">
        <v>207</v>
      </c>
      <c r="E255" s="37"/>
      <c r="F255" s="37" t="s">
        <v>40</v>
      </c>
      <c r="G255" s="1" t="s">
        <v>405</v>
      </c>
      <c r="J255" t="str">
        <f t="shared" si="33"/>
        <v>datatable[246] = new Array("247","237","Transponders","11","Widget.png");</v>
      </c>
    </row>
    <row r="256" spans="1:10">
      <c r="A256" s="36">
        <f t="shared" si="34"/>
        <v>248</v>
      </c>
      <c r="B256" s="36">
        <f t="shared" si="41"/>
        <v>237</v>
      </c>
      <c r="C256" s="36">
        <v>11</v>
      </c>
      <c r="D256" s="37" t="s">
        <v>208</v>
      </c>
      <c r="E256" s="37"/>
      <c r="F256" s="37" t="s">
        <v>40</v>
      </c>
      <c r="G256" s="1" t="s">
        <v>405</v>
      </c>
      <c r="J256" t="str">
        <f t="shared" si="33"/>
        <v>datatable[247] = new Array("248","237","Modulators","11","Widget.png");</v>
      </c>
    </row>
    <row r="257" spans="1:10">
      <c r="A257" s="36">
        <f t="shared" si="34"/>
        <v>249</v>
      </c>
      <c r="B257" s="36">
        <f t="shared" si="41"/>
        <v>237</v>
      </c>
      <c r="C257" s="36">
        <v>11</v>
      </c>
      <c r="D257" s="37" t="s">
        <v>209</v>
      </c>
      <c r="E257" s="37"/>
      <c r="F257" s="37" t="s">
        <v>40</v>
      </c>
      <c r="G257" s="1" t="s">
        <v>405</v>
      </c>
      <c r="J257" t="str">
        <f t="shared" si="33"/>
        <v>datatable[248] = new Array("249","237","Demodulators","11","Widget.png");</v>
      </c>
    </row>
    <row r="258" spans="1:10">
      <c r="A258" s="36">
        <f t="shared" si="34"/>
        <v>250</v>
      </c>
      <c r="B258" s="36">
        <f t="shared" si="41"/>
        <v>237</v>
      </c>
      <c r="C258" s="36">
        <v>11</v>
      </c>
      <c r="D258" s="37" t="s">
        <v>210</v>
      </c>
      <c r="E258" s="37"/>
      <c r="F258" s="37" t="s">
        <v>40</v>
      </c>
      <c r="G258" s="1" t="s">
        <v>405</v>
      </c>
      <c r="J258" t="str">
        <f t="shared" si="33"/>
        <v>datatable[249] = new Array("250","237","Modems","11","Widget.png");</v>
      </c>
    </row>
    <row r="259" spans="1:10">
      <c r="A259" s="36">
        <f t="shared" si="34"/>
        <v>251</v>
      </c>
      <c r="B259" s="36">
        <f t="shared" si="41"/>
        <v>237</v>
      </c>
      <c r="C259" s="36">
        <v>11</v>
      </c>
      <c r="D259" s="37" t="s">
        <v>211</v>
      </c>
      <c r="E259" s="37"/>
      <c r="F259" s="37" t="s">
        <v>40</v>
      </c>
      <c r="G259" s="1" t="s">
        <v>405</v>
      </c>
      <c r="J259" t="str">
        <f t="shared" si="33"/>
        <v>datatable[250] = new Array("251","237","Traveling Wave Tube Assemblies","11","Widget.png");</v>
      </c>
    </row>
    <row r="260" spans="1:10">
      <c r="A260" s="36">
        <f t="shared" si="34"/>
        <v>252</v>
      </c>
      <c r="B260" s="36">
        <f t="shared" si="41"/>
        <v>237</v>
      </c>
      <c r="C260" s="36">
        <v>11</v>
      </c>
      <c r="D260" s="37" t="s">
        <v>212</v>
      </c>
      <c r="E260" s="37"/>
      <c r="F260" s="37" t="s">
        <v>40</v>
      </c>
      <c r="G260" s="1" t="s">
        <v>405</v>
      </c>
      <c r="J260" t="str">
        <f t="shared" si="33"/>
        <v>datatable[251] = new Array("252","237","Solid State Power Amplifiers","11","Widget.png");</v>
      </c>
    </row>
    <row r="261" spans="1:10">
      <c r="A261" s="36">
        <f t="shared" si="34"/>
        <v>253</v>
      </c>
      <c r="B261" s="36">
        <f t="shared" si="41"/>
        <v>237</v>
      </c>
      <c r="C261" s="36">
        <v>11</v>
      </c>
      <c r="D261" s="37" t="s">
        <v>138</v>
      </c>
      <c r="E261" s="37"/>
      <c r="F261" s="37" t="s">
        <v>40</v>
      </c>
      <c r="G261" s="1" t="s">
        <v>405</v>
      </c>
      <c r="J261" t="str">
        <f t="shared" si="33"/>
        <v>datatable[252] = new Array("253","237","Global Positioning System (GPS) Receiver","11","Widget.png");</v>
      </c>
    </row>
    <row r="262" spans="1:10">
      <c r="A262" s="36">
        <f t="shared" si="34"/>
        <v>254</v>
      </c>
      <c r="B262" s="36">
        <f t="shared" si="41"/>
        <v>237</v>
      </c>
      <c r="C262" s="36">
        <v>11</v>
      </c>
      <c r="D262" s="37" t="s">
        <v>213</v>
      </c>
      <c r="E262" s="37"/>
      <c r="F262" s="37" t="s">
        <v>40</v>
      </c>
      <c r="G262" s="1" t="s">
        <v>405</v>
      </c>
      <c r="J262" t="str">
        <f t="shared" si="33"/>
        <v>datatable[253] = new Array("254","237","Downconverters","11","Widget.png");</v>
      </c>
    </row>
    <row r="263" spans="1:10">
      <c r="A263" s="36">
        <f t="shared" si="34"/>
        <v>255</v>
      </c>
      <c r="B263" s="36">
        <f t="shared" si="41"/>
        <v>237</v>
      </c>
      <c r="C263" s="36">
        <v>11</v>
      </c>
      <c r="D263" s="37" t="s">
        <v>214</v>
      </c>
      <c r="E263" s="37"/>
      <c r="F263" s="37" t="s">
        <v>40</v>
      </c>
      <c r="G263" s="1" t="s">
        <v>405</v>
      </c>
      <c r="J263" t="str">
        <f t="shared" si="33"/>
        <v>datatable[254] = new Array("255","237","Upconverters","11","Widget.png");</v>
      </c>
    </row>
    <row r="264" spans="1:10">
      <c r="A264" s="36">
        <f t="shared" si="34"/>
        <v>256</v>
      </c>
      <c r="B264" s="36">
        <f t="shared" si="41"/>
        <v>237</v>
      </c>
      <c r="C264" s="36">
        <v>11</v>
      </c>
      <c r="D264" s="37" t="s">
        <v>215</v>
      </c>
      <c r="E264" s="37"/>
      <c r="F264" s="37" t="s">
        <v>40</v>
      </c>
      <c r="G264" s="1" t="s">
        <v>405</v>
      </c>
      <c r="J264" t="str">
        <f t="shared" si="33"/>
        <v>datatable[255] = new Array("256","237","Other RF Equipment (Specify)","11","Widget.png");</v>
      </c>
    </row>
    <row r="265" spans="1:10">
      <c r="A265" s="36">
        <f t="shared" si="34"/>
        <v>257</v>
      </c>
      <c r="B265" s="36">
        <f>A$220</f>
        <v>212</v>
      </c>
      <c r="C265" s="36">
        <v>10</v>
      </c>
      <c r="D265" s="37" t="s">
        <v>216</v>
      </c>
      <c r="E265" s="37"/>
      <c r="F265" s="37" t="s">
        <v>39</v>
      </c>
      <c r="G265" s="1" t="s">
        <v>405</v>
      </c>
      <c r="J265" t="str">
        <f t="shared" si="33"/>
        <v>datatable[256] = new Array("257","212","Command and Data Handling (C&amp;DH)","10","Widget.png");</v>
      </c>
    </row>
    <row r="266" spans="1:10">
      <c r="A266" s="36">
        <f t="shared" si="34"/>
        <v>258</v>
      </c>
      <c r="B266" s="36">
        <f>A$260</f>
        <v>252</v>
      </c>
      <c r="C266" s="36">
        <v>11</v>
      </c>
      <c r="D266" s="37" t="s">
        <v>217</v>
      </c>
      <c r="E266" s="37"/>
      <c r="F266" s="37" t="s">
        <v>40</v>
      </c>
      <c r="G266" s="1" t="s">
        <v>405</v>
      </c>
      <c r="J266" t="str">
        <f t="shared" si="33"/>
        <v>datatable[257] = new Array("258","252","Processors","11","Widget.png");</v>
      </c>
    </row>
    <row r="267" spans="1:10">
      <c r="A267" s="36">
        <f t="shared" si="34"/>
        <v>259</v>
      </c>
      <c r="B267" s="36">
        <f t="shared" ref="B267:B281" si="42">A$260</f>
        <v>252</v>
      </c>
      <c r="C267" s="36">
        <v>11</v>
      </c>
      <c r="D267" s="37" t="s">
        <v>218</v>
      </c>
      <c r="E267" s="37"/>
      <c r="F267" s="37" t="s">
        <v>40</v>
      </c>
      <c r="G267" s="1" t="s">
        <v>405</v>
      </c>
      <c r="J267" t="str">
        <f t="shared" ref="J267:J330" si="43">"datatable["&amp;A267-1&amp;"] = new Array(""" &amp; A267 &amp;""",""" &amp; B267 &amp;""",""" &amp; D267 &amp; """,""" &amp; C267&amp;""","""&amp;""&amp;G267&amp;""");"</f>
        <v>datatable[258] = new Array("259","252","Solid State Memory","11","Widget.png");</v>
      </c>
    </row>
    <row r="268" spans="1:10">
      <c r="A268" s="36">
        <f t="shared" ref="A268:A331" si="44">A267+1</f>
        <v>260</v>
      </c>
      <c r="B268" s="36">
        <f t="shared" si="42"/>
        <v>252</v>
      </c>
      <c r="C268" s="36">
        <v>11</v>
      </c>
      <c r="D268" s="37" t="s">
        <v>219</v>
      </c>
      <c r="E268" s="37"/>
      <c r="F268" s="37" t="s">
        <v>40</v>
      </c>
      <c r="G268" s="1" t="s">
        <v>405</v>
      </c>
      <c r="J268" t="str">
        <f t="shared" si="43"/>
        <v>datatable[259] = new Array("260","252","Decoders","11","Widget.png");</v>
      </c>
    </row>
    <row r="269" spans="1:10">
      <c r="A269" s="36">
        <f t="shared" si="44"/>
        <v>261</v>
      </c>
      <c r="B269" s="36">
        <f t="shared" si="42"/>
        <v>252</v>
      </c>
      <c r="C269" s="36">
        <v>11</v>
      </c>
      <c r="D269" s="37" t="s">
        <v>220</v>
      </c>
      <c r="E269" s="37"/>
      <c r="F269" s="37" t="s">
        <v>40</v>
      </c>
      <c r="G269" s="1" t="s">
        <v>405</v>
      </c>
      <c r="J269" t="str">
        <f t="shared" si="43"/>
        <v>datatable[260] = new Array("261","252","Command Units","11","Widget.png");</v>
      </c>
    </row>
    <row r="270" spans="1:10">
      <c r="A270" s="36">
        <f t="shared" si="44"/>
        <v>262</v>
      </c>
      <c r="B270" s="36">
        <f t="shared" si="42"/>
        <v>252</v>
      </c>
      <c r="C270" s="36">
        <v>11</v>
      </c>
      <c r="D270" s="37" t="s">
        <v>221</v>
      </c>
      <c r="E270" s="37"/>
      <c r="F270" s="37" t="s">
        <v>40</v>
      </c>
      <c r="G270" s="1" t="s">
        <v>405</v>
      </c>
      <c r="J270" t="str">
        <f t="shared" si="43"/>
        <v>datatable[261] = new Array("262","252","Telemetry Units","11","Widget.png");</v>
      </c>
    </row>
    <row r="271" spans="1:10">
      <c r="A271" s="36">
        <f t="shared" si="44"/>
        <v>263</v>
      </c>
      <c r="B271" s="36">
        <f t="shared" si="42"/>
        <v>252</v>
      </c>
      <c r="C271" s="36">
        <v>11</v>
      </c>
      <c r="D271" s="37" t="s">
        <v>222</v>
      </c>
      <c r="E271" s="37"/>
      <c r="F271" s="37" t="s">
        <v>40</v>
      </c>
      <c r="G271" s="1" t="s">
        <v>405</v>
      </c>
      <c r="J271" t="str">
        <f t="shared" si="43"/>
        <v>datatable[262] = new Array("263","252","Command Sequencers","11","Widget.png");</v>
      </c>
    </row>
    <row r="272" spans="1:10">
      <c r="A272" s="36">
        <f t="shared" si="44"/>
        <v>264</v>
      </c>
      <c r="B272" s="36">
        <f t="shared" si="42"/>
        <v>252</v>
      </c>
      <c r="C272" s="36">
        <v>11</v>
      </c>
      <c r="D272" s="37" t="s">
        <v>223</v>
      </c>
      <c r="E272" s="37"/>
      <c r="F272" s="37" t="s">
        <v>40</v>
      </c>
      <c r="G272" s="1" t="s">
        <v>405</v>
      </c>
      <c r="J272" t="str">
        <f t="shared" si="43"/>
        <v>datatable[263] = new Array("264","252","Timing Units","11","Widget.png");</v>
      </c>
    </row>
    <row r="273" spans="1:10">
      <c r="A273" s="36">
        <f t="shared" si="44"/>
        <v>265</v>
      </c>
      <c r="B273" s="36">
        <f t="shared" si="42"/>
        <v>252</v>
      </c>
      <c r="C273" s="36">
        <v>11</v>
      </c>
      <c r="D273" s="37" t="s">
        <v>224</v>
      </c>
      <c r="E273" s="37"/>
      <c r="F273" s="37" t="s">
        <v>40</v>
      </c>
      <c r="G273" s="1" t="s">
        <v>405</v>
      </c>
      <c r="J273" t="str">
        <f t="shared" si="43"/>
        <v>datatable[264] = new Array("265","252","Frequency Generators","11","Widget.png");</v>
      </c>
    </row>
    <row r="274" spans="1:10">
      <c r="A274" s="36">
        <f t="shared" si="44"/>
        <v>266</v>
      </c>
      <c r="B274" s="36">
        <f t="shared" si="42"/>
        <v>252</v>
      </c>
      <c r="C274" s="36">
        <v>11</v>
      </c>
      <c r="D274" s="37" t="s">
        <v>225</v>
      </c>
      <c r="E274" s="37"/>
      <c r="F274" s="37" t="s">
        <v>40</v>
      </c>
      <c r="G274" s="1" t="s">
        <v>405</v>
      </c>
      <c r="J274" t="str">
        <f t="shared" si="43"/>
        <v>datatable[265] = new Array("266","252","Signal Conditioners","11","Widget.png");</v>
      </c>
    </row>
    <row r="275" spans="1:10">
      <c r="A275" s="36">
        <f t="shared" si="44"/>
        <v>267</v>
      </c>
      <c r="B275" s="36">
        <f t="shared" si="42"/>
        <v>252</v>
      </c>
      <c r="C275" s="36">
        <v>11</v>
      </c>
      <c r="D275" s="37" t="s">
        <v>226</v>
      </c>
      <c r="E275" s="37"/>
      <c r="F275" s="37" t="s">
        <v>40</v>
      </c>
      <c r="G275" s="1" t="s">
        <v>405</v>
      </c>
      <c r="J275" t="str">
        <f t="shared" si="43"/>
        <v>datatable[266] = new Array("267","252","Data Switches","11","Widget.png");</v>
      </c>
    </row>
    <row r="276" spans="1:10">
      <c r="A276" s="36">
        <f t="shared" si="44"/>
        <v>268</v>
      </c>
      <c r="B276" s="36">
        <f t="shared" si="42"/>
        <v>252</v>
      </c>
      <c r="C276" s="36">
        <v>11</v>
      </c>
      <c r="D276" s="37" t="s">
        <v>227</v>
      </c>
      <c r="E276" s="37"/>
      <c r="F276" s="37" t="s">
        <v>40</v>
      </c>
      <c r="G276" s="1" t="s">
        <v>405</v>
      </c>
      <c r="J276" t="str">
        <f t="shared" si="43"/>
        <v>datatable[267] = new Array("268","252","Communication Security","11","Widget.png");</v>
      </c>
    </row>
    <row r="277" spans="1:10">
      <c r="A277" s="36">
        <f t="shared" si="44"/>
        <v>269</v>
      </c>
      <c r="B277" s="36">
        <f t="shared" si="42"/>
        <v>252</v>
      </c>
      <c r="C277" s="36">
        <v>11</v>
      </c>
      <c r="D277" s="37" t="s">
        <v>228</v>
      </c>
      <c r="E277" s="37"/>
      <c r="F277" s="37" t="s">
        <v>40</v>
      </c>
      <c r="G277" s="1" t="s">
        <v>405</v>
      </c>
      <c r="J277" t="str">
        <f t="shared" si="43"/>
        <v>datatable[268] = new Array("269","252","Interface Units","11","Widget.png");</v>
      </c>
    </row>
    <row r="278" spans="1:10">
      <c r="A278" s="36">
        <f t="shared" si="44"/>
        <v>270</v>
      </c>
      <c r="B278" s="36">
        <f t="shared" si="42"/>
        <v>252</v>
      </c>
      <c r="C278" s="36">
        <v>11</v>
      </c>
      <c r="D278" s="37" t="s">
        <v>229</v>
      </c>
      <c r="E278" s="37"/>
      <c r="F278" s="37" t="s">
        <v>40</v>
      </c>
      <c r="G278" s="1" t="s">
        <v>405</v>
      </c>
      <c r="J278" t="str">
        <f t="shared" si="43"/>
        <v>datatable[269] = new Array("270","252","Tape Recorders","11","Widget.png");</v>
      </c>
    </row>
    <row r="279" spans="1:10">
      <c r="A279" s="36">
        <f t="shared" si="44"/>
        <v>271</v>
      </c>
      <c r="B279" s="36">
        <f t="shared" si="42"/>
        <v>252</v>
      </c>
      <c r="C279" s="36">
        <v>11</v>
      </c>
      <c r="D279" s="37" t="s">
        <v>230</v>
      </c>
      <c r="E279" s="37"/>
      <c r="F279" s="37" t="s">
        <v>40</v>
      </c>
      <c r="G279" s="1" t="s">
        <v>405</v>
      </c>
      <c r="J279" t="str">
        <f t="shared" si="43"/>
        <v>datatable[270] = new Array("271","252","Disk Recorders","11","Widget.png");</v>
      </c>
    </row>
    <row r="280" spans="1:10">
      <c r="A280" s="36">
        <f t="shared" si="44"/>
        <v>272</v>
      </c>
      <c r="B280" s="36">
        <f t="shared" si="42"/>
        <v>252</v>
      </c>
      <c r="C280" s="36">
        <v>11</v>
      </c>
      <c r="D280" s="37" t="s">
        <v>231</v>
      </c>
      <c r="E280" s="37"/>
      <c r="F280" s="37" t="s">
        <v>40</v>
      </c>
      <c r="G280" s="1" t="s">
        <v>405</v>
      </c>
      <c r="J280" t="str">
        <f t="shared" si="43"/>
        <v>datatable[271] = new Array("272","252","Command Sensor or Situational Awareness Sensors","11","Widget.png");</v>
      </c>
    </row>
    <row r="281" spans="1:10">
      <c r="A281" s="36">
        <f t="shared" si="44"/>
        <v>273</v>
      </c>
      <c r="B281" s="36">
        <f t="shared" si="42"/>
        <v>252</v>
      </c>
      <c r="C281" s="36">
        <v>11</v>
      </c>
      <c r="D281" s="37" t="s">
        <v>232</v>
      </c>
      <c r="E281" s="37"/>
      <c r="F281" s="37" t="s">
        <v>40</v>
      </c>
      <c r="G281" s="1" t="s">
        <v>405</v>
      </c>
      <c r="J281" t="str">
        <f t="shared" si="43"/>
        <v>datatable[272] = new Array("273","252","Other C&amp;DH (Specify)","11","Widget.png");</v>
      </c>
    </row>
    <row r="282" spans="1:10">
      <c r="A282" s="36">
        <f t="shared" si="44"/>
        <v>274</v>
      </c>
      <c r="B282" s="36">
        <f>A$220</f>
        <v>212</v>
      </c>
      <c r="C282" s="36">
        <v>10</v>
      </c>
      <c r="D282" s="37" t="s">
        <v>233</v>
      </c>
      <c r="E282" s="37"/>
      <c r="F282" s="37" t="s">
        <v>39</v>
      </c>
      <c r="G282" s="1" t="s">
        <v>405</v>
      </c>
      <c r="J282" t="str">
        <f t="shared" si="43"/>
        <v>datatable[273] = new Array("274","212","TT&amp;C Other (Specify)","10","Widget.png");</v>
      </c>
    </row>
    <row r="283" spans="1:10">
      <c r="A283" s="36">
        <f t="shared" si="44"/>
        <v>275</v>
      </c>
      <c r="B283" s="36">
        <f>A$69</f>
        <v>61</v>
      </c>
      <c r="C283" s="36">
        <v>9</v>
      </c>
      <c r="D283" s="37" t="s">
        <v>234</v>
      </c>
      <c r="E283" s="37"/>
      <c r="F283" s="37" t="s">
        <v>38</v>
      </c>
      <c r="G283" s="1" t="s">
        <v>405</v>
      </c>
      <c r="J283" t="str">
        <f t="shared" si="43"/>
        <v>datatable[274] = new Array("275","61","Bus Flight Software","9","Widget.png");</v>
      </c>
    </row>
    <row r="284" spans="1:10">
      <c r="A284" s="36">
        <f t="shared" si="44"/>
        <v>276</v>
      </c>
      <c r="B284" s="36">
        <f>A283</f>
        <v>275</v>
      </c>
      <c r="C284" s="36">
        <v>10</v>
      </c>
      <c r="D284" s="37" t="s">
        <v>413</v>
      </c>
      <c r="E284" s="37"/>
      <c r="F284" s="37" t="s">
        <v>39</v>
      </c>
      <c r="G284" s="1" t="s">
        <v>403</v>
      </c>
      <c r="J284" t="str">
        <f t="shared" si="43"/>
        <v>datatable[275] = new Array("276","275","Bus FSW Subsystem SEITPM","10","SEITPM.png");</v>
      </c>
    </row>
    <row r="285" spans="1:10">
      <c r="A285" s="36">
        <f t="shared" si="44"/>
        <v>277</v>
      </c>
      <c r="B285" s="36">
        <f>A$279</f>
        <v>271</v>
      </c>
      <c r="C285" s="36">
        <v>11</v>
      </c>
      <c r="D285" s="37" t="s">
        <v>67</v>
      </c>
      <c r="E285" s="37"/>
      <c r="F285" s="37" t="s">
        <v>40</v>
      </c>
      <c r="G285" s="1" t="s">
        <v>403</v>
      </c>
      <c r="J285" t="str">
        <f t="shared" si="43"/>
        <v>datatable[276] = new Array("277","271","Project Management","11","SEITPM.png");</v>
      </c>
    </row>
    <row r="286" spans="1:10">
      <c r="A286" s="36">
        <f t="shared" si="44"/>
        <v>278</v>
      </c>
      <c r="B286" s="36">
        <f t="shared" ref="B286:B289" si="45">A$279</f>
        <v>271</v>
      </c>
      <c r="C286" s="36">
        <v>11</v>
      </c>
      <c r="D286" s="37" t="s">
        <v>68</v>
      </c>
      <c r="E286" s="37"/>
      <c r="F286" s="37" t="s">
        <v>40</v>
      </c>
      <c r="G286" s="1" t="s">
        <v>403</v>
      </c>
      <c r="J286" t="str">
        <f t="shared" si="43"/>
        <v>datatable[277] = new Array("278","271","Systems Engineering","11","SEITPM.png");</v>
      </c>
    </row>
    <row r="287" spans="1:10">
      <c r="A287" s="36">
        <f t="shared" si="44"/>
        <v>279</v>
      </c>
      <c r="B287" s="36">
        <f t="shared" si="45"/>
        <v>271</v>
      </c>
      <c r="C287" s="36">
        <v>11</v>
      </c>
      <c r="D287" s="37" t="s">
        <v>69</v>
      </c>
      <c r="E287" s="37"/>
      <c r="F287" s="37" t="s">
        <v>40</v>
      </c>
      <c r="G287" s="1" t="s">
        <v>403</v>
      </c>
      <c r="J287" t="str">
        <f t="shared" si="43"/>
        <v>datatable[278] = new Array("279","271","Mission Assurance","11","SEITPM.png");</v>
      </c>
    </row>
    <row r="288" spans="1:10">
      <c r="A288" s="36">
        <f t="shared" si="44"/>
        <v>280</v>
      </c>
      <c r="B288" s="36">
        <f t="shared" si="45"/>
        <v>271</v>
      </c>
      <c r="C288" s="36">
        <v>11</v>
      </c>
      <c r="D288" s="37" t="s">
        <v>70</v>
      </c>
      <c r="E288" s="37"/>
      <c r="F288" s="37" t="s">
        <v>40</v>
      </c>
      <c r="G288" s="1" t="s">
        <v>403</v>
      </c>
      <c r="J288" t="str">
        <f t="shared" si="43"/>
        <v>datatable[279] = new Array("280","271","Assembly, Integration and Testing","11","SEITPM.png");</v>
      </c>
    </row>
    <row r="289" spans="1:10">
      <c r="A289" s="36">
        <f t="shared" si="44"/>
        <v>281</v>
      </c>
      <c r="B289" s="36">
        <f t="shared" si="45"/>
        <v>271</v>
      </c>
      <c r="C289" s="36">
        <v>11</v>
      </c>
      <c r="D289" s="37" t="s">
        <v>71</v>
      </c>
      <c r="E289" s="37"/>
      <c r="F289" s="37" t="s">
        <v>40</v>
      </c>
      <c r="G289" s="1" t="s">
        <v>403</v>
      </c>
      <c r="J289" t="str">
        <f t="shared" si="43"/>
        <v>datatable[280] = new Array("281","271","Support Equipment","11","SEITPM.png");</v>
      </c>
    </row>
    <row r="290" spans="1:10">
      <c r="A290" s="36">
        <f t="shared" si="44"/>
        <v>282</v>
      </c>
      <c r="B290" s="36">
        <f>A$278</f>
        <v>270</v>
      </c>
      <c r="C290" s="36">
        <v>11</v>
      </c>
      <c r="D290" s="37" t="s">
        <v>235</v>
      </c>
      <c r="E290" s="37"/>
      <c r="F290" s="37" t="s">
        <v>40</v>
      </c>
      <c r="G290" s="1" t="s">
        <v>405</v>
      </c>
      <c r="J290" t="str">
        <f t="shared" si="43"/>
        <v>datatable[281] = new Array("282","270","Thermal Control Software","11","Widget.png");</v>
      </c>
    </row>
    <row r="291" spans="1:10">
      <c r="A291" s="36">
        <f t="shared" si="44"/>
        <v>283</v>
      </c>
      <c r="B291" s="36">
        <f t="shared" ref="B291:B294" si="46">A$278</f>
        <v>270</v>
      </c>
      <c r="C291" s="36">
        <v>11</v>
      </c>
      <c r="D291" s="37" t="s">
        <v>236</v>
      </c>
      <c r="E291" s="37"/>
      <c r="F291" s="37" t="s">
        <v>40</v>
      </c>
      <c r="G291" s="1" t="s">
        <v>405</v>
      </c>
      <c r="J291" t="str">
        <f t="shared" si="43"/>
        <v>datatable[282] = new Array("283","270","Electrical Power Software","11","Widget.png");</v>
      </c>
    </row>
    <row r="292" spans="1:10">
      <c r="A292" s="36">
        <f t="shared" si="44"/>
        <v>284</v>
      </c>
      <c r="B292" s="36">
        <f t="shared" si="46"/>
        <v>270</v>
      </c>
      <c r="C292" s="36">
        <v>11</v>
      </c>
      <c r="D292" s="37" t="s">
        <v>237</v>
      </c>
      <c r="E292" s="37"/>
      <c r="F292" s="37" t="s">
        <v>40</v>
      </c>
      <c r="G292" s="1" t="s">
        <v>405</v>
      </c>
      <c r="J292" t="str">
        <f t="shared" si="43"/>
        <v>datatable[283] = new Array("284","270","Attitude Control Software","11","Widget.png");</v>
      </c>
    </row>
    <row r="293" spans="1:10">
      <c r="A293" s="36">
        <f t="shared" si="44"/>
        <v>285</v>
      </c>
      <c r="B293" s="36">
        <f t="shared" si="46"/>
        <v>270</v>
      </c>
      <c r="C293" s="36">
        <v>11</v>
      </c>
      <c r="D293" s="37" t="s">
        <v>238</v>
      </c>
      <c r="E293" s="37"/>
      <c r="F293" s="37" t="s">
        <v>40</v>
      </c>
      <c r="G293" s="1" t="s">
        <v>405</v>
      </c>
      <c r="J293" t="str">
        <f t="shared" si="43"/>
        <v>datatable[284] = new Array("285","270","Telemetry, Tracking, and Command Software","11","Widget.png");</v>
      </c>
    </row>
    <row r="294" spans="1:10">
      <c r="A294" s="36">
        <f t="shared" si="44"/>
        <v>286</v>
      </c>
      <c r="B294" s="36">
        <f t="shared" si="46"/>
        <v>270</v>
      </c>
      <c r="C294" s="36">
        <v>11</v>
      </c>
      <c r="D294" s="37" t="s">
        <v>239</v>
      </c>
      <c r="E294" s="37"/>
      <c r="F294" s="37" t="s">
        <v>40</v>
      </c>
      <c r="G294" s="1" t="s">
        <v>405</v>
      </c>
      <c r="J294" t="str">
        <f t="shared" si="43"/>
        <v>datatable[285] = new Array("286","270","Other Flight Software (Specify)","11","Widget.png");</v>
      </c>
    </row>
    <row r="295" spans="1:10">
      <c r="A295" s="38">
        <f t="shared" si="44"/>
        <v>287</v>
      </c>
      <c r="B295" s="38">
        <f>A67</f>
        <v>59</v>
      </c>
      <c r="C295" s="38">
        <v>8</v>
      </c>
      <c r="D295" s="39" t="s">
        <v>240</v>
      </c>
      <c r="E295" s="39"/>
      <c r="F295" s="39" t="s">
        <v>37</v>
      </c>
      <c r="G295" s="40" t="s">
        <v>403</v>
      </c>
      <c r="J295" t="str">
        <f t="shared" si="43"/>
        <v>datatable[286] = new Array("287","59","SEITPM and Support Equipment (If Applicable for Integration of Multiple Payloads)","8","SEITPM.png");</v>
      </c>
    </row>
    <row r="296" spans="1:10">
      <c r="A296" s="38">
        <f t="shared" si="44"/>
        <v>288</v>
      </c>
      <c r="B296" s="38">
        <f>A$290</f>
        <v>282</v>
      </c>
      <c r="C296" s="38">
        <v>9</v>
      </c>
      <c r="D296" s="39" t="s">
        <v>67</v>
      </c>
      <c r="E296" s="39"/>
      <c r="F296" s="6" t="s">
        <v>38</v>
      </c>
      <c r="G296" s="1" t="s">
        <v>403</v>
      </c>
      <c r="J296" t="str">
        <f t="shared" si="43"/>
        <v>datatable[287] = new Array("288","282","Project Management","9","SEITPM.png");</v>
      </c>
    </row>
    <row r="297" spans="1:10">
      <c r="A297" s="38">
        <f t="shared" si="44"/>
        <v>289</v>
      </c>
      <c r="B297" s="38">
        <f t="shared" ref="B297:B300" si="47">A$290</f>
        <v>282</v>
      </c>
      <c r="C297" s="38">
        <v>9</v>
      </c>
      <c r="D297" s="39" t="s">
        <v>68</v>
      </c>
      <c r="E297" s="39"/>
      <c r="F297" s="6" t="s">
        <v>38</v>
      </c>
      <c r="G297" s="1" t="s">
        <v>403</v>
      </c>
      <c r="J297" t="str">
        <f t="shared" si="43"/>
        <v>datatable[288] = new Array("289","282","Systems Engineering","9","SEITPM.png");</v>
      </c>
    </row>
    <row r="298" spans="1:10">
      <c r="A298" s="38">
        <f t="shared" si="44"/>
        <v>290</v>
      </c>
      <c r="B298" s="38">
        <f t="shared" si="47"/>
        <v>282</v>
      </c>
      <c r="C298" s="38">
        <v>9</v>
      </c>
      <c r="D298" s="39" t="s">
        <v>69</v>
      </c>
      <c r="E298" s="39"/>
      <c r="F298" s="6" t="s">
        <v>38</v>
      </c>
      <c r="G298" s="1" t="s">
        <v>403</v>
      </c>
      <c r="J298" t="str">
        <f t="shared" si="43"/>
        <v>datatable[289] = new Array("290","282","Mission Assurance","9","SEITPM.png");</v>
      </c>
    </row>
    <row r="299" spans="1:10">
      <c r="A299" s="41">
        <f t="shared" si="44"/>
        <v>291</v>
      </c>
      <c r="B299" s="41">
        <f t="shared" si="47"/>
        <v>282</v>
      </c>
      <c r="C299" s="41">
        <v>9</v>
      </c>
      <c r="D299" s="42" t="s">
        <v>70</v>
      </c>
      <c r="E299" s="42"/>
      <c r="F299" s="43" t="s">
        <v>38</v>
      </c>
      <c r="G299" s="44" t="s">
        <v>403</v>
      </c>
      <c r="J299" t="str">
        <f t="shared" si="43"/>
        <v>datatable[290] = new Array("291","282","Assembly, Integration and Testing","9","SEITPM.png");</v>
      </c>
    </row>
    <row r="300" spans="1:10">
      <c r="A300" s="38">
        <f t="shared" si="44"/>
        <v>292</v>
      </c>
      <c r="B300" s="38">
        <f t="shared" si="47"/>
        <v>282</v>
      </c>
      <c r="C300" s="38">
        <v>9</v>
      </c>
      <c r="D300" s="39" t="s">
        <v>71</v>
      </c>
      <c r="E300" s="39"/>
      <c r="F300" s="6" t="s">
        <v>38</v>
      </c>
      <c r="G300" s="1" t="s">
        <v>403</v>
      </c>
      <c r="J300" t="str">
        <f t="shared" si="43"/>
        <v>datatable[291] = new Array("292","282","Support Equipment","9","SEITPM.png");</v>
      </c>
    </row>
    <row r="301" spans="1:10">
      <c r="A301" s="45">
        <f t="shared" si="44"/>
        <v>293</v>
      </c>
      <c r="B301" s="45">
        <f>A67</f>
        <v>59</v>
      </c>
      <c r="C301" s="45">
        <v>8</v>
      </c>
      <c r="D301" s="46" t="s">
        <v>311</v>
      </c>
      <c r="E301" s="46"/>
      <c r="F301" s="46" t="s">
        <v>37</v>
      </c>
      <c r="G301" s="1" t="s">
        <v>405</v>
      </c>
      <c r="J301" t="str">
        <f t="shared" si="43"/>
        <v>datatable[292] = new Array("293","59","Payload 1 … n (Specify)","8","Widget.png");</v>
      </c>
    </row>
    <row r="302" spans="1:10">
      <c r="A302" s="38">
        <f t="shared" si="44"/>
        <v>294</v>
      </c>
      <c r="B302" s="38">
        <f>A301</f>
        <v>293</v>
      </c>
      <c r="C302" s="38">
        <v>9</v>
      </c>
      <c r="D302" s="39" t="s">
        <v>414</v>
      </c>
      <c r="E302" s="39"/>
      <c r="F302" s="6" t="s">
        <v>38</v>
      </c>
      <c r="G302" s="1" t="s">
        <v>403</v>
      </c>
      <c r="J302" t="str">
        <f t="shared" si="43"/>
        <v>datatable[293] = new Array("294","293","Payload 1 SEITPM and Support Equipment","9","SEITPM.png");</v>
      </c>
    </row>
    <row r="303" spans="1:10">
      <c r="A303" s="47">
        <f t="shared" si="44"/>
        <v>295</v>
      </c>
      <c r="B303" s="47">
        <f>A$297</f>
        <v>289</v>
      </c>
      <c r="C303" s="47">
        <v>10</v>
      </c>
      <c r="D303" s="48" t="s">
        <v>67</v>
      </c>
      <c r="E303" s="49"/>
      <c r="F303" s="49" t="s">
        <v>39</v>
      </c>
      <c r="G303" s="50" t="s">
        <v>403</v>
      </c>
      <c r="J303" t="str">
        <f t="shared" si="43"/>
        <v>datatable[294] = new Array("295","289","Project Management","10","SEITPM.png");</v>
      </c>
    </row>
    <row r="304" spans="1:10">
      <c r="A304" s="38">
        <f t="shared" si="44"/>
        <v>296</v>
      </c>
      <c r="B304" s="38">
        <f t="shared" ref="B304:B307" si="48">A$297</f>
        <v>289</v>
      </c>
      <c r="C304" s="38">
        <v>10</v>
      </c>
      <c r="D304" s="39" t="s">
        <v>68</v>
      </c>
      <c r="E304" s="6"/>
      <c r="F304" s="6" t="s">
        <v>39</v>
      </c>
      <c r="G304" s="1" t="s">
        <v>403</v>
      </c>
      <c r="J304" t="str">
        <f t="shared" si="43"/>
        <v>datatable[295] = new Array("296","289","Systems Engineering","10","SEITPM.png");</v>
      </c>
    </row>
    <row r="305" spans="1:10">
      <c r="A305" s="38">
        <f t="shared" si="44"/>
        <v>297</v>
      </c>
      <c r="B305" s="38">
        <f t="shared" si="48"/>
        <v>289</v>
      </c>
      <c r="C305" s="38">
        <v>10</v>
      </c>
      <c r="D305" s="39" t="s">
        <v>69</v>
      </c>
      <c r="E305" s="6"/>
      <c r="F305" s="6" t="s">
        <v>39</v>
      </c>
      <c r="G305" s="1" t="s">
        <v>403</v>
      </c>
      <c r="J305" t="str">
        <f t="shared" si="43"/>
        <v>datatable[296] = new Array("297","289","Mission Assurance","10","SEITPM.png");</v>
      </c>
    </row>
    <row r="306" spans="1:10">
      <c r="A306" s="38">
        <f t="shared" si="44"/>
        <v>298</v>
      </c>
      <c r="B306" s="38">
        <f t="shared" si="48"/>
        <v>289</v>
      </c>
      <c r="C306" s="38">
        <v>10</v>
      </c>
      <c r="D306" s="39" t="s">
        <v>70</v>
      </c>
      <c r="E306" s="6"/>
      <c r="F306" s="6" t="s">
        <v>39</v>
      </c>
      <c r="G306" s="1" t="s">
        <v>403</v>
      </c>
      <c r="J306" t="str">
        <f t="shared" si="43"/>
        <v>datatable[297] = new Array("298","289","Assembly, Integration and Testing","10","SEITPM.png");</v>
      </c>
    </row>
    <row r="307" spans="1:10">
      <c r="A307" s="41">
        <f t="shared" si="44"/>
        <v>299</v>
      </c>
      <c r="B307" s="41">
        <f t="shared" si="48"/>
        <v>289</v>
      </c>
      <c r="C307" s="41">
        <v>10</v>
      </c>
      <c r="D307" s="42" t="s">
        <v>71</v>
      </c>
      <c r="E307" s="43"/>
      <c r="F307" s="43" t="s">
        <v>39</v>
      </c>
      <c r="G307" s="44" t="s">
        <v>403</v>
      </c>
      <c r="J307" t="str">
        <f t="shared" si="43"/>
        <v>datatable[298] = new Array("299","289","Support Equipment","10","SEITPM.png");</v>
      </c>
    </row>
    <row r="308" spans="1:10">
      <c r="A308" s="38">
        <f t="shared" si="44"/>
        <v>300</v>
      </c>
      <c r="B308" s="38">
        <f>A$296</f>
        <v>288</v>
      </c>
      <c r="C308" s="38">
        <v>9</v>
      </c>
      <c r="D308" s="39" t="s">
        <v>415</v>
      </c>
      <c r="E308" s="6"/>
      <c r="F308" s="39" t="s">
        <v>38</v>
      </c>
      <c r="G308" s="1" t="s">
        <v>405</v>
      </c>
      <c r="J308" t="str">
        <f t="shared" si="43"/>
        <v>datatable[299] = new Array("300","288","Payload 1 Structures and Mechanisms Subsystem","9","Widget.png");</v>
      </c>
    </row>
    <row r="309" spans="1:10">
      <c r="A309" s="47">
        <f t="shared" si="44"/>
        <v>301</v>
      </c>
      <c r="B309" s="47">
        <f>A$303</f>
        <v>295</v>
      </c>
      <c r="C309" s="47">
        <v>10</v>
      </c>
      <c r="D309" s="49" t="s">
        <v>416</v>
      </c>
      <c r="E309" s="49"/>
      <c r="F309" s="49" t="s">
        <v>39</v>
      </c>
      <c r="G309" s="50" t="s">
        <v>403</v>
      </c>
      <c r="J309" t="str">
        <f t="shared" si="43"/>
        <v>datatable[300] = new Array("301","295","Structures and Mechanims Subsystem SEITPM","10","SEITPM.png");</v>
      </c>
    </row>
    <row r="310" spans="1:10">
      <c r="A310" s="38">
        <f t="shared" si="44"/>
        <v>302</v>
      </c>
      <c r="B310" s="38">
        <f>A$304</f>
        <v>296</v>
      </c>
      <c r="C310" s="38">
        <v>11</v>
      </c>
      <c r="D310" s="6" t="s">
        <v>67</v>
      </c>
      <c r="E310" s="6"/>
      <c r="F310" s="6" t="s">
        <v>40</v>
      </c>
      <c r="G310" s="1" t="s">
        <v>403</v>
      </c>
      <c r="J310" t="str">
        <f t="shared" si="43"/>
        <v>datatable[301] = new Array("302","296","Project Management","11","SEITPM.png");</v>
      </c>
    </row>
    <row r="311" spans="1:10">
      <c r="A311" s="38">
        <f t="shared" si="44"/>
        <v>303</v>
      </c>
      <c r="B311" s="38">
        <f t="shared" ref="B311:B314" si="49">A$304</f>
        <v>296</v>
      </c>
      <c r="C311" s="38">
        <v>11</v>
      </c>
      <c r="D311" s="6" t="s">
        <v>68</v>
      </c>
      <c r="E311" s="6"/>
      <c r="F311" s="6" t="s">
        <v>40</v>
      </c>
      <c r="G311" s="1" t="s">
        <v>403</v>
      </c>
      <c r="J311" t="str">
        <f t="shared" si="43"/>
        <v>datatable[302] = new Array("303","296","Systems Engineering","11","SEITPM.png");</v>
      </c>
    </row>
    <row r="312" spans="1:10">
      <c r="A312" s="38">
        <f t="shared" si="44"/>
        <v>304</v>
      </c>
      <c r="B312" s="38">
        <f t="shared" si="49"/>
        <v>296</v>
      </c>
      <c r="C312" s="38">
        <v>11</v>
      </c>
      <c r="D312" s="6" t="s">
        <v>69</v>
      </c>
      <c r="E312" s="6"/>
      <c r="F312" s="6" t="s">
        <v>40</v>
      </c>
      <c r="G312" s="1" t="s">
        <v>403</v>
      </c>
      <c r="J312" t="str">
        <f t="shared" si="43"/>
        <v>datatable[303] = new Array("304","296","Mission Assurance","11","SEITPM.png");</v>
      </c>
    </row>
    <row r="313" spans="1:10">
      <c r="A313" s="38">
        <f t="shared" si="44"/>
        <v>305</v>
      </c>
      <c r="B313" s="38">
        <f t="shared" si="49"/>
        <v>296</v>
      </c>
      <c r="C313" s="38">
        <v>11</v>
      </c>
      <c r="D313" s="6" t="s">
        <v>70</v>
      </c>
      <c r="E313" s="6"/>
      <c r="F313" s="6" t="s">
        <v>40</v>
      </c>
      <c r="G313" s="1" t="s">
        <v>403</v>
      </c>
      <c r="J313" t="str">
        <f t="shared" si="43"/>
        <v>datatable[304] = new Array("305","296","Assembly, Integration and Testing","11","SEITPM.png");</v>
      </c>
    </row>
    <row r="314" spans="1:10">
      <c r="A314" s="38">
        <f t="shared" si="44"/>
        <v>306</v>
      </c>
      <c r="B314" s="38">
        <f t="shared" si="49"/>
        <v>296</v>
      </c>
      <c r="C314" s="38">
        <v>11</v>
      </c>
      <c r="D314" s="6" t="s">
        <v>71</v>
      </c>
      <c r="E314" s="6"/>
      <c r="F314" s="6" t="s">
        <v>40</v>
      </c>
      <c r="G314" s="1" t="s">
        <v>403</v>
      </c>
      <c r="J314" t="str">
        <f t="shared" si="43"/>
        <v>datatable[305] = new Array("306","296","Support Equipment","11","SEITPM.png");</v>
      </c>
    </row>
    <row r="315" spans="1:10">
      <c r="A315" s="38">
        <f t="shared" si="44"/>
        <v>307</v>
      </c>
      <c r="B315" s="38">
        <f t="shared" ref="B315:B317" si="50">A$303</f>
        <v>295</v>
      </c>
      <c r="C315" s="38">
        <v>10</v>
      </c>
      <c r="D315" s="39" t="s">
        <v>241</v>
      </c>
      <c r="E315" s="6"/>
      <c r="F315" s="6" t="s">
        <v>39</v>
      </c>
      <c r="G315" s="1" t="s">
        <v>405</v>
      </c>
      <c r="J315" t="str">
        <f t="shared" si="43"/>
        <v>datatable[306] = new Array("307","295","Structures","10","Widget.png");</v>
      </c>
    </row>
    <row r="316" spans="1:10">
      <c r="A316" s="38">
        <f t="shared" si="44"/>
        <v>308</v>
      </c>
      <c r="B316" s="38">
        <f t="shared" si="50"/>
        <v>295</v>
      </c>
      <c r="C316" s="38">
        <v>10</v>
      </c>
      <c r="D316" s="39" t="s">
        <v>85</v>
      </c>
      <c r="E316" s="6"/>
      <c r="F316" s="6" t="s">
        <v>39</v>
      </c>
      <c r="G316" s="1" t="s">
        <v>405</v>
      </c>
      <c r="J316" t="str">
        <f t="shared" si="43"/>
        <v>datatable[307] = new Array("308","295","Mechanisms and Pyrotechnics","10","Widget.png");</v>
      </c>
    </row>
    <row r="317" spans="1:10">
      <c r="A317" s="41">
        <f t="shared" si="44"/>
        <v>309</v>
      </c>
      <c r="B317" s="41">
        <f t="shared" si="50"/>
        <v>295</v>
      </c>
      <c r="C317" s="41">
        <v>10</v>
      </c>
      <c r="D317" s="42" t="s">
        <v>242</v>
      </c>
      <c r="E317" s="43"/>
      <c r="F317" s="43" t="s">
        <v>39</v>
      </c>
      <c r="G317" s="1" t="s">
        <v>405</v>
      </c>
      <c r="J317" t="str">
        <f t="shared" si="43"/>
        <v>datatable[308] = new Array("309","295","Structures and Mechanisms Other (Specify)","10","Widget.png");</v>
      </c>
    </row>
    <row r="318" spans="1:10">
      <c r="A318" s="38">
        <f t="shared" si="44"/>
        <v>310</v>
      </c>
      <c r="B318" s="38">
        <f>A$296</f>
        <v>288</v>
      </c>
      <c r="C318" s="38">
        <v>9</v>
      </c>
      <c r="D318" s="39" t="s">
        <v>417</v>
      </c>
      <c r="E318" s="6"/>
      <c r="F318" s="39" t="s">
        <v>38</v>
      </c>
      <c r="G318" s="1" t="s">
        <v>405</v>
      </c>
      <c r="J318" t="str">
        <f t="shared" si="43"/>
        <v>datatable[309] = new Array("310","288","Payload 1 Thermal Control  Subsystem","9","Widget.png");</v>
      </c>
    </row>
    <row r="319" spans="1:10">
      <c r="A319" s="47">
        <f t="shared" si="44"/>
        <v>311</v>
      </c>
      <c r="B319" s="47">
        <f>A318</f>
        <v>310</v>
      </c>
      <c r="C319" s="47">
        <v>10</v>
      </c>
      <c r="D319" s="49" t="s">
        <v>418</v>
      </c>
      <c r="E319" s="49"/>
      <c r="F319" s="49" t="s">
        <v>39</v>
      </c>
      <c r="G319" s="50" t="s">
        <v>403</v>
      </c>
      <c r="J319" t="str">
        <f t="shared" si="43"/>
        <v>datatable[310] = new Array("311","310","Thermal Control  Subsystem SEITPM","10","SEITPM.png");</v>
      </c>
    </row>
    <row r="320" spans="1:10">
      <c r="A320" s="38">
        <f t="shared" si="44"/>
        <v>312</v>
      </c>
      <c r="B320" s="38">
        <f>A$314</f>
        <v>306</v>
      </c>
      <c r="C320" s="38">
        <v>11</v>
      </c>
      <c r="D320" s="6" t="s">
        <v>67</v>
      </c>
      <c r="E320" s="6"/>
      <c r="F320" s="6" t="s">
        <v>40</v>
      </c>
      <c r="G320" s="1" t="s">
        <v>403</v>
      </c>
      <c r="J320" t="str">
        <f t="shared" si="43"/>
        <v>datatable[311] = new Array("312","306","Project Management","11","SEITPM.png");</v>
      </c>
    </row>
    <row r="321" spans="1:10">
      <c r="A321" s="38">
        <f t="shared" si="44"/>
        <v>313</v>
      </c>
      <c r="B321" s="38">
        <f t="shared" ref="B321:B324" si="51">A$314</f>
        <v>306</v>
      </c>
      <c r="C321" s="38">
        <v>11</v>
      </c>
      <c r="D321" s="6" t="s">
        <v>68</v>
      </c>
      <c r="E321" s="6"/>
      <c r="F321" s="6" t="s">
        <v>40</v>
      </c>
      <c r="G321" s="1" t="s">
        <v>403</v>
      </c>
      <c r="J321" t="str">
        <f t="shared" si="43"/>
        <v>datatable[312] = new Array("313","306","Systems Engineering","11","SEITPM.png");</v>
      </c>
    </row>
    <row r="322" spans="1:10">
      <c r="A322" s="38">
        <f t="shared" si="44"/>
        <v>314</v>
      </c>
      <c r="B322" s="38">
        <f t="shared" si="51"/>
        <v>306</v>
      </c>
      <c r="C322" s="38">
        <v>11</v>
      </c>
      <c r="D322" s="6" t="s">
        <v>69</v>
      </c>
      <c r="E322" s="6"/>
      <c r="F322" s="6" t="s">
        <v>40</v>
      </c>
      <c r="G322" s="1" t="s">
        <v>403</v>
      </c>
      <c r="J322" t="str">
        <f t="shared" si="43"/>
        <v>datatable[313] = new Array("314","306","Mission Assurance","11","SEITPM.png");</v>
      </c>
    </row>
    <row r="323" spans="1:10">
      <c r="A323" s="38">
        <f t="shared" si="44"/>
        <v>315</v>
      </c>
      <c r="B323" s="38">
        <f t="shared" si="51"/>
        <v>306</v>
      </c>
      <c r="C323" s="38">
        <v>11</v>
      </c>
      <c r="D323" s="6" t="s">
        <v>70</v>
      </c>
      <c r="E323" s="6"/>
      <c r="F323" s="6" t="s">
        <v>40</v>
      </c>
      <c r="G323" s="1" t="s">
        <v>403</v>
      </c>
      <c r="J323" t="str">
        <f t="shared" si="43"/>
        <v>datatable[314] = new Array("315","306","Assembly, Integration and Testing","11","SEITPM.png");</v>
      </c>
    </row>
    <row r="324" spans="1:10">
      <c r="A324" s="38">
        <f t="shared" si="44"/>
        <v>316</v>
      </c>
      <c r="B324" s="38">
        <f t="shared" si="51"/>
        <v>306</v>
      </c>
      <c r="C324" s="38">
        <v>11</v>
      </c>
      <c r="D324" s="6" t="s">
        <v>71</v>
      </c>
      <c r="E324" s="6"/>
      <c r="F324" s="6" t="s">
        <v>40</v>
      </c>
      <c r="G324" s="1" t="s">
        <v>403</v>
      </c>
      <c r="J324" t="str">
        <f t="shared" si="43"/>
        <v>datatable[315] = new Array("316","306","Support Equipment","11","SEITPM.png");</v>
      </c>
    </row>
    <row r="325" spans="1:10">
      <c r="A325" s="38">
        <f t="shared" si="44"/>
        <v>317</v>
      </c>
      <c r="B325" s="38">
        <f t="shared" ref="B325:B331" si="52">A324</f>
        <v>316</v>
      </c>
      <c r="C325" s="38">
        <v>10</v>
      </c>
      <c r="D325" s="39" t="s">
        <v>94</v>
      </c>
      <c r="E325" s="6"/>
      <c r="F325" s="6" t="s">
        <v>39</v>
      </c>
      <c r="G325" s="1" t="s">
        <v>405</v>
      </c>
      <c r="J325" t="str">
        <f t="shared" si="43"/>
        <v>datatable[316] = new Array("317","316","Cryogenic Devices","10","Widget.png");</v>
      </c>
    </row>
    <row r="326" spans="1:10">
      <c r="A326" s="38">
        <f t="shared" si="44"/>
        <v>318</v>
      </c>
      <c r="B326" s="38">
        <f t="shared" si="52"/>
        <v>317</v>
      </c>
      <c r="C326" s="38">
        <v>10</v>
      </c>
      <c r="D326" s="39" t="s">
        <v>95</v>
      </c>
      <c r="E326" s="6"/>
      <c r="F326" s="6" t="s">
        <v>39</v>
      </c>
      <c r="G326" s="1" t="s">
        <v>405</v>
      </c>
      <c r="J326" t="str">
        <f t="shared" si="43"/>
        <v>datatable[317] = new Array("318","317","Liquid Loops","10","Widget.png");</v>
      </c>
    </row>
    <row r="327" spans="1:10">
      <c r="A327" s="38">
        <f t="shared" si="44"/>
        <v>319</v>
      </c>
      <c r="B327" s="38">
        <f t="shared" si="52"/>
        <v>318</v>
      </c>
      <c r="C327" s="38">
        <v>10</v>
      </c>
      <c r="D327" s="39" t="s">
        <v>96</v>
      </c>
      <c r="E327" s="6"/>
      <c r="F327" s="6" t="s">
        <v>39</v>
      </c>
      <c r="G327" s="1" t="s">
        <v>405</v>
      </c>
      <c r="J327" t="str">
        <f t="shared" si="43"/>
        <v>datatable[318] = new Array("319","318","Electric Coolers","10","Widget.png");</v>
      </c>
    </row>
    <row r="328" spans="1:10">
      <c r="A328" s="38">
        <f t="shared" si="44"/>
        <v>320</v>
      </c>
      <c r="B328" s="38">
        <f t="shared" si="52"/>
        <v>319</v>
      </c>
      <c r="C328" s="38">
        <v>10</v>
      </c>
      <c r="D328" s="39" t="s">
        <v>243</v>
      </c>
      <c r="E328" s="6"/>
      <c r="F328" s="6" t="s">
        <v>39</v>
      </c>
      <c r="G328" s="1" t="s">
        <v>405</v>
      </c>
      <c r="J328" t="str">
        <f t="shared" si="43"/>
        <v>datatable[319] = new Array("320","319","Electric heaters, Thermisters, and Thermostats","10","Widget.png");</v>
      </c>
    </row>
    <row r="329" spans="1:10">
      <c r="A329" s="38">
        <f t="shared" si="44"/>
        <v>321</v>
      </c>
      <c r="B329" s="38">
        <f t="shared" si="52"/>
        <v>320</v>
      </c>
      <c r="C329" s="38">
        <v>10</v>
      </c>
      <c r="D329" s="39" t="s">
        <v>99</v>
      </c>
      <c r="E329" s="6"/>
      <c r="F329" s="6" t="s">
        <v>39</v>
      </c>
      <c r="G329" s="1" t="s">
        <v>405</v>
      </c>
      <c r="J329" t="str">
        <f t="shared" si="43"/>
        <v>datatable[320] = new Array("321","320","Passive Devices","10","Widget.png");</v>
      </c>
    </row>
    <row r="330" spans="1:10">
      <c r="A330" s="38">
        <f t="shared" si="44"/>
        <v>322</v>
      </c>
      <c r="B330" s="38">
        <f t="shared" si="52"/>
        <v>321</v>
      </c>
      <c r="C330" s="38">
        <v>10</v>
      </c>
      <c r="D330" s="39" t="s">
        <v>106</v>
      </c>
      <c r="E330" s="6"/>
      <c r="F330" s="6" t="s">
        <v>39</v>
      </c>
      <c r="G330" s="1" t="s">
        <v>405</v>
      </c>
      <c r="J330" t="str">
        <f t="shared" si="43"/>
        <v>datatable[321] = new Array("322","321","Sun Shields","10","Widget.png");</v>
      </c>
    </row>
    <row r="331" spans="1:10">
      <c r="A331" s="41">
        <f t="shared" si="44"/>
        <v>323</v>
      </c>
      <c r="B331" s="41">
        <f t="shared" si="52"/>
        <v>322</v>
      </c>
      <c r="C331" s="41">
        <v>10</v>
      </c>
      <c r="D331" s="42" t="s">
        <v>244</v>
      </c>
      <c r="E331" s="43"/>
      <c r="F331" s="43" t="s">
        <v>39</v>
      </c>
      <c r="G331" s="1" t="s">
        <v>405</v>
      </c>
      <c r="J331" t="str">
        <f t="shared" ref="J331:J394" si="53">"datatable["&amp;A331-1&amp;"] = new Array(""" &amp; A331 &amp;""",""" &amp; B331 &amp;""",""" &amp; D331 &amp; """,""" &amp; C331&amp;""","""&amp;""&amp;G331&amp;""");"</f>
        <v>datatable[322] = new Array("323","322","Thermal Control Other (Specify)","10","Widget.png");</v>
      </c>
    </row>
    <row r="332" spans="1:10">
      <c r="A332" s="38">
        <f t="shared" ref="A332:A395" si="54">A331+1</f>
        <v>324</v>
      </c>
      <c r="B332" s="38">
        <f>A$296</f>
        <v>288</v>
      </c>
      <c r="C332" s="38">
        <v>9</v>
      </c>
      <c r="D332" s="39" t="s">
        <v>419</v>
      </c>
      <c r="E332" s="6"/>
      <c r="F332" s="39" t="s">
        <v>38</v>
      </c>
      <c r="G332" s="1" t="s">
        <v>405</v>
      </c>
      <c r="J332" t="str">
        <f t="shared" si="53"/>
        <v>datatable[323] = new Array("324","288","Payload 1 Electrical Power Subsystem","9","Widget.png");</v>
      </c>
    </row>
    <row r="333" spans="1:10">
      <c r="A333" s="47">
        <f t="shared" si="54"/>
        <v>325</v>
      </c>
      <c r="B333" s="47">
        <f>A$327</f>
        <v>319</v>
      </c>
      <c r="C333" s="47">
        <v>10</v>
      </c>
      <c r="D333" s="49" t="s">
        <v>420</v>
      </c>
      <c r="E333" s="49"/>
      <c r="F333" s="49" t="s">
        <v>39</v>
      </c>
      <c r="G333" s="50" t="s">
        <v>403</v>
      </c>
      <c r="J333" t="str">
        <f t="shared" si="53"/>
        <v>datatable[324] = new Array("325","319","Electrical Power Subsystem SEITPM","10","SEITPM.png");</v>
      </c>
    </row>
    <row r="334" spans="1:10">
      <c r="A334" s="47">
        <f t="shared" si="54"/>
        <v>326</v>
      </c>
      <c r="B334" s="38">
        <f>A$328</f>
        <v>320</v>
      </c>
      <c r="C334" s="38">
        <v>11</v>
      </c>
      <c r="D334" s="6" t="s">
        <v>67</v>
      </c>
      <c r="E334" s="6"/>
      <c r="F334" s="6" t="s">
        <v>40</v>
      </c>
      <c r="G334" s="1" t="s">
        <v>403</v>
      </c>
      <c r="J334" t="str">
        <f t="shared" si="53"/>
        <v>datatable[325] = new Array("326","320","Project Management","11","SEITPM.png");</v>
      </c>
    </row>
    <row r="335" spans="1:10">
      <c r="A335" s="47">
        <f t="shared" si="54"/>
        <v>327</v>
      </c>
      <c r="B335" s="38">
        <f t="shared" ref="B335:B338" si="55">A$328</f>
        <v>320</v>
      </c>
      <c r="C335" s="38">
        <v>11</v>
      </c>
      <c r="D335" s="6" t="s">
        <v>68</v>
      </c>
      <c r="E335" s="6"/>
      <c r="F335" s="6" t="s">
        <v>40</v>
      </c>
      <c r="G335" s="1" t="s">
        <v>403</v>
      </c>
      <c r="J335" t="str">
        <f t="shared" si="53"/>
        <v>datatable[326] = new Array("327","320","Systems Engineering","11","SEITPM.png");</v>
      </c>
    </row>
    <row r="336" spans="1:10">
      <c r="A336" s="47">
        <f t="shared" si="54"/>
        <v>328</v>
      </c>
      <c r="B336" s="38">
        <f t="shared" si="55"/>
        <v>320</v>
      </c>
      <c r="C336" s="38">
        <v>11</v>
      </c>
      <c r="D336" s="6" t="s">
        <v>69</v>
      </c>
      <c r="E336" s="6"/>
      <c r="F336" s="6" t="s">
        <v>40</v>
      </c>
      <c r="G336" s="1" t="s">
        <v>403</v>
      </c>
      <c r="J336" t="str">
        <f t="shared" si="53"/>
        <v>datatable[327] = new Array("328","320","Mission Assurance","11","SEITPM.png");</v>
      </c>
    </row>
    <row r="337" spans="1:10">
      <c r="A337" s="47">
        <f t="shared" si="54"/>
        <v>329</v>
      </c>
      <c r="B337" s="38">
        <f t="shared" si="55"/>
        <v>320</v>
      </c>
      <c r="C337" s="38">
        <v>11</v>
      </c>
      <c r="D337" s="6" t="s">
        <v>70</v>
      </c>
      <c r="E337" s="6"/>
      <c r="F337" s="6" t="s">
        <v>40</v>
      </c>
      <c r="G337" s="1" t="s">
        <v>403</v>
      </c>
      <c r="J337" t="str">
        <f t="shared" si="53"/>
        <v>datatable[328] = new Array("329","320","Assembly, Integration and Testing","11","SEITPM.png");</v>
      </c>
    </row>
    <row r="338" spans="1:10">
      <c r="A338" s="47">
        <f t="shared" si="54"/>
        <v>330</v>
      </c>
      <c r="B338" s="38">
        <f t="shared" si="55"/>
        <v>320</v>
      </c>
      <c r="C338" s="38">
        <v>11</v>
      </c>
      <c r="D338" s="6" t="s">
        <v>71</v>
      </c>
      <c r="E338" s="6"/>
      <c r="F338" s="6" t="s">
        <v>40</v>
      </c>
      <c r="G338" s="1" t="s">
        <v>403</v>
      </c>
      <c r="J338" t="str">
        <f t="shared" si="53"/>
        <v>datatable[329] = new Array("330","320","Support Equipment","11","SEITPM.png");</v>
      </c>
    </row>
    <row r="339" spans="1:10">
      <c r="A339" s="47">
        <f t="shared" si="54"/>
        <v>331</v>
      </c>
      <c r="B339" s="38">
        <f t="shared" ref="B339:B343" si="56">A$327</f>
        <v>319</v>
      </c>
      <c r="C339" s="38">
        <v>10</v>
      </c>
      <c r="D339" s="39" t="s">
        <v>245</v>
      </c>
      <c r="E339" s="6"/>
      <c r="F339" s="6" t="s">
        <v>39</v>
      </c>
      <c r="G339" s="1" t="s">
        <v>405</v>
      </c>
      <c r="J339" t="str">
        <f t="shared" si="53"/>
        <v>datatable[330] = new Array("331","319","Power Sources","10","Widget.png");</v>
      </c>
    </row>
    <row r="340" spans="1:10">
      <c r="A340" s="47">
        <f t="shared" si="54"/>
        <v>332</v>
      </c>
      <c r="B340" s="38">
        <f t="shared" si="56"/>
        <v>319</v>
      </c>
      <c r="C340" s="38">
        <v>10</v>
      </c>
      <c r="D340" s="39" t="s">
        <v>246</v>
      </c>
      <c r="E340" s="6"/>
      <c r="F340" s="6" t="s">
        <v>39</v>
      </c>
      <c r="G340" s="1" t="s">
        <v>405</v>
      </c>
      <c r="J340" t="str">
        <f t="shared" si="53"/>
        <v>datatable[331] = new Array("332","319","Power Control, Switching, and Distribution Electronics","10","Widget.png");</v>
      </c>
    </row>
    <row r="341" spans="1:10">
      <c r="A341" s="38">
        <f t="shared" si="54"/>
        <v>333</v>
      </c>
      <c r="B341" s="38">
        <f t="shared" si="56"/>
        <v>319</v>
      </c>
      <c r="C341" s="38">
        <v>10</v>
      </c>
      <c r="D341" s="39" t="s">
        <v>247</v>
      </c>
      <c r="E341" s="6"/>
      <c r="F341" s="6" t="s">
        <v>39</v>
      </c>
      <c r="G341" s="1" t="s">
        <v>405</v>
      </c>
      <c r="J341" t="str">
        <f t="shared" si="53"/>
        <v>datatable[332] = new Array("333","319","Power Conditioning, Conversion, and Regulation","10","Widget.png");</v>
      </c>
    </row>
    <row r="342" spans="1:10">
      <c r="A342" s="38">
        <f t="shared" si="54"/>
        <v>334</v>
      </c>
      <c r="B342" s="38">
        <f t="shared" si="56"/>
        <v>319</v>
      </c>
      <c r="C342" s="38">
        <v>10</v>
      </c>
      <c r="D342" s="39" t="s">
        <v>131</v>
      </c>
      <c r="E342" s="6"/>
      <c r="F342" s="6" t="s">
        <v>39</v>
      </c>
      <c r="G342" s="1" t="s">
        <v>405</v>
      </c>
      <c r="J342" t="str">
        <f t="shared" si="53"/>
        <v>datatable[333] = new Array("334","319","Harnesses and Cables","10","Widget.png");</v>
      </c>
    </row>
    <row r="343" spans="1:10">
      <c r="A343" s="38">
        <f t="shared" si="54"/>
        <v>335</v>
      </c>
      <c r="B343" s="38">
        <f t="shared" si="56"/>
        <v>319</v>
      </c>
      <c r="C343" s="38">
        <v>10</v>
      </c>
      <c r="D343" s="39" t="s">
        <v>248</v>
      </c>
      <c r="E343" s="6"/>
      <c r="F343" s="6" t="s">
        <v>39</v>
      </c>
      <c r="G343" s="1" t="s">
        <v>405</v>
      </c>
      <c r="J343" t="str">
        <f t="shared" si="53"/>
        <v>datatable[334] = new Array("335","319","Electrical Power Other (Specify)","10","Widget.png");</v>
      </c>
    </row>
    <row r="344" spans="1:10">
      <c r="A344" s="38">
        <f t="shared" si="54"/>
        <v>336</v>
      </c>
      <c r="B344" s="38">
        <f>A$296</f>
        <v>288</v>
      </c>
      <c r="C344" s="38">
        <v>9</v>
      </c>
      <c r="D344" s="39" t="s">
        <v>421</v>
      </c>
      <c r="E344" s="6"/>
      <c r="F344" s="39" t="s">
        <v>38</v>
      </c>
      <c r="G344" s="1" t="s">
        <v>405</v>
      </c>
      <c r="J344" t="str">
        <f t="shared" si="53"/>
        <v>datatable[335] = new Array("336","288","Payload 1 Pointing, Command, and Control Interface","9","Widget.png");</v>
      </c>
    </row>
    <row r="345" spans="1:10">
      <c r="A345" s="38">
        <f t="shared" si="54"/>
        <v>337</v>
      </c>
      <c r="B345" s="38">
        <f>A344</f>
        <v>336</v>
      </c>
      <c r="C345" s="38">
        <v>10</v>
      </c>
      <c r="D345" s="6" t="s">
        <v>422</v>
      </c>
      <c r="E345" s="6"/>
      <c r="F345" s="6" t="s">
        <v>39</v>
      </c>
      <c r="G345" s="1" t="s">
        <v>403</v>
      </c>
      <c r="J345" t="str">
        <f t="shared" si="53"/>
        <v>datatable[336] = new Array("337","336","Subsystem SEITPM","10","SEITPM.png");</v>
      </c>
    </row>
    <row r="346" spans="1:10">
      <c r="A346" s="38">
        <f t="shared" si="54"/>
        <v>338</v>
      </c>
      <c r="B346" s="38">
        <f>A$340</f>
        <v>332</v>
      </c>
      <c r="C346" s="38">
        <v>11</v>
      </c>
      <c r="D346" s="6" t="s">
        <v>67</v>
      </c>
      <c r="E346" s="6"/>
      <c r="F346" s="6" t="s">
        <v>40</v>
      </c>
      <c r="G346" s="1" t="s">
        <v>403</v>
      </c>
      <c r="J346" t="str">
        <f t="shared" si="53"/>
        <v>datatable[337] = new Array("338","332","Project Management","11","SEITPM.png");</v>
      </c>
    </row>
    <row r="347" spans="1:10">
      <c r="A347" s="38">
        <f t="shared" si="54"/>
        <v>339</v>
      </c>
      <c r="B347" s="38">
        <f t="shared" ref="B347:B350" si="57">A$340</f>
        <v>332</v>
      </c>
      <c r="C347" s="38">
        <v>11</v>
      </c>
      <c r="D347" s="6" t="s">
        <v>68</v>
      </c>
      <c r="E347" s="6"/>
      <c r="F347" s="6" t="s">
        <v>40</v>
      </c>
      <c r="G347" s="1" t="s">
        <v>403</v>
      </c>
      <c r="J347" t="str">
        <f t="shared" si="53"/>
        <v>datatable[338] = new Array("339","332","Systems Engineering","11","SEITPM.png");</v>
      </c>
    </row>
    <row r="348" spans="1:10">
      <c r="A348" s="38">
        <f t="shared" si="54"/>
        <v>340</v>
      </c>
      <c r="B348" s="38">
        <f t="shared" si="57"/>
        <v>332</v>
      </c>
      <c r="C348" s="38">
        <v>11</v>
      </c>
      <c r="D348" s="6" t="s">
        <v>69</v>
      </c>
      <c r="E348" s="6"/>
      <c r="F348" s="6" t="s">
        <v>40</v>
      </c>
      <c r="G348" s="1" t="s">
        <v>403</v>
      </c>
      <c r="J348" t="str">
        <f t="shared" si="53"/>
        <v>datatable[339] = new Array("340","332","Mission Assurance","11","SEITPM.png");</v>
      </c>
    </row>
    <row r="349" spans="1:10">
      <c r="A349" s="38">
        <f t="shared" si="54"/>
        <v>341</v>
      </c>
      <c r="B349" s="38">
        <f t="shared" si="57"/>
        <v>332</v>
      </c>
      <c r="C349" s="38">
        <v>11</v>
      </c>
      <c r="D349" s="6" t="s">
        <v>70</v>
      </c>
      <c r="E349" s="6"/>
      <c r="F349" s="6" t="s">
        <v>40</v>
      </c>
      <c r="G349" s="1" t="s">
        <v>403</v>
      </c>
      <c r="J349" t="str">
        <f t="shared" si="53"/>
        <v>datatable[340] = new Array("341","332","Assembly, Integration and Testing","11","SEITPM.png");</v>
      </c>
    </row>
    <row r="350" spans="1:10">
      <c r="A350" s="38">
        <f t="shared" si="54"/>
        <v>342</v>
      </c>
      <c r="B350" s="38">
        <f t="shared" si="57"/>
        <v>332</v>
      </c>
      <c r="C350" s="38">
        <v>11</v>
      </c>
      <c r="D350" s="6" t="s">
        <v>71</v>
      </c>
      <c r="E350" s="6"/>
      <c r="F350" s="6" t="s">
        <v>40</v>
      </c>
      <c r="G350" s="1" t="s">
        <v>403</v>
      </c>
      <c r="J350" t="str">
        <f t="shared" si="53"/>
        <v>datatable[341] = new Array("342","332","Support Equipment","11","SEITPM.png");</v>
      </c>
    </row>
    <row r="351" spans="1:10">
      <c r="A351" s="38">
        <f t="shared" si="54"/>
        <v>343</v>
      </c>
      <c r="B351" s="38">
        <f>A$339</f>
        <v>331</v>
      </c>
      <c r="C351" s="38">
        <v>10</v>
      </c>
      <c r="D351" s="39" t="s">
        <v>249</v>
      </c>
      <c r="E351" s="6"/>
      <c r="F351" s="6" t="s">
        <v>39</v>
      </c>
      <c r="G351" s="1" t="s">
        <v>405</v>
      </c>
      <c r="J351" t="str">
        <f t="shared" si="53"/>
        <v>datatable[342] = new Array("343","331","Computers and Processors","10","Widget.png");</v>
      </c>
    </row>
    <row r="352" spans="1:10">
      <c r="A352" s="38">
        <f t="shared" si="54"/>
        <v>344</v>
      </c>
      <c r="B352" s="38">
        <f t="shared" ref="B352:B359" si="58">A$339</f>
        <v>331</v>
      </c>
      <c r="C352" s="38">
        <v>10</v>
      </c>
      <c r="D352" s="39" t="s">
        <v>250</v>
      </c>
      <c r="E352" s="6"/>
      <c r="F352" s="6" t="s">
        <v>39</v>
      </c>
      <c r="G352" s="1" t="s">
        <v>405</v>
      </c>
      <c r="J352" t="str">
        <f t="shared" si="53"/>
        <v>datatable[343] = new Array("344","331","Command/Telemetric Units","10","Widget.png");</v>
      </c>
    </row>
    <row r="353" spans="1:10">
      <c r="A353" s="38">
        <f t="shared" si="54"/>
        <v>345</v>
      </c>
      <c r="B353" s="38">
        <f t="shared" si="58"/>
        <v>331</v>
      </c>
      <c r="C353" s="38">
        <v>10</v>
      </c>
      <c r="D353" s="39" t="s">
        <v>155</v>
      </c>
      <c r="E353" s="6"/>
      <c r="F353" s="6" t="s">
        <v>39</v>
      </c>
      <c r="G353" s="1" t="s">
        <v>405</v>
      </c>
      <c r="J353" t="str">
        <f t="shared" si="53"/>
        <v>datatable[344] = new Array("345","331","Control Electronics","10","Widget.png");</v>
      </c>
    </row>
    <row r="354" spans="1:10">
      <c r="A354" s="38">
        <f t="shared" si="54"/>
        <v>346</v>
      </c>
      <c r="B354" s="38">
        <f t="shared" si="58"/>
        <v>331</v>
      </c>
      <c r="C354" s="38">
        <v>10</v>
      </c>
      <c r="D354" s="39" t="s">
        <v>251</v>
      </c>
      <c r="E354" s="6"/>
      <c r="F354" s="6" t="s">
        <v>39</v>
      </c>
      <c r="G354" s="1" t="s">
        <v>405</v>
      </c>
      <c r="J354" t="str">
        <f t="shared" si="53"/>
        <v>datatable[345] = new Array("346","331","Pointing Sensors","10","Widget.png");</v>
      </c>
    </row>
    <row r="355" spans="1:10">
      <c r="A355" s="38">
        <f t="shared" si="54"/>
        <v>347</v>
      </c>
      <c r="B355" s="38">
        <f t="shared" si="58"/>
        <v>331</v>
      </c>
      <c r="C355" s="38">
        <v>10</v>
      </c>
      <c r="D355" s="39" t="s">
        <v>252</v>
      </c>
      <c r="E355" s="6"/>
      <c r="F355" s="6" t="s">
        <v>39</v>
      </c>
      <c r="G355" s="1" t="s">
        <v>405</v>
      </c>
      <c r="J355" t="str">
        <f t="shared" si="53"/>
        <v>datatable[346] = new Array("347","331","Payload Positioners","10","Widget.png");</v>
      </c>
    </row>
    <row r="356" spans="1:10">
      <c r="A356" s="38">
        <f t="shared" si="54"/>
        <v>348</v>
      </c>
      <c r="B356" s="38">
        <f t="shared" si="58"/>
        <v>331</v>
      </c>
      <c r="C356" s="38">
        <v>10</v>
      </c>
      <c r="D356" s="39" t="s">
        <v>253</v>
      </c>
      <c r="E356" s="6"/>
      <c r="F356" s="6" t="s">
        <v>39</v>
      </c>
      <c r="G356" s="1" t="s">
        <v>405</v>
      </c>
      <c r="J356" t="str">
        <f t="shared" si="53"/>
        <v>datatable[347] = new Array("348","331","Security, Encryption, and Decryption Devices","10","Widget.png");</v>
      </c>
    </row>
    <row r="357" spans="1:10">
      <c r="A357" s="38">
        <f t="shared" si="54"/>
        <v>349</v>
      </c>
      <c r="B357" s="38">
        <f t="shared" si="58"/>
        <v>331</v>
      </c>
      <c r="C357" s="38">
        <v>10</v>
      </c>
      <c r="D357" s="39" t="s">
        <v>254</v>
      </c>
      <c r="E357" s="6"/>
      <c r="F357" s="6" t="s">
        <v>39</v>
      </c>
      <c r="G357" s="1" t="s">
        <v>405</v>
      </c>
      <c r="J357" t="str">
        <f t="shared" si="53"/>
        <v>datatable[348] = new Array("349","331","Data Storage, handling, and Interface","10","Widget.png");</v>
      </c>
    </row>
    <row r="358" spans="1:10">
      <c r="A358" s="38">
        <f t="shared" si="54"/>
        <v>350</v>
      </c>
      <c r="B358" s="38">
        <f t="shared" si="58"/>
        <v>331</v>
      </c>
      <c r="C358" s="38">
        <v>10</v>
      </c>
      <c r="D358" s="39" t="s">
        <v>255</v>
      </c>
      <c r="E358" s="6"/>
      <c r="F358" s="6" t="s">
        <v>39</v>
      </c>
      <c r="G358" s="1" t="s">
        <v>405</v>
      </c>
      <c r="J358" t="str">
        <f t="shared" si="53"/>
        <v>datatable[349] = new Array("350","331","Multifunctional Digital Electronic Boxes","10","Widget.png");</v>
      </c>
    </row>
    <row r="359" spans="1:10">
      <c r="A359" s="38">
        <f t="shared" si="54"/>
        <v>351</v>
      </c>
      <c r="B359" s="38">
        <f t="shared" si="58"/>
        <v>331</v>
      </c>
      <c r="C359" s="38">
        <v>10</v>
      </c>
      <c r="D359" s="39" t="s">
        <v>256</v>
      </c>
      <c r="E359" s="6"/>
      <c r="F359" s="6" t="s">
        <v>39</v>
      </c>
      <c r="G359" s="1" t="s">
        <v>405</v>
      </c>
      <c r="J359" t="str">
        <f t="shared" si="53"/>
        <v>datatable[350] = new Array("351","331","Pointing, Command, and Control Interface Other (Specify)","10","Widget.png");</v>
      </c>
    </row>
    <row r="360" spans="1:10">
      <c r="A360" s="38">
        <f t="shared" si="54"/>
        <v>352</v>
      </c>
      <c r="B360" s="38">
        <f>A$296</f>
        <v>288</v>
      </c>
      <c r="C360" s="38">
        <v>9</v>
      </c>
      <c r="D360" s="39" t="s">
        <v>257</v>
      </c>
      <c r="E360" s="6"/>
      <c r="F360" s="39" t="s">
        <v>38</v>
      </c>
      <c r="G360" s="1" t="s">
        <v>405</v>
      </c>
      <c r="J360" t="str">
        <f t="shared" si="53"/>
        <v>datatable[351] = new Array("352","288","Payload Signal Electronics","9","Widget.png");</v>
      </c>
    </row>
    <row r="361" spans="1:10">
      <c r="A361" s="38">
        <f t="shared" si="54"/>
        <v>353</v>
      </c>
      <c r="B361" s="38">
        <f>A$355</f>
        <v>347</v>
      </c>
      <c r="C361" s="38">
        <v>10</v>
      </c>
      <c r="D361" s="6" t="s">
        <v>422</v>
      </c>
      <c r="E361" s="6"/>
      <c r="F361" s="6" t="s">
        <v>39</v>
      </c>
      <c r="G361" s="1" t="s">
        <v>403</v>
      </c>
      <c r="J361" t="str">
        <f t="shared" si="53"/>
        <v>datatable[352] = new Array("353","347","Subsystem SEITPM","10","SEITPM.png");</v>
      </c>
    </row>
    <row r="362" spans="1:10">
      <c r="A362" s="38">
        <f t="shared" si="54"/>
        <v>354</v>
      </c>
      <c r="B362" s="38">
        <f>A$356</f>
        <v>348</v>
      </c>
      <c r="C362" s="38">
        <v>11</v>
      </c>
      <c r="D362" s="6" t="s">
        <v>67</v>
      </c>
      <c r="E362" s="6"/>
      <c r="F362" s="6" t="s">
        <v>40</v>
      </c>
      <c r="G362" s="1" t="s">
        <v>403</v>
      </c>
      <c r="J362" t="str">
        <f t="shared" si="53"/>
        <v>datatable[353] = new Array("354","348","Project Management","11","SEITPM.png");</v>
      </c>
    </row>
    <row r="363" spans="1:10">
      <c r="A363" s="38">
        <f t="shared" si="54"/>
        <v>355</v>
      </c>
      <c r="B363" s="38">
        <f t="shared" ref="B363:B366" si="59">A$356</f>
        <v>348</v>
      </c>
      <c r="C363" s="38">
        <v>11</v>
      </c>
      <c r="D363" s="6" t="s">
        <v>68</v>
      </c>
      <c r="E363" s="6"/>
      <c r="F363" s="6" t="s">
        <v>40</v>
      </c>
      <c r="G363" s="1" t="s">
        <v>403</v>
      </c>
      <c r="J363" t="str">
        <f t="shared" si="53"/>
        <v>datatable[354] = new Array("355","348","Systems Engineering","11","SEITPM.png");</v>
      </c>
    </row>
    <row r="364" spans="1:10">
      <c r="A364" s="38">
        <f t="shared" si="54"/>
        <v>356</v>
      </c>
      <c r="B364" s="38">
        <f t="shared" si="59"/>
        <v>348</v>
      </c>
      <c r="C364" s="38">
        <v>11</v>
      </c>
      <c r="D364" s="6" t="s">
        <v>69</v>
      </c>
      <c r="E364" s="6"/>
      <c r="F364" s="6" t="s">
        <v>40</v>
      </c>
      <c r="G364" s="1" t="s">
        <v>403</v>
      </c>
      <c r="J364" t="str">
        <f t="shared" si="53"/>
        <v>datatable[355] = new Array("356","348","Mission Assurance","11","SEITPM.png");</v>
      </c>
    </row>
    <row r="365" spans="1:10">
      <c r="A365" s="38">
        <f t="shared" si="54"/>
        <v>357</v>
      </c>
      <c r="B365" s="38">
        <f t="shared" si="59"/>
        <v>348</v>
      </c>
      <c r="C365" s="38">
        <v>11</v>
      </c>
      <c r="D365" s="6" t="s">
        <v>70</v>
      </c>
      <c r="E365" s="6"/>
      <c r="F365" s="6" t="s">
        <v>40</v>
      </c>
      <c r="G365" s="1" t="s">
        <v>403</v>
      </c>
      <c r="J365" t="str">
        <f t="shared" si="53"/>
        <v>datatable[356] = new Array("357","348","Assembly, Integration and Testing","11","SEITPM.png");</v>
      </c>
    </row>
    <row r="366" spans="1:10">
      <c r="A366" s="38">
        <f t="shared" si="54"/>
        <v>358</v>
      </c>
      <c r="B366" s="38">
        <f t="shared" si="59"/>
        <v>348</v>
      </c>
      <c r="C366" s="38">
        <v>11</v>
      </c>
      <c r="D366" s="6" t="s">
        <v>71</v>
      </c>
      <c r="E366" s="6"/>
      <c r="F366" s="6" t="s">
        <v>40</v>
      </c>
      <c r="G366" s="1" t="s">
        <v>403</v>
      </c>
      <c r="J366" t="str">
        <f t="shared" si="53"/>
        <v>datatable[357] = new Array("358","348","Support Equipment","11","SEITPM.png");</v>
      </c>
    </row>
    <row r="367" spans="1:10">
      <c r="A367" s="38">
        <f t="shared" si="54"/>
        <v>359</v>
      </c>
      <c r="B367" s="38">
        <f t="shared" ref="B367:B376" si="60">A$355</f>
        <v>347</v>
      </c>
      <c r="C367" s="38">
        <v>10</v>
      </c>
      <c r="D367" s="39" t="s">
        <v>258</v>
      </c>
      <c r="E367" s="6"/>
      <c r="F367" s="6" t="s">
        <v>39</v>
      </c>
      <c r="G367" s="1" t="s">
        <v>405</v>
      </c>
      <c r="J367" t="str">
        <f t="shared" si="53"/>
        <v>datatable[358] = new Array("359","347","Passive Signal Flow Control","10","Widget.png");</v>
      </c>
    </row>
    <row r="368" spans="1:10">
      <c r="A368" s="38">
        <f t="shared" si="54"/>
        <v>360</v>
      </c>
      <c r="B368" s="38">
        <f t="shared" si="60"/>
        <v>347</v>
      </c>
      <c r="C368" s="38">
        <v>10</v>
      </c>
      <c r="D368" s="39" t="s">
        <v>259</v>
      </c>
      <c r="E368" s="6"/>
      <c r="F368" s="6" t="s">
        <v>39</v>
      </c>
      <c r="G368" s="1" t="s">
        <v>405</v>
      </c>
      <c r="J368" t="str">
        <f t="shared" si="53"/>
        <v>datatable[359] = new Array("360","347","Transmitter/Receiver/Transceiver/Transponder","10","Widget.png");</v>
      </c>
    </row>
    <row r="369" spans="1:10">
      <c r="A369" s="38">
        <f t="shared" si="54"/>
        <v>361</v>
      </c>
      <c r="B369" s="38">
        <f t="shared" si="60"/>
        <v>347</v>
      </c>
      <c r="C369" s="38">
        <v>10</v>
      </c>
      <c r="D369" s="39" t="s">
        <v>260</v>
      </c>
      <c r="E369" s="6"/>
      <c r="F369" s="6" t="s">
        <v>39</v>
      </c>
      <c r="G369" s="1" t="s">
        <v>405</v>
      </c>
      <c r="J369" t="str">
        <f t="shared" si="53"/>
        <v>datatable[360] = new Array("361","347","Modulators/Demodulators/Modems","10","Widget.png");</v>
      </c>
    </row>
    <row r="370" spans="1:10">
      <c r="A370" s="38">
        <f t="shared" si="54"/>
        <v>362</v>
      </c>
      <c r="B370" s="38">
        <f t="shared" si="60"/>
        <v>347</v>
      </c>
      <c r="C370" s="38">
        <v>10</v>
      </c>
      <c r="D370" s="39" t="s">
        <v>261</v>
      </c>
      <c r="E370" s="6"/>
      <c r="F370" s="6" t="s">
        <v>39</v>
      </c>
      <c r="G370" s="1" t="s">
        <v>405</v>
      </c>
      <c r="J370" t="str">
        <f t="shared" si="53"/>
        <v>datatable[361] = new Array("362","347","Multiplexers/Demultiplexers","10","Widget.png");</v>
      </c>
    </row>
    <row r="371" spans="1:10">
      <c r="A371" s="38">
        <f t="shared" si="54"/>
        <v>363</v>
      </c>
      <c r="B371" s="38">
        <f t="shared" si="60"/>
        <v>347</v>
      </c>
      <c r="C371" s="38">
        <v>10</v>
      </c>
      <c r="D371" s="39" t="s">
        <v>203</v>
      </c>
      <c r="E371" s="6"/>
      <c r="F371" s="6" t="s">
        <v>39</v>
      </c>
      <c r="G371" s="1" t="s">
        <v>405</v>
      </c>
      <c r="J371" t="str">
        <f t="shared" si="53"/>
        <v>datatable[362] = new Array("363","347","Amplifiers","10","Widget.png");</v>
      </c>
    </row>
    <row r="372" spans="1:10">
      <c r="A372" s="38">
        <f t="shared" si="54"/>
        <v>364</v>
      </c>
      <c r="B372" s="38">
        <f t="shared" si="60"/>
        <v>347</v>
      </c>
      <c r="C372" s="38">
        <v>10</v>
      </c>
      <c r="D372" s="39" t="s">
        <v>262</v>
      </c>
      <c r="E372" s="6"/>
      <c r="F372" s="6" t="s">
        <v>39</v>
      </c>
      <c r="G372" s="1" t="s">
        <v>405</v>
      </c>
      <c r="J372" t="str">
        <f t="shared" si="53"/>
        <v>datatable[363] = new Array("364","347","Frequency Upconverters/Downconverters","10","Widget.png");</v>
      </c>
    </row>
    <row r="373" spans="1:10">
      <c r="A373" s="38">
        <f t="shared" si="54"/>
        <v>365</v>
      </c>
      <c r="B373" s="38">
        <f t="shared" si="60"/>
        <v>347</v>
      </c>
      <c r="C373" s="38">
        <v>10</v>
      </c>
      <c r="D373" s="39" t="s">
        <v>263</v>
      </c>
      <c r="E373" s="6"/>
      <c r="F373" s="6" t="s">
        <v>39</v>
      </c>
      <c r="G373" s="1" t="s">
        <v>405</v>
      </c>
      <c r="J373" t="str">
        <f t="shared" si="53"/>
        <v>datatable[364] = new Array("365","347","Frequency and Timing","10","Widget.png");</v>
      </c>
    </row>
    <row r="374" spans="1:10">
      <c r="A374" s="38">
        <f t="shared" si="54"/>
        <v>366</v>
      </c>
      <c r="B374" s="38">
        <f t="shared" si="60"/>
        <v>347</v>
      </c>
      <c r="C374" s="38">
        <v>10</v>
      </c>
      <c r="D374" s="39" t="s">
        <v>225</v>
      </c>
      <c r="E374" s="6"/>
      <c r="F374" s="6" t="s">
        <v>39</v>
      </c>
      <c r="G374" s="1" t="s">
        <v>405</v>
      </c>
      <c r="J374" t="str">
        <f t="shared" si="53"/>
        <v>datatable[365] = new Array("366","347","Signal Conditioners","10","Widget.png");</v>
      </c>
    </row>
    <row r="375" spans="1:10">
      <c r="A375" s="38">
        <f t="shared" si="54"/>
        <v>367</v>
      </c>
      <c r="B375" s="38">
        <f t="shared" si="60"/>
        <v>347</v>
      </c>
      <c r="C375" s="38">
        <v>10</v>
      </c>
      <c r="D375" s="39" t="s">
        <v>255</v>
      </c>
      <c r="E375" s="6"/>
      <c r="F375" s="6" t="s">
        <v>39</v>
      </c>
      <c r="G375" s="1" t="s">
        <v>405</v>
      </c>
      <c r="J375" t="str">
        <f t="shared" si="53"/>
        <v>datatable[366] = new Array("367","347","Multifunctional Digital Electronic Boxes","10","Widget.png");</v>
      </c>
    </row>
    <row r="376" spans="1:10">
      <c r="A376" s="38">
        <f t="shared" si="54"/>
        <v>368</v>
      </c>
      <c r="B376" s="38">
        <f t="shared" si="60"/>
        <v>347</v>
      </c>
      <c r="C376" s="38">
        <v>10</v>
      </c>
      <c r="D376" s="39" t="s">
        <v>264</v>
      </c>
      <c r="E376" s="6"/>
      <c r="F376" s="6" t="s">
        <v>39</v>
      </c>
      <c r="G376" s="1" t="s">
        <v>405</v>
      </c>
      <c r="J376" t="str">
        <f t="shared" si="53"/>
        <v>datatable[367] = new Array("368","347","Signal Electronics Other (Specify)","10","Widget.png");</v>
      </c>
    </row>
    <row r="377" spans="1:10">
      <c r="A377" s="38">
        <f t="shared" si="54"/>
        <v>369</v>
      </c>
      <c r="B377" s="38">
        <f>A$296</f>
        <v>288</v>
      </c>
      <c r="C377" s="38">
        <v>9</v>
      </c>
      <c r="D377" s="39" t="s">
        <v>423</v>
      </c>
      <c r="E377" s="6"/>
      <c r="F377" s="39" t="s">
        <v>38</v>
      </c>
      <c r="G377" s="1" t="s">
        <v>405</v>
      </c>
      <c r="J377" t="str">
        <f t="shared" si="53"/>
        <v>datatable[368] = new Array("369","288","Payload 1 Optical Assembly","9","Widget.png");</v>
      </c>
    </row>
    <row r="378" spans="1:10">
      <c r="A378" s="38">
        <f t="shared" si="54"/>
        <v>370</v>
      </c>
      <c r="B378" s="38">
        <f>A$372</f>
        <v>364</v>
      </c>
      <c r="C378" s="38">
        <v>10</v>
      </c>
      <c r="D378" s="6" t="s">
        <v>422</v>
      </c>
      <c r="E378" s="6"/>
      <c r="F378" s="6" t="s">
        <v>39</v>
      </c>
      <c r="G378" s="1" t="s">
        <v>403</v>
      </c>
      <c r="J378" t="str">
        <f t="shared" si="53"/>
        <v>datatable[369] = new Array("370","364","Subsystem SEITPM","10","SEITPM.png");</v>
      </c>
    </row>
    <row r="379" spans="1:10">
      <c r="A379" s="38">
        <f t="shared" si="54"/>
        <v>371</v>
      </c>
      <c r="B379" s="38">
        <f>A$373</f>
        <v>365</v>
      </c>
      <c r="C379" s="38">
        <v>11</v>
      </c>
      <c r="D379" s="6" t="s">
        <v>67</v>
      </c>
      <c r="E379" s="6"/>
      <c r="F379" s="6" t="s">
        <v>40</v>
      </c>
      <c r="G379" s="1" t="s">
        <v>403</v>
      </c>
      <c r="J379" t="str">
        <f t="shared" si="53"/>
        <v>datatable[370] = new Array("371","365","Project Management","11","SEITPM.png");</v>
      </c>
    </row>
    <row r="380" spans="1:10">
      <c r="A380" s="38">
        <f t="shared" si="54"/>
        <v>372</v>
      </c>
      <c r="B380" s="38">
        <f t="shared" ref="B380:B383" si="61">A$373</f>
        <v>365</v>
      </c>
      <c r="C380" s="38">
        <v>11</v>
      </c>
      <c r="D380" s="6" t="s">
        <v>68</v>
      </c>
      <c r="E380" s="6"/>
      <c r="F380" s="6" t="s">
        <v>40</v>
      </c>
      <c r="G380" s="1" t="s">
        <v>403</v>
      </c>
      <c r="J380" t="str">
        <f t="shared" si="53"/>
        <v>datatable[371] = new Array("372","365","Systems Engineering","11","SEITPM.png");</v>
      </c>
    </row>
    <row r="381" spans="1:10">
      <c r="A381" s="38">
        <f t="shared" si="54"/>
        <v>373</v>
      </c>
      <c r="B381" s="38">
        <f t="shared" si="61"/>
        <v>365</v>
      </c>
      <c r="C381" s="38">
        <v>11</v>
      </c>
      <c r="D381" s="6" t="s">
        <v>69</v>
      </c>
      <c r="E381" s="6"/>
      <c r="F381" s="6" t="s">
        <v>40</v>
      </c>
      <c r="G381" s="1" t="s">
        <v>403</v>
      </c>
      <c r="J381" t="str">
        <f t="shared" si="53"/>
        <v>datatable[372] = new Array("373","365","Mission Assurance","11","SEITPM.png");</v>
      </c>
    </row>
    <row r="382" spans="1:10">
      <c r="A382" s="38">
        <f t="shared" si="54"/>
        <v>374</v>
      </c>
      <c r="B382" s="38">
        <f t="shared" si="61"/>
        <v>365</v>
      </c>
      <c r="C382" s="38">
        <v>11</v>
      </c>
      <c r="D382" s="6" t="s">
        <v>70</v>
      </c>
      <c r="E382" s="6"/>
      <c r="F382" s="6" t="s">
        <v>40</v>
      </c>
      <c r="G382" s="1" t="s">
        <v>403</v>
      </c>
      <c r="J382" t="str">
        <f t="shared" si="53"/>
        <v>datatable[373] = new Array("374","365","Assembly, Integration and Testing","11","SEITPM.png");</v>
      </c>
    </row>
    <row r="383" spans="1:10">
      <c r="A383" s="38">
        <f t="shared" si="54"/>
        <v>375</v>
      </c>
      <c r="B383" s="38">
        <f t="shared" si="61"/>
        <v>365</v>
      </c>
      <c r="C383" s="38">
        <v>11</v>
      </c>
      <c r="D383" s="6" t="s">
        <v>71</v>
      </c>
      <c r="E383" s="6"/>
      <c r="F383" s="6" t="s">
        <v>40</v>
      </c>
      <c r="G383" s="1" t="s">
        <v>403</v>
      </c>
      <c r="J383" t="str">
        <f t="shared" si="53"/>
        <v>datatable[374] = new Array("375","365","Support Equipment","11","SEITPM.png");</v>
      </c>
    </row>
    <row r="384" spans="1:10">
      <c r="A384" s="38">
        <f t="shared" si="54"/>
        <v>376</v>
      </c>
      <c r="B384" s="38">
        <f t="shared" ref="B384:B390" si="62">A$372</f>
        <v>364</v>
      </c>
      <c r="C384" s="38">
        <v>10</v>
      </c>
      <c r="D384" s="39" t="s">
        <v>265</v>
      </c>
      <c r="E384" s="6"/>
      <c r="F384" s="6" t="s">
        <v>39</v>
      </c>
      <c r="G384" s="1" t="s">
        <v>405</v>
      </c>
      <c r="J384" t="str">
        <f t="shared" si="53"/>
        <v>datatable[375] = new Array("376","364","Structure/Outerbarrel/Cover","10","Widget.png");</v>
      </c>
    </row>
    <row r="385" spans="1:10">
      <c r="A385" s="38">
        <f t="shared" si="54"/>
        <v>377</v>
      </c>
      <c r="B385" s="38">
        <f t="shared" si="62"/>
        <v>364</v>
      </c>
      <c r="C385" s="38">
        <v>10</v>
      </c>
      <c r="D385" s="39" t="s">
        <v>266</v>
      </c>
      <c r="E385" s="6"/>
      <c r="F385" s="6" t="s">
        <v>39</v>
      </c>
      <c r="G385" s="1" t="s">
        <v>405</v>
      </c>
      <c r="J385" t="str">
        <f t="shared" si="53"/>
        <v>datatable[376] = new Array("377","364","Mirrors/Optics","10","Widget.png");</v>
      </c>
    </row>
    <row r="386" spans="1:10">
      <c r="A386" s="38">
        <f t="shared" si="54"/>
        <v>378</v>
      </c>
      <c r="B386" s="38">
        <f t="shared" si="62"/>
        <v>364</v>
      </c>
      <c r="C386" s="38">
        <v>10</v>
      </c>
      <c r="D386" s="39" t="s">
        <v>267</v>
      </c>
      <c r="E386" s="6"/>
      <c r="F386" s="6" t="s">
        <v>39</v>
      </c>
      <c r="G386" s="1" t="s">
        <v>405</v>
      </c>
      <c r="J386" t="str">
        <f t="shared" si="53"/>
        <v>datatable[377] = new Array("378","364","Aft Optics Assembly","10","Widget.png");</v>
      </c>
    </row>
    <row r="387" spans="1:10">
      <c r="A387" s="38">
        <f t="shared" si="54"/>
        <v>379</v>
      </c>
      <c r="B387" s="38">
        <f t="shared" si="62"/>
        <v>364</v>
      </c>
      <c r="C387" s="38">
        <v>10</v>
      </c>
      <c r="D387" s="39" t="s">
        <v>268</v>
      </c>
      <c r="E387" s="6"/>
      <c r="F387" s="6" t="s">
        <v>39</v>
      </c>
      <c r="G387" s="1" t="s">
        <v>405</v>
      </c>
      <c r="J387" t="str">
        <f t="shared" si="53"/>
        <v>datatable[378] = new Array("379","364","Alignment and Calibration","10","Widget.png");</v>
      </c>
    </row>
    <row r="388" spans="1:10">
      <c r="A388" s="38">
        <f t="shared" si="54"/>
        <v>380</v>
      </c>
      <c r="B388" s="38">
        <f t="shared" si="62"/>
        <v>364</v>
      </c>
      <c r="C388" s="38">
        <v>10</v>
      </c>
      <c r="D388" s="39" t="s">
        <v>269</v>
      </c>
      <c r="E388" s="6"/>
      <c r="F388" s="6" t="s">
        <v>39</v>
      </c>
      <c r="G388" s="1" t="s">
        <v>405</v>
      </c>
      <c r="J388" t="str">
        <f t="shared" si="53"/>
        <v>datatable[379] = new Array("380","364","Thermal","10","Widget.png");</v>
      </c>
    </row>
    <row r="389" spans="1:10">
      <c r="A389" s="38">
        <f>A381+1</f>
        <v>374</v>
      </c>
      <c r="B389" s="38">
        <f t="shared" si="62"/>
        <v>364</v>
      </c>
      <c r="C389" s="38">
        <v>10</v>
      </c>
      <c r="D389" s="39" t="s">
        <v>155</v>
      </c>
      <c r="E389" s="6"/>
      <c r="F389" s="6" t="s">
        <v>39</v>
      </c>
      <c r="G389" s="1" t="s">
        <v>405</v>
      </c>
      <c r="J389" t="str">
        <f t="shared" si="53"/>
        <v>datatable[373] = new Array("374","364","Control Electronics","10","Widget.png");</v>
      </c>
    </row>
    <row r="390" spans="1:10">
      <c r="A390" s="38">
        <f t="shared" si="54"/>
        <v>375</v>
      </c>
      <c r="B390" s="38">
        <f t="shared" si="62"/>
        <v>364</v>
      </c>
      <c r="C390" s="38">
        <v>10</v>
      </c>
      <c r="D390" s="39" t="s">
        <v>270</v>
      </c>
      <c r="E390" s="6"/>
      <c r="F390" s="6" t="s">
        <v>39</v>
      </c>
      <c r="G390" s="1" t="s">
        <v>405</v>
      </c>
      <c r="J390" t="str">
        <f t="shared" si="53"/>
        <v>datatable[374] = new Array("375","364","Optical Assembly Other","10","Widget.png");</v>
      </c>
    </row>
    <row r="391" spans="1:10">
      <c r="A391" s="38">
        <f t="shared" si="54"/>
        <v>376</v>
      </c>
      <c r="B391" s="38">
        <f>A$296</f>
        <v>288</v>
      </c>
      <c r="C391" s="38">
        <v>9</v>
      </c>
      <c r="D391" s="39" t="s">
        <v>424</v>
      </c>
      <c r="E391" s="6"/>
      <c r="F391" s="39" t="s">
        <v>38</v>
      </c>
      <c r="G391" s="1" t="s">
        <v>405</v>
      </c>
      <c r="J391" t="str">
        <f t="shared" si="53"/>
        <v>datatable[375] = new Array("376","288","Payload 1 Sensor","9","Widget.png");</v>
      </c>
    </row>
    <row r="392" spans="1:10">
      <c r="A392" s="38">
        <f t="shared" si="54"/>
        <v>377</v>
      </c>
      <c r="B392" s="38">
        <f>A$386</f>
        <v>378</v>
      </c>
      <c r="C392" s="38">
        <v>10</v>
      </c>
      <c r="D392" s="6" t="s">
        <v>425</v>
      </c>
      <c r="E392" s="6"/>
      <c r="F392" s="6" t="s">
        <v>39</v>
      </c>
      <c r="G392" s="1" t="s">
        <v>403</v>
      </c>
      <c r="J392" t="str">
        <f t="shared" si="53"/>
        <v>datatable[376] = new Array("377","378","Sensor SEITPM","10","SEITPM.png");</v>
      </c>
    </row>
    <row r="393" spans="1:10">
      <c r="A393" s="38">
        <f t="shared" si="54"/>
        <v>378</v>
      </c>
      <c r="B393" s="38">
        <f>A$387</f>
        <v>379</v>
      </c>
      <c r="C393" s="38">
        <v>11</v>
      </c>
      <c r="D393" s="6" t="s">
        <v>67</v>
      </c>
      <c r="E393" s="6"/>
      <c r="F393" s="6" t="s">
        <v>40</v>
      </c>
      <c r="G393" s="1" t="s">
        <v>403</v>
      </c>
      <c r="J393" t="str">
        <f t="shared" si="53"/>
        <v>datatable[377] = new Array("378","379","Project Management","11","SEITPM.png");</v>
      </c>
    </row>
    <row r="394" spans="1:10">
      <c r="A394" s="38">
        <f t="shared" si="54"/>
        <v>379</v>
      </c>
      <c r="B394" s="38">
        <f t="shared" ref="B394:B397" si="63">A$387</f>
        <v>379</v>
      </c>
      <c r="C394" s="38">
        <v>11</v>
      </c>
      <c r="D394" s="6" t="s">
        <v>68</v>
      </c>
      <c r="E394" s="6"/>
      <c r="F394" s="6" t="s">
        <v>40</v>
      </c>
      <c r="G394" s="1" t="s">
        <v>403</v>
      </c>
      <c r="J394" t="str">
        <f t="shared" si="53"/>
        <v>datatable[378] = new Array("379","379","Systems Engineering","11","SEITPM.png");</v>
      </c>
    </row>
    <row r="395" spans="1:10">
      <c r="A395" s="38">
        <f t="shared" si="54"/>
        <v>380</v>
      </c>
      <c r="B395" s="38">
        <f t="shared" si="63"/>
        <v>379</v>
      </c>
      <c r="C395" s="38">
        <v>11</v>
      </c>
      <c r="D395" s="6" t="s">
        <v>69</v>
      </c>
      <c r="E395" s="6"/>
      <c r="F395" s="6" t="s">
        <v>40</v>
      </c>
      <c r="G395" s="1" t="s">
        <v>403</v>
      </c>
      <c r="J395" t="str">
        <f t="shared" ref="J395:J458" si="64">"datatable["&amp;A395-1&amp;"] = new Array(""" &amp; A395 &amp;""",""" &amp; B395 &amp;""",""" &amp; D395 &amp; """,""" &amp; C395&amp;""","""&amp;""&amp;G395&amp;""");"</f>
        <v>datatable[379] = new Array("380","379","Mission Assurance","11","SEITPM.png");</v>
      </c>
    </row>
    <row r="396" spans="1:10">
      <c r="A396" s="38">
        <f t="shared" ref="A396:A459" si="65">A395+1</f>
        <v>381</v>
      </c>
      <c r="B396" s="38">
        <f t="shared" si="63"/>
        <v>379</v>
      </c>
      <c r="C396" s="38">
        <v>11</v>
      </c>
      <c r="D396" s="6" t="s">
        <v>70</v>
      </c>
      <c r="E396" s="6"/>
      <c r="F396" s="6" t="s">
        <v>40</v>
      </c>
      <c r="G396" s="1" t="s">
        <v>403</v>
      </c>
      <c r="J396" t="str">
        <f t="shared" si="64"/>
        <v>datatable[380] = new Array("381","379","Assembly, Integration and Testing","11","SEITPM.png");</v>
      </c>
    </row>
    <row r="397" spans="1:10">
      <c r="A397" s="38">
        <f t="shared" si="65"/>
        <v>382</v>
      </c>
      <c r="B397" s="38">
        <f t="shared" si="63"/>
        <v>379</v>
      </c>
      <c r="C397" s="38">
        <v>11</v>
      </c>
      <c r="D397" s="6" t="s">
        <v>71</v>
      </c>
      <c r="E397" s="6"/>
      <c r="F397" s="6" t="s">
        <v>40</v>
      </c>
      <c r="G397" s="1" t="s">
        <v>403</v>
      </c>
      <c r="J397" t="str">
        <f t="shared" si="64"/>
        <v>datatable[381] = new Array("382","379","Support Equipment","11","SEITPM.png");</v>
      </c>
    </row>
    <row r="398" spans="1:10">
      <c r="A398" s="38">
        <f t="shared" si="65"/>
        <v>383</v>
      </c>
      <c r="B398" s="38">
        <f t="shared" ref="B398:B410" si="66">A$386</f>
        <v>378</v>
      </c>
      <c r="C398" s="38">
        <v>10</v>
      </c>
      <c r="D398" s="39" t="s">
        <v>271</v>
      </c>
      <c r="E398" s="6"/>
      <c r="F398" s="6" t="s">
        <v>39</v>
      </c>
      <c r="G398" s="1" t="s">
        <v>405</v>
      </c>
      <c r="J398" t="str">
        <f t="shared" si="64"/>
        <v>datatable[382] = new Array("383","378","Payload Structure","10","Widget.png");</v>
      </c>
    </row>
    <row r="399" spans="1:10">
      <c r="A399" s="38">
        <f t="shared" si="65"/>
        <v>384</v>
      </c>
      <c r="B399" s="38">
        <f t="shared" si="66"/>
        <v>378</v>
      </c>
      <c r="C399" s="38">
        <v>10</v>
      </c>
      <c r="D399" s="39" t="s">
        <v>272</v>
      </c>
      <c r="E399" s="6"/>
      <c r="F399" s="6" t="s">
        <v>39</v>
      </c>
      <c r="G399" s="1" t="s">
        <v>405</v>
      </c>
      <c r="J399" t="str">
        <f t="shared" si="64"/>
        <v>datatable[383] = new Array("384","378","Focal Plan Array","10","Widget.png");</v>
      </c>
    </row>
    <row r="400" spans="1:10">
      <c r="A400" s="38">
        <f t="shared" si="65"/>
        <v>385</v>
      </c>
      <c r="B400" s="38">
        <f t="shared" si="66"/>
        <v>378</v>
      </c>
      <c r="C400" s="38">
        <v>10</v>
      </c>
      <c r="D400" s="39" t="s">
        <v>273</v>
      </c>
      <c r="E400" s="6"/>
      <c r="F400" s="6" t="s">
        <v>39</v>
      </c>
      <c r="G400" s="1" t="s">
        <v>405</v>
      </c>
      <c r="J400" t="str">
        <f t="shared" si="64"/>
        <v>datatable[384] = new Array("385","378","Sensor Positioners","10","Widget.png");</v>
      </c>
    </row>
    <row r="401" spans="1:10">
      <c r="A401" s="38">
        <f t="shared" si="65"/>
        <v>386</v>
      </c>
      <c r="B401" s="38">
        <f t="shared" si="66"/>
        <v>378</v>
      </c>
      <c r="C401" s="38">
        <v>10</v>
      </c>
      <c r="D401" s="39" t="s">
        <v>274</v>
      </c>
      <c r="E401" s="6"/>
      <c r="F401" s="6" t="s">
        <v>39</v>
      </c>
      <c r="G401" s="1" t="s">
        <v>405</v>
      </c>
      <c r="J401" t="str">
        <f t="shared" si="64"/>
        <v>datatable[385] = new Array("386","378","Sensor Electronics","10","Widget.png");</v>
      </c>
    </row>
    <row r="402" spans="1:10">
      <c r="A402" s="38">
        <f t="shared" si="65"/>
        <v>387</v>
      </c>
      <c r="B402" s="38">
        <f t="shared" si="66"/>
        <v>378</v>
      </c>
      <c r="C402" s="38">
        <v>10</v>
      </c>
      <c r="D402" s="39" t="s">
        <v>268</v>
      </c>
      <c r="E402" s="6"/>
      <c r="F402" s="6" t="s">
        <v>39</v>
      </c>
      <c r="G402" s="1" t="s">
        <v>405</v>
      </c>
      <c r="J402" t="str">
        <f t="shared" si="64"/>
        <v>datatable[386] = new Array("387","378","Alignment and Calibration","10","Widget.png");</v>
      </c>
    </row>
    <row r="403" spans="1:10">
      <c r="A403" s="38">
        <f t="shared" si="65"/>
        <v>388</v>
      </c>
      <c r="B403" s="38">
        <f t="shared" si="66"/>
        <v>378</v>
      </c>
      <c r="C403" s="38">
        <v>10</v>
      </c>
      <c r="D403" s="39" t="s">
        <v>275</v>
      </c>
      <c r="E403" s="6"/>
      <c r="F403" s="6" t="s">
        <v>39</v>
      </c>
      <c r="G403" s="1" t="s">
        <v>405</v>
      </c>
      <c r="J403" t="str">
        <f t="shared" si="64"/>
        <v>datatable[387] = new Array("388","378","Magnetometer","10","Widget.png");</v>
      </c>
    </row>
    <row r="404" spans="1:10">
      <c r="A404" s="38">
        <f t="shared" si="65"/>
        <v>389</v>
      </c>
      <c r="B404" s="38">
        <f t="shared" si="66"/>
        <v>378</v>
      </c>
      <c r="C404" s="38">
        <v>10</v>
      </c>
      <c r="D404" s="39" t="s">
        <v>276</v>
      </c>
      <c r="E404" s="6"/>
      <c r="F404" s="6" t="s">
        <v>39</v>
      </c>
      <c r="G404" s="1" t="s">
        <v>405</v>
      </c>
      <c r="J404" t="str">
        <f t="shared" si="64"/>
        <v>datatable[388] = new Array("389","378","Spectrometer","10","Widget.png");</v>
      </c>
    </row>
    <row r="405" spans="1:10">
      <c r="A405" s="38">
        <f t="shared" si="65"/>
        <v>390</v>
      </c>
      <c r="B405" s="38">
        <f t="shared" si="66"/>
        <v>378</v>
      </c>
      <c r="C405" s="38">
        <v>10</v>
      </c>
      <c r="D405" s="39" t="s">
        <v>277</v>
      </c>
      <c r="E405" s="6"/>
      <c r="F405" s="6" t="s">
        <v>39</v>
      </c>
      <c r="G405" s="1" t="s">
        <v>405</v>
      </c>
      <c r="J405" t="str">
        <f t="shared" si="64"/>
        <v>datatable[389] = new Array("390","378","Radiometer","10","Widget.png");</v>
      </c>
    </row>
    <row r="406" spans="1:10">
      <c r="A406" s="38">
        <f t="shared" si="65"/>
        <v>391</v>
      </c>
      <c r="B406" s="38">
        <f t="shared" si="66"/>
        <v>378</v>
      </c>
      <c r="C406" s="38">
        <v>10</v>
      </c>
      <c r="D406" s="39" t="s">
        <v>278</v>
      </c>
      <c r="E406" s="6"/>
      <c r="F406" s="6" t="s">
        <v>39</v>
      </c>
      <c r="G406" s="1" t="s">
        <v>405</v>
      </c>
      <c r="J406" t="str">
        <f t="shared" si="64"/>
        <v>datatable[390] = new Array("391","378","Camera","10","Widget.png");</v>
      </c>
    </row>
    <row r="407" spans="1:10">
      <c r="A407" s="38">
        <f t="shared" si="65"/>
        <v>392</v>
      </c>
      <c r="B407" s="38">
        <f t="shared" si="66"/>
        <v>378</v>
      </c>
      <c r="C407" s="38">
        <v>10</v>
      </c>
      <c r="D407" s="39" t="s">
        <v>279</v>
      </c>
      <c r="E407" s="6"/>
      <c r="F407" s="6" t="s">
        <v>39</v>
      </c>
      <c r="G407" s="1" t="s">
        <v>405</v>
      </c>
      <c r="J407" t="str">
        <f t="shared" si="64"/>
        <v>datatable[391] = new Array("392","378","Sounder","10","Widget.png");</v>
      </c>
    </row>
    <row r="408" spans="1:10">
      <c r="A408" s="38">
        <f t="shared" si="65"/>
        <v>393</v>
      </c>
      <c r="B408" s="38">
        <f t="shared" si="66"/>
        <v>378</v>
      </c>
      <c r="C408" s="38">
        <v>10</v>
      </c>
      <c r="D408" s="39" t="s">
        <v>280</v>
      </c>
      <c r="E408" s="6"/>
      <c r="F408" s="6" t="s">
        <v>39</v>
      </c>
      <c r="G408" s="1" t="s">
        <v>405</v>
      </c>
      <c r="J408" t="str">
        <f t="shared" si="64"/>
        <v>datatable[392] = new Array("393","378","Flight Sensor Software","10","Widget.png");</v>
      </c>
    </row>
    <row r="409" spans="1:10">
      <c r="A409" s="38">
        <f t="shared" si="65"/>
        <v>394</v>
      </c>
      <c r="B409" s="38">
        <f t="shared" si="66"/>
        <v>378</v>
      </c>
      <c r="C409" s="38">
        <v>10</v>
      </c>
      <c r="D409" s="39" t="s">
        <v>281</v>
      </c>
      <c r="E409" s="6"/>
      <c r="F409" s="6" t="s">
        <v>39</v>
      </c>
      <c r="G409" s="1" t="s">
        <v>405</v>
      </c>
      <c r="J409" t="str">
        <f t="shared" si="64"/>
        <v>datatable[393] = new Array("394","378","Other Sensor Types (Specify)","10","Widget.png");</v>
      </c>
    </row>
    <row r="410" spans="1:10">
      <c r="A410" s="38">
        <f t="shared" si="65"/>
        <v>395</v>
      </c>
      <c r="B410" s="38">
        <f t="shared" si="66"/>
        <v>378</v>
      </c>
      <c r="C410" s="38">
        <v>10</v>
      </c>
      <c r="D410" s="39" t="s">
        <v>282</v>
      </c>
      <c r="E410" s="6"/>
      <c r="F410" s="6" t="s">
        <v>39</v>
      </c>
      <c r="G410" s="1" t="s">
        <v>405</v>
      </c>
      <c r="J410" t="str">
        <f t="shared" si="64"/>
        <v>datatable[394] = new Array("395","378","Mission Sensor Other (Specify)","10","Widget.png");</v>
      </c>
    </row>
    <row r="411" spans="1:10">
      <c r="A411" s="38">
        <f t="shared" si="65"/>
        <v>396</v>
      </c>
      <c r="B411" s="38">
        <f>A$296</f>
        <v>288</v>
      </c>
      <c r="C411" s="38">
        <v>9</v>
      </c>
      <c r="D411" s="39" t="s">
        <v>283</v>
      </c>
      <c r="E411" s="6"/>
      <c r="F411" s="39" t="s">
        <v>38</v>
      </c>
      <c r="G411" s="1" t="s">
        <v>405</v>
      </c>
      <c r="J411" t="str">
        <f t="shared" si="64"/>
        <v>datatable[395] = new Array("396","288","Payload Flight Software","9","Widget.png");</v>
      </c>
    </row>
    <row r="412" spans="1:10">
      <c r="A412" s="38">
        <f t="shared" si="65"/>
        <v>397</v>
      </c>
      <c r="B412" s="38">
        <f>A411</f>
        <v>396</v>
      </c>
      <c r="C412" s="38">
        <v>10</v>
      </c>
      <c r="D412" s="6" t="s">
        <v>426</v>
      </c>
      <c r="E412" s="6"/>
      <c r="F412" s="6" t="s">
        <v>39</v>
      </c>
      <c r="G412" s="1" t="s">
        <v>403</v>
      </c>
      <c r="J412" t="str">
        <f t="shared" si="64"/>
        <v>datatable[396] = new Array("397","396","Payload 1 FSW SEITPM","10","SEITPM.png");</v>
      </c>
    </row>
    <row r="413" spans="1:10">
      <c r="A413" s="38">
        <f t="shared" si="65"/>
        <v>398</v>
      </c>
      <c r="B413" s="38">
        <f>A$407</f>
        <v>392</v>
      </c>
      <c r="C413" s="38">
        <v>11</v>
      </c>
      <c r="D413" s="6" t="s">
        <v>67</v>
      </c>
      <c r="E413" s="6"/>
      <c r="F413" s="6" t="s">
        <v>40</v>
      </c>
      <c r="G413" s="1" t="s">
        <v>403</v>
      </c>
      <c r="J413" t="str">
        <f t="shared" si="64"/>
        <v>datatable[397] = new Array("398","392","Project Management","11","SEITPM.png");</v>
      </c>
    </row>
    <row r="414" spans="1:10">
      <c r="A414" s="38">
        <f t="shared" si="65"/>
        <v>399</v>
      </c>
      <c r="B414" s="38">
        <f t="shared" ref="B414:B417" si="67">A$407</f>
        <v>392</v>
      </c>
      <c r="C414" s="38">
        <v>11</v>
      </c>
      <c r="D414" s="6" t="s">
        <v>68</v>
      </c>
      <c r="E414" s="6"/>
      <c r="F414" s="6" t="s">
        <v>40</v>
      </c>
      <c r="G414" s="1" t="s">
        <v>403</v>
      </c>
      <c r="J414" t="str">
        <f t="shared" si="64"/>
        <v>datatable[398] = new Array("399","392","Systems Engineering","11","SEITPM.png");</v>
      </c>
    </row>
    <row r="415" spans="1:10">
      <c r="A415" s="38">
        <f t="shared" si="65"/>
        <v>400</v>
      </c>
      <c r="B415" s="38">
        <f t="shared" si="67"/>
        <v>392</v>
      </c>
      <c r="C415" s="38">
        <v>11</v>
      </c>
      <c r="D415" s="6" t="s">
        <v>69</v>
      </c>
      <c r="E415" s="6"/>
      <c r="F415" s="6" t="s">
        <v>40</v>
      </c>
      <c r="G415" s="1" t="s">
        <v>403</v>
      </c>
      <c r="J415" t="str">
        <f t="shared" si="64"/>
        <v>datatable[399] = new Array("400","392","Mission Assurance","11","SEITPM.png");</v>
      </c>
    </row>
    <row r="416" spans="1:10">
      <c r="A416" s="38">
        <f t="shared" si="65"/>
        <v>401</v>
      </c>
      <c r="B416" s="38">
        <f t="shared" si="67"/>
        <v>392</v>
      </c>
      <c r="C416" s="38">
        <v>11</v>
      </c>
      <c r="D416" s="6" t="s">
        <v>70</v>
      </c>
      <c r="E416" s="6"/>
      <c r="F416" s="6" t="s">
        <v>40</v>
      </c>
      <c r="G416" s="1" t="s">
        <v>403</v>
      </c>
      <c r="J416" t="str">
        <f t="shared" si="64"/>
        <v>datatable[400] = new Array("401","392","Assembly, Integration and Testing","11","SEITPM.png");</v>
      </c>
    </row>
    <row r="417" spans="1:10">
      <c r="A417" s="38">
        <f t="shared" si="65"/>
        <v>402</v>
      </c>
      <c r="B417" s="38">
        <f t="shared" si="67"/>
        <v>392</v>
      </c>
      <c r="C417" s="38">
        <v>11</v>
      </c>
      <c r="D417" s="6" t="s">
        <v>71</v>
      </c>
      <c r="E417" s="6"/>
      <c r="F417" s="6" t="s">
        <v>40</v>
      </c>
      <c r="G417" s="1" t="s">
        <v>403</v>
      </c>
      <c r="J417" t="str">
        <f t="shared" si="64"/>
        <v>datatable[401] = new Array("402","392","Support Equipment","11","SEITPM.png");</v>
      </c>
    </row>
    <row r="418" spans="1:10">
      <c r="A418" s="38">
        <f t="shared" si="65"/>
        <v>403</v>
      </c>
      <c r="B418" s="38">
        <f>A411</f>
        <v>396</v>
      </c>
      <c r="C418" s="38">
        <v>10</v>
      </c>
      <c r="D418" s="39" t="s">
        <v>284</v>
      </c>
      <c r="E418" s="6"/>
      <c r="F418" s="6" t="s">
        <v>39</v>
      </c>
      <c r="G418" s="1" t="s">
        <v>405</v>
      </c>
      <c r="J418" t="str">
        <f t="shared" si="64"/>
        <v>datatable[402] = new Array("403","396","CSCI (Specify)","10","Widget.png");</v>
      </c>
    </row>
    <row r="419" spans="1:10">
      <c r="A419" s="38">
        <f t="shared" si="65"/>
        <v>404</v>
      </c>
      <c r="B419" s="38">
        <f>A$296</f>
        <v>288</v>
      </c>
      <c r="C419" s="38">
        <v>9</v>
      </c>
      <c r="D419" s="39" t="s">
        <v>285</v>
      </c>
      <c r="E419" s="6"/>
      <c r="F419" s="39" t="s">
        <v>38</v>
      </c>
      <c r="G419" s="1" t="s">
        <v>405</v>
      </c>
      <c r="J419" t="str">
        <f t="shared" si="64"/>
        <v>datatable[403] = new Array("404","288","Payload Antenna 1 … n (Specify)","9","Widget.png");</v>
      </c>
    </row>
    <row r="420" spans="1:10">
      <c r="A420" s="38">
        <f t="shared" si="65"/>
        <v>405</v>
      </c>
      <c r="B420" s="38">
        <f>A$414</f>
        <v>399</v>
      </c>
      <c r="C420" s="38">
        <v>10</v>
      </c>
      <c r="D420" s="6" t="s">
        <v>427</v>
      </c>
      <c r="E420" s="6"/>
      <c r="F420" s="6" t="s">
        <v>39</v>
      </c>
      <c r="G420" s="1" t="s">
        <v>403</v>
      </c>
      <c r="J420" t="str">
        <f t="shared" si="64"/>
        <v>datatable[404] = new Array("405","399","Payload 1 Antenna SEITPM","10","SEITPM.png");</v>
      </c>
    </row>
    <row r="421" spans="1:10">
      <c r="A421" s="38">
        <f t="shared" si="65"/>
        <v>406</v>
      </c>
      <c r="B421" s="38">
        <f>A$415</f>
        <v>400</v>
      </c>
      <c r="C421" s="38">
        <v>11</v>
      </c>
      <c r="D421" s="6" t="s">
        <v>67</v>
      </c>
      <c r="E421" s="6"/>
      <c r="F421" s="6" t="s">
        <v>40</v>
      </c>
      <c r="G421" s="1" t="s">
        <v>403</v>
      </c>
      <c r="J421" t="str">
        <f t="shared" si="64"/>
        <v>datatable[405] = new Array("406","400","Project Management","11","SEITPM.png");</v>
      </c>
    </row>
    <row r="422" spans="1:10">
      <c r="A422" s="38">
        <f t="shared" si="65"/>
        <v>407</v>
      </c>
      <c r="B422" s="38">
        <f t="shared" ref="B422:B425" si="68">A$415</f>
        <v>400</v>
      </c>
      <c r="C422" s="38">
        <v>11</v>
      </c>
      <c r="D422" s="6" t="s">
        <v>68</v>
      </c>
      <c r="E422" s="6"/>
      <c r="F422" s="6" t="s">
        <v>40</v>
      </c>
      <c r="G422" s="1" t="s">
        <v>403</v>
      </c>
      <c r="J422" t="str">
        <f t="shared" si="64"/>
        <v>datatable[406] = new Array("407","400","Systems Engineering","11","SEITPM.png");</v>
      </c>
    </row>
    <row r="423" spans="1:10">
      <c r="A423" s="38">
        <f t="shared" si="65"/>
        <v>408</v>
      </c>
      <c r="B423" s="38">
        <f t="shared" si="68"/>
        <v>400</v>
      </c>
      <c r="C423" s="38">
        <v>11</v>
      </c>
      <c r="D423" s="6" t="s">
        <v>69</v>
      </c>
      <c r="E423" s="6"/>
      <c r="F423" s="6" t="s">
        <v>40</v>
      </c>
      <c r="G423" s="1" t="s">
        <v>403</v>
      </c>
      <c r="J423" t="str">
        <f t="shared" si="64"/>
        <v>datatable[407] = new Array("408","400","Mission Assurance","11","SEITPM.png");</v>
      </c>
    </row>
    <row r="424" spans="1:10">
      <c r="A424" s="38">
        <f t="shared" si="65"/>
        <v>409</v>
      </c>
      <c r="B424" s="38">
        <f t="shared" si="68"/>
        <v>400</v>
      </c>
      <c r="C424" s="38">
        <v>11</v>
      </c>
      <c r="D424" s="6" t="s">
        <v>70</v>
      </c>
      <c r="E424" s="6"/>
      <c r="F424" s="6" t="s">
        <v>40</v>
      </c>
      <c r="G424" s="1" t="s">
        <v>403</v>
      </c>
      <c r="J424" t="str">
        <f t="shared" si="64"/>
        <v>datatable[408] = new Array("409","400","Assembly, Integration and Testing","11","SEITPM.png");</v>
      </c>
    </row>
    <row r="425" spans="1:10">
      <c r="A425" s="38">
        <f t="shared" si="65"/>
        <v>410</v>
      </c>
      <c r="B425" s="38">
        <f t="shared" si="68"/>
        <v>400</v>
      </c>
      <c r="C425" s="38">
        <v>11</v>
      </c>
      <c r="D425" s="6" t="s">
        <v>71</v>
      </c>
      <c r="E425" s="6"/>
      <c r="F425" s="6" t="s">
        <v>40</v>
      </c>
      <c r="G425" s="1" t="s">
        <v>403</v>
      </c>
      <c r="J425" t="str">
        <f t="shared" si="64"/>
        <v>datatable[409] = new Array("410","400","Support Equipment","11","SEITPM.png");</v>
      </c>
    </row>
    <row r="426" spans="1:10">
      <c r="A426" s="38">
        <f t="shared" si="65"/>
        <v>411</v>
      </c>
      <c r="B426" s="38">
        <f t="shared" ref="B426:B432" si="69">A$414</f>
        <v>399</v>
      </c>
      <c r="C426" s="38">
        <v>10</v>
      </c>
      <c r="D426" s="39" t="s">
        <v>286</v>
      </c>
      <c r="E426" s="6"/>
      <c r="F426" s="6" t="s">
        <v>39</v>
      </c>
      <c r="G426" s="1" t="s">
        <v>405</v>
      </c>
      <c r="J426" t="str">
        <f t="shared" si="64"/>
        <v>datatable[410] = new Array("411","399","Structures and Mechanisms","10","Widget.png");</v>
      </c>
    </row>
    <row r="427" spans="1:10">
      <c r="A427" s="38">
        <f t="shared" si="65"/>
        <v>412</v>
      </c>
      <c r="B427" s="38">
        <f t="shared" si="69"/>
        <v>399</v>
      </c>
      <c r="C427" s="38">
        <v>10</v>
      </c>
      <c r="D427" s="39" t="s">
        <v>287</v>
      </c>
      <c r="E427" s="6"/>
      <c r="F427" s="6" t="s">
        <v>39</v>
      </c>
      <c r="G427" s="1" t="s">
        <v>405</v>
      </c>
      <c r="J427" t="str">
        <f t="shared" si="64"/>
        <v>datatable[411] = new Array("412","399","Antenna Positioners","10","Widget.png");</v>
      </c>
    </row>
    <row r="428" spans="1:10">
      <c r="A428" s="38">
        <f t="shared" si="65"/>
        <v>413</v>
      </c>
      <c r="B428" s="38">
        <f t="shared" si="69"/>
        <v>399</v>
      </c>
      <c r="C428" s="38">
        <v>10</v>
      </c>
      <c r="D428" s="39" t="s">
        <v>288</v>
      </c>
      <c r="E428" s="6"/>
      <c r="F428" s="6" t="s">
        <v>39</v>
      </c>
      <c r="G428" s="1" t="s">
        <v>405</v>
      </c>
      <c r="J428" t="str">
        <f t="shared" si="64"/>
        <v>datatable[412] = new Array("413","399","Reflector/Horn","10","Widget.png");</v>
      </c>
    </row>
    <row r="429" spans="1:10">
      <c r="A429" s="38">
        <f t="shared" si="65"/>
        <v>414</v>
      </c>
      <c r="B429" s="38">
        <f t="shared" si="69"/>
        <v>399</v>
      </c>
      <c r="C429" s="38">
        <v>10</v>
      </c>
      <c r="D429" s="39" t="s">
        <v>289</v>
      </c>
      <c r="E429" s="6"/>
      <c r="F429" s="6" t="s">
        <v>39</v>
      </c>
      <c r="G429" s="1" t="s">
        <v>405</v>
      </c>
      <c r="J429" t="str">
        <f t="shared" si="64"/>
        <v>datatable[413] = new Array("414","399","Feed","10","Widget.png");</v>
      </c>
    </row>
    <row r="430" spans="1:10">
      <c r="A430" s="38">
        <f t="shared" si="65"/>
        <v>415</v>
      </c>
      <c r="B430" s="38">
        <f t="shared" si="69"/>
        <v>399</v>
      </c>
      <c r="C430" s="38">
        <v>10</v>
      </c>
      <c r="D430" s="39" t="s">
        <v>290</v>
      </c>
      <c r="E430" s="6"/>
      <c r="F430" s="6" t="s">
        <v>39</v>
      </c>
      <c r="G430" s="1" t="s">
        <v>405</v>
      </c>
      <c r="J430" t="str">
        <f t="shared" si="64"/>
        <v>datatable[414] = new Array("415","399","Waveguide/Coad/Cabling","10","Widget.png");</v>
      </c>
    </row>
    <row r="431" spans="1:10">
      <c r="A431" s="38">
        <f t="shared" si="65"/>
        <v>416</v>
      </c>
      <c r="B431" s="38">
        <f t="shared" si="69"/>
        <v>399</v>
      </c>
      <c r="C431" s="38">
        <v>10</v>
      </c>
      <c r="D431" s="39" t="s">
        <v>291</v>
      </c>
      <c r="E431" s="6"/>
      <c r="F431" s="6" t="s">
        <v>39</v>
      </c>
      <c r="G431" s="1" t="s">
        <v>405</v>
      </c>
      <c r="J431" t="str">
        <f t="shared" si="64"/>
        <v>datatable[415] = new Array("416","399","Transmit/Receive Modules","10","Widget.png");</v>
      </c>
    </row>
    <row r="432" spans="1:10">
      <c r="A432" s="38">
        <f t="shared" si="65"/>
        <v>417</v>
      </c>
      <c r="B432" s="38">
        <f t="shared" si="69"/>
        <v>399</v>
      </c>
      <c r="C432" s="38">
        <v>10</v>
      </c>
      <c r="D432" s="39" t="s">
        <v>292</v>
      </c>
      <c r="E432" s="6"/>
      <c r="F432" s="6" t="s">
        <v>39</v>
      </c>
      <c r="G432" s="1" t="s">
        <v>405</v>
      </c>
      <c r="J432" t="str">
        <f t="shared" si="64"/>
        <v>datatable[416] = new Array("417","399","Antenna Other (Specify)","10","Widget.png");</v>
      </c>
    </row>
    <row r="433" spans="1:10">
      <c r="A433" s="38">
        <f t="shared" si="65"/>
        <v>418</v>
      </c>
      <c r="B433" s="38">
        <f>A$296</f>
        <v>288</v>
      </c>
      <c r="C433" s="38">
        <v>9</v>
      </c>
      <c r="D433" s="39" t="s">
        <v>293</v>
      </c>
      <c r="E433" s="6"/>
      <c r="F433" s="39" t="s">
        <v>38</v>
      </c>
      <c r="G433" s="1" t="s">
        <v>405</v>
      </c>
      <c r="J433" t="str">
        <f t="shared" si="64"/>
        <v>datatable[417] = new Array("418","288","Payload Other (Specify)","9","Widget.png");</v>
      </c>
    </row>
    <row r="434" spans="1:10">
      <c r="A434" s="38">
        <f t="shared" si="65"/>
        <v>419</v>
      </c>
      <c r="B434" s="38">
        <f>A433</f>
        <v>418</v>
      </c>
      <c r="C434" s="38">
        <v>10</v>
      </c>
      <c r="D434" s="39" t="s">
        <v>294</v>
      </c>
      <c r="E434" s="39"/>
      <c r="F434" s="6" t="s">
        <v>39</v>
      </c>
      <c r="G434" s="1" t="s">
        <v>405</v>
      </c>
      <c r="J434" t="str">
        <f t="shared" si="64"/>
        <v>datatable[418] = new Array("419","418","Booster Adapter","10","Widget.png");</v>
      </c>
    </row>
    <row r="435" spans="1:10">
      <c r="A435" s="38">
        <f t="shared" si="65"/>
        <v>420</v>
      </c>
      <c r="B435" s="38">
        <f>A433</f>
        <v>418</v>
      </c>
      <c r="C435" s="38">
        <v>10</v>
      </c>
      <c r="D435" s="39" t="s">
        <v>295</v>
      </c>
      <c r="E435" s="39"/>
      <c r="F435" s="6" t="s">
        <v>39</v>
      </c>
      <c r="G435" s="1" t="s">
        <v>405</v>
      </c>
      <c r="J435" t="str">
        <f t="shared" si="64"/>
        <v>datatable[419] = new Array("420","418","Space Vehicle Storage","10","Widget.png");</v>
      </c>
    </row>
    <row r="436" spans="1:10">
      <c r="A436" s="38">
        <f t="shared" si="65"/>
        <v>421</v>
      </c>
      <c r="B436" s="38">
        <f>A433</f>
        <v>418</v>
      </c>
      <c r="C436" s="38">
        <v>10</v>
      </c>
      <c r="D436" s="39" t="s">
        <v>296</v>
      </c>
      <c r="E436" s="39"/>
      <c r="F436" s="6" t="s">
        <v>39</v>
      </c>
      <c r="G436" s="1" t="s">
        <v>405</v>
      </c>
      <c r="J436" t="str">
        <f t="shared" si="64"/>
        <v>datatable[420] = new Array("421","418","Space Vehicle Other (Specify)","10","Widget.png");</v>
      </c>
    </row>
    <row r="437" spans="1:10">
      <c r="A437" s="36">
        <f t="shared" si="65"/>
        <v>422</v>
      </c>
      <c r="B437" s="36">
        <f>A$20</f>
        <v>12</v>
      </c>
      <c r="C437" s="36">
        <v>7</v>
      </c>
      <c r="D437" s="51" t="s">
        <v>298</v>
      </c>
      <c r="E437" s="51"/>
      <c r="F437" s="37"/>
      <c r="G437" s="1" t="s">
        <v>347</v>
      </c>
      <c r="J437" t="str">
        <f t="shared" si="64"/>
        <v>datatable[421] = new Array("422","12","Launch Systems Integration (LSI)","7","Rocket.png");</v>
      </c>
    </row>
    <row r="438" spans="1:10">
      <c r="A438" s="36">
        <f t="shared" si="65"/>
        <v>423</v>
      </c>
      <c r="B438" s="36">
        <f t="shared" ref="B438:B441" si="70">A$20</f>
        <v>12</v>
      </c>
      <c r="C438" s="36">
        <v>7</v>
      </c>
      <c r="D438" s="51" t="s">
        <v>299</v>
      </c>
      <c r="E438" s="37"/>
      <c r="F438" s="37"/>
      <c r="G438" s="1" t="s">
        <v>347</v>
      </c>
      <c r="J438" t="str">
        <f t="shared" si="64"/>
        <v>datatable[422] = new Array("423","12","Launch Operations","7","Rocket.png");</v>
      </c>
    </row>
    <row r="439" spans="1:10">
      <c r="A439" s="36">
        <f t="shared" si="65"/>
        <v>424</v>
      </c>
      <c r="B439" s="36">
        <f t="shared" si="70"/>
        <v>12</v>
      </c>
      <c r="C439" s="36">
        <v>7</v>
      </c>
      <c r="D439" s="51" t="s">
        <v>300</v>
      </c>
      <c r="E439" s="37"/>
      <c r="F439" s="37"/>
      <c r="G439" s="1" t="s">
        <v>347</v>
      </c>
      <c r="J439" t="str">
        <f t="shared" si="64"/>
        <v>datatable[423] = new Array("424","12","Launch Operations Support","7","Rocket.png");</v>
      </c>
    </row>
    <row r="440" spans="1:10">
      <c r="A440" s="36">
        <f t="shared" si="65"/>
        <v>425</v>
      </c>
      <c r="B440" s="36">
        <f t="shared" si="70"/>
        <v>12</v>
      </c>
      <c r="C440" s="36">
        <v>7</v>
      </c>
      <c r="D440" s="51" t="s">
        <v>301</v>
      </c>
      <c r="E440" s="37"/>
      <c r="F440" s="37"/>
      <c r="G440" s="1" t="s">
        <v>347</v>
      </c>
      <c r="J440" t="str">
        <f t="shared" si="64"/>
        <v>datatable[424] = new Array("425","12","Launch Vehicle Services","7","Rocket.png");</v>
      </c>
    </row>
    <row r="441" spans="1:10">
      <c r="A441" s="36">
        <f t="shared" si="65"/>
        <v>426</v>
      </c>
      <c r="B441" s="36">
        <f t="shared" si="70"/>
        <v>12</v>
      </c>
      <c r="C441" s="36">
        <v>7</v>
      </c>
      <c r="D441" s="51" t="s">
        <v>302</v>
      </c>
      <c r="E441" s="37"/>
      <c r="F441" s="37"/>
      <c r="G441" s="1" t="s">
        <v>347</v>
      </c>
      <c r="J441" t="str">
        <f t="shared" si="64"/>
        <v>datatable[425] = new Array("426","12","Launch Insurance","7","Rocket.png");</v>
      </c>
    </row>
    <row r="442" spans="1:10">
      <c r="A442" s="52">
        <f t="shared" si="65"/>
        <v>427</v>
      </c>
      <c r="B442" s="52">
        <f>A$21</f>
        <v>13</v>
      </c>
      <c r="C442" s="52">
        <v>7</v>
      </c>
      <c r="D442" s="53" t="s">
        <v>428</v>
      </c>
      <c r="E442" s="53"/>
      <c r="F442" s="53" t="s">
        <v>39</v>
      </c>
      <c r="G442" s="1" t="s">
        <v>403</v>
      </c>
      <c r="J442" t="str">
        <f t="shared" si="64"/>
        <v>datatable[426] = new Array("427","13","Ground Segment SEITPM","7","SEITPM.png");</v>
      </c>
    </row>
    <row r="443" spans="1:10">
      <c r="A443" s="52">
        <f t="shared" si="65"/>
        <v>428</v>
      </c>
      <c r="B443" s="52">
        <f>A$437</f>
        <v>422</v>
      </c>
      <c r="C443" s="52">
        <v>8</v>
      </c>
      <c r="D443" s="53" t="s">
        <v>67</v>
      </c>
      <c r="E443" s="53"/>
      <c r="F443" s="53" t="s">
        <v>40</v>
      </c>
      <c r="G443" s="1" t="s">
        <v>403</v>
      </c>
      <c r="J443" t="str">
        <f t="shared" si="64"/>
        <v>datatable[427] = new Array("428","422","Project Management","8","SEITPM.png");</v>
      </c>
    </row>
    <row r="444" spans="1:10">
      <c r="A444" s="52">
        <f t="shared" si="65"/>
        <v>429</v>
      </c>
      <c r="B444" s="52">
        <f t="shared" ref="B444:B447" si="71">A$437</f>
        <v>422</v>
      </c>
      <c r="C444" s="52">
        <v>8</v>
      </c>
      <c r="D444" s="53" t="s">
        <v>68</v>
      </c>
      <c r="E444" s="53"/>
      <c r="F444" s="53" t="s">
        <v>40</v>
      </c>
      <c r="G444" s="1" t="s">
        <v>403</v>
      </c>
      <c r="J444" t="str">
        <f t="shared" si="64"/>
        <v>datatable[428] = new Array("429","422","Systems Engineering","8","SEITPM.png");</v>
      </c>
    </row>
    <row r="445" spans="1:10">
      <c r="A445" s="52">
        <f t="shared" si="65"/>
        <v>430</v>
      </c>
      <c r="B445" s="52">
        <f t="shared" si="71"/>
        <v>422</v>
      </c>
      <c r="C445" s="52">
        <v>8</v>
      </c>
      <c r="D445" s="53" t="s">
        <v>69</v>
      </c>
      <c r="E445" s="53"/>
      <c r="F445" s="53" t="s">
        <v>40</v>
      </c>
      <c r="G445" s="1" t="s">
        <v>403</v>
      </c>
      <c r="J445" t="str">
        <f t="shared" si="64"/>
        <v>datatable[429] = new Array("430","422","Mission Assurance","8","SEITPM.png");</v>
      </c>
    </row>
    <row r="446" spans="1:10">
      <c r="A446" s="52">
        <f t="shared" si="65"/>
        <v>431</v>
      </c>
      <c r="B446" s="52">
        <f t="shared" si="71"/>
        <v>422</v>
      </c>
      <c r="C446" s="52">
        <v>8</v>
      </c>
      <c r="D446" s="53" t="s">
        <v>70</v>
      </c>
      <c r="E446" s="53"/>
      <c r="F446" s="53" t="s">
        <v>40</v>
      </c>
      <c r="G446" s="1" t="s">
        <v>403</v>
      </c>
      <c r="J446" t="str">
        <f t="shared" si="64"/>
        <v>datatable[430] = new Array("431","422","Assembly, Integration and Testing","8","SEITPM.png");</v>
      </c>
    </row>
    <row r="447" spans="1:10">
      <c r="A447" s="52">
        <f t="shared" si="65"/>
        <v>432</v>
      </c>
      <c r="B447" s="52">
        <f t="shared" si="71"/>
        <v>422</v>
      </c>
      <c r="C447" s="52">
        <v>8</v>
      </c>
      <c r="D447" s="53" t="s">
        <v>71</v>
      </c>
      <c r="E447" s="53"/>
      <c r="F447" s="53" t="s">
        <v>40</v>
      </c>
      <c r="G447" s="1" t="s">
        <v>403</v>
      </c>
      <c r="J447" t="str">
        <f t="shared" si="64"/>
        <v>datatable[431] = new Array("432","422","Support Equipment","8","SEITPM.png");</v>
      </c>
    </row>
    <row r="448" spans="1:10">
      <c r="A448" s="52">
        <f t="shared" si="65"/>
        <v>433</v>
      </c>
      <c r="B448" s="52">
        <f t="shared" ref="B448:B452" si="72">A$21</f>
        <v>13</v>
      </c>
      <c r="C448" s="52">
        <v>7</v>
      </c>
      <c r="D448" s="54" t="s">
        <v>429</v>
      </c>
      <c r="E448" s="53"/>
      <c r="F448" s="53"/>
      <c r="G448" s="1" t="s">
        <v>349</v>
      </c>
      <c r="J448" t="str">
        <f t="shared" si="64"/>
        <v>datatable[432] = new Array("433","13","Mission Control Centers","7","Facility.png");</v>
      </c>
    </row>
    <row r="449" spans="1:10">
      <c r="A449" s="52">
        <f t="shared" si="65"/>
        <v>434</v>
      </c>
      <c r="B449" s="52">
        <f t="shared" si="72"/>
        <v>13</v>
      </c>
      <c r="C449" s="52">
        <v>7</v>
      </c>
      <c r="D449" s="54" t="s">
        <v>430</v>
      </c>
      <c r="E449" s="53"/>
      <c r="F449" s="53"/>
      <c r="G449" s="1" t="s">
        <v>349</v>
      </c>
      <c r="J449" t="str">
        <f t="shared" si="64"/>
        <v>datatable[433] = new Array("434","13","Science / Data Ops Centers","7","Facility.png");</v>
      </c>
    </row>
    <row r="450" spans="1:10">
      <c r="A450" s="52">
        <f t="shared" si="65"/>
        <v>435</v>
      </c>
      <c r="B450" s="52">
        <f t="shared" si="72"/>
        <v>13</v>
      </c>
      <c r="C450" s="52">
        <v>7</v>
      </c>
      <c r="D450" s="54" t="s">
        <v>431</v>
      </c>
      <c r="E450" s="53"/>
      <c r="F450" s="53"/>
      <c r="G450" s="1" t="s">
        <v>349</v>
      </c>
      <c r="J450" t="str">
        <f t="shared" si="64"/>
        <v>datatable[434] = new Array("435","13","Terminals and Data Networks – incl Antennas ","7","Facility.png");</v>
      </c>
    </row>
    <row r="451" spans="1:10">
      <c r="A451" s="52">
        <f t="shared" si="65"/>
        <v>436</v>
      </c>
      <c r="B451" s="52">
        <f t="shared" si="72"/>
        <v>13</v>
      </c>
      <c r="C451" s="52">
        <v>7</v>
      </c>
      <c r="D451" s="54" t="s">
        <v>432</v>
      </c>
      <c r="E451" s="53"/>
      <c r="F451" s="53"/>
      <c r="G451" s="1" t="s">
        <v>349</v>
      </c>
      <c r="J451" t="str">
        <f t="shared" si="64"/>
        <v>datatable[435] = new Array("436","13","Data Distribution &amp; Archival ","7","Facility.png");</v>
      </c>
    </row>
    <row r="452" spans="1:10">
      <c r="A452" s="52">
        <f t="shared" si="65"/>
        <v>437</v>
      </c>
      <c r="B452" s="52">
        <f t="shared" si="72"/>
        <v>13</v>
      </c>
      <c r="C452" s="52">
        <v>7</v>
      </c>
      <c r="D452" s="54" t="s">
        <v>433</v>
      </c>
      <c r="E452" s="53"/>
      <c r="F452" s="53"/>
      <c r="G452" s="1" t="s">
        <v>349</v>
      </c>
      <c r="J452" t="str">
        <f t="shared" si="64"/>
        <v>datatable[436] = new Array("437","13","Training Facilities ","7","Facility.png");</v>
      </c>
    </row>
    <row r="453" spans="1:10">
      <c r="A453" s="52">
        <f t="shared" si="65"/>
        <v>438</v>
      </c>
      <c r="B453" s="52">
        <f>A448</f>
        <v>433</v>
      </c>
      <c r="C453" s="52">
        <v>8</v>
      </c>
      <c r="D453" s="54" t="s">
        <v>434</v>
      </c>
      <c r="E453" s="53"/>
      <c r="F453" s="53"/>
      <c r="G453" s="1" t="s">
        <v>349</v>
      </c>
      <c r="J453" t="str">
        <f t="shared" si="64"/>
        <v>datatable[437] = new Array("438","433","CSA Mission Control","8","Facility.png");</v>
      </c>
    </row>
    <row r="454" spans="1:10">
      <c r="A454" s="52">
        <f t="shared" si="65"/>
        <v>439</v>
      </c>
      <c r="B454" s="52">
        <f>A453</f>
        <v>438</v>
      </c>
      <c r="C454" s="52">
        <v>9</v>
      </c>
      <c r="D454" s="54" t="s">
        <v>435</v>
      </c>
      <c r="E454" s="53"/>
      <c r="F454" s="53"/>
      <c r="G454" s="1" t="s">
        <v>349</v>
      </c>
      <c r="J454" t="str">
        <f t="shared" si="64"/>
        <v>datatable[438] = new Array("439","438","SatOps Mission Control Complex at JHCSC ","9","Facility.png");</v>
      </c>
    </row>
    <row r="455" spans="1:10">
      <c r="A455" s="52">
        <f t="shared" si="65"/>
        <v>440</v>
      </c>
      <c r="B455" s="52">
        <f>A453</f>
        <v>438</v>
      </c>
      <c r="C455" s="52">
        <v>9</v>
      </c>
      <c r="D455" s="54" t="s">
        <v>436</v>
      </c>
      <c r="E455" s="53"/>
      <c r="F455" s="53"/>
      <c r="G455" s="1" t="s">
        <v>349</v>
      </c>
      <c r="J455" t="str">
        <f t="shared" si="64"/>
        <v>datatable[439] = new Array("440","438","ISS Mission Operations Complex","9","Facility.png");</v>
      </c>
    </row>
    <row r="456" spans="1:10">
      <c r="A456" s="52">
        <f t="shared" si="65"/>
        <v>441</v>
      </c>
      <c r="B456" s="52">
        <f>A448</f>
        <v>433</v>
      </c>
      <c r="C456" s="52">
        <v>8</v>
      </c>
      <c r="D456" s="54" t="s">
        <v>437</v>
      </c>
      <c r="E456" s="53"/>
      <c r="F456" s="53"/>
      <c r="G456" s="1" t="s">
        <v>349</v>
      </c>
      <c r="J456" t="str">
        <f t="shared" si="64"/>
        <v>datatable[440] = new Array("441","433","NASA Mission Operations Complex","8","Facility.png");</v>
      </c>
    </row>
    <row r="457" spans="1:10">
      <c r="A457" s="52">
        <f t="shared" si="65"/>
        <v>442</v>
      </c>
      <c r="B457" s="52">
        <f>A$450</f>
        <v>435</v>
      </c>
      <c r="C457" s="52">
        <v>10</v>
      </c>
      <c r="D457" s="54" t="s">
        <v>438</v>
      </c>
      <c r="E457" s="53"/>
      <c r="F457" s="53"/>
      <c r="G457" s="1" t="s">
        <v>349</v>
      </c>
      <c r="J457" t="str">
        <f t="shared" si="64"/>
        <v>datatable[441] = new Array("442","435","RMPSR","10","Facility.png");</v>
      </c>
    </row>
    <row r="458" spans="1:10">
      <c r="A458" s="52">
        <f t="shared" si="65"/>
        <v>443</v>
      </c>
      <c r="B458" s="52">
        <f t="shared" ref="B458:B459" si="73">A$450</f>
        <v>435</v>
      </c>
      <c r="C458" s="52">
        <v>10</v>
      </c>
      <c r="D458" s="54" t="s">
        <v>439</v>
      </c>
      <c r="E458" s="53"/>
      <c r="F458" s="53"/>
      <c r="G458" s="1" t="s">
        <v>349</v>
      </c>
      <c r="J458" t="str">
        <f t="shared" si="64"/>
        <v>datatable[442] = new Array("443","435","OEC","10","Facility.png");</v>
      </c>
    </row>
    <row r="459" spans="1:10">
      <c r="A459" s="52">
        <f t="shared" si="65"/>
        <v>444</v>
      </c>
      <c r="B459" s="52">
        <f t="shared" si="73"/>
        <v>435</v>
      </c>
      <c r="C459" s="52">
        <v>10</v>
      </c>
      <c r="D459" s="54" t="s">
        <v>440</v>
      </c>
      <c r="E459" s="53"/>
      <c r="F459" s="53"/>
      <c r="G459" s="1" t="s">
        <v>349</v>
      </c>
      <c r="J459" t="str">
        <f t="shared" ref="J459:J506" si="74">"datatable["&amp;A459-1&amp;"] = new Array(""" &amp; A459 &amp;""",""" &amp; B459 &amp;""",""" &amp; D459 &amp; """,""" &amp; C459&amp;""","""&amp;""&amp;G459&amp;""");"</f>
        <v>datatable[443] = new Array("444","435","PTOC","10","Facility.png");</v>
      </c>
    </row>
    <row r="460" spans="1:10">
      <c r="A460" s="52">
        <f t="shared" ref="A460:A506" si="75">A459+1</f>
        <v>445</v>
      </c>
      <c r="B460" s="52">
        <f>A454</f>
        <v>439</v>
      </c>
      <c r="C460" s="52">
        <v>10</v>
      </c>
      <c r="D460" s="53" t="s">
        <v>441</v>
      </c>
      <c r="E460" s="53"/>
      <c r="F460" s="53" t="s">
        <v>39</v>
      </c>
      <c r="G460" s="1" t="s">
        <v>403</v>
      </c>
      <c r="J460" t="str">
        <f t="shared" si="74"/>
        <v>datatable[444] = new Array("445","439","SatOps Mission control SEITPM","10","SEITPM.png");</v>
      </c>
    </row>
    <row r="461" spans="1:10">
      <c r="A461" s="52">
        <f t="shared" si="75"/>
        <v>446</v>
      </c>
      <c r="B461" s="52">
        <f>A$455</f>
        <v>440</v>
      </c>
      <c r="C461" s="52">
        <v>11</v>
      </c>
      <c r="D461" s="53" t="s">
        <v>67</v>
      </c>
      <c r="E461" s="53"/>
      <c r="F461" s="53" t="s">
        <v>40</v>
      </c>
      <c r="G461" s="1" t="s">
        <v>403</v>
      </c>
      <c r="J461" t="str">
        <f t="shared" si="74"/>
        <v>datatable[445] = new Array("446","440","Project Management","11","SEITPM.png");</v>
      </c>
    </row>
    <row r="462" spans="1:10">
      <c r="A462" s="52">
        <f t="shared" si="75"/>
        <v>447</v>
      </c>
      <c r="B462" s="52">
        <f t="shared" ref="B462:B465" si="76">A$455</f>
        <v>440</v>
      </c>
      <c r="C462" s="52">
        <v>11</v>
      </c>
      <c r="D462" s="53" t="s">
        <v>68</v>
      </c>
      <c r="E462" s="53"/>
      <c r="F462" s="53" t="s">
        <v>40</v>
      </c>
      <c r="G462" s="1" t="s">
        <v>403</v>
      </c>
      <c r="J462" t="str">
        <f t="shared" si="74"/>
        <v>datatable[446] = new Array("447","440","Systems Engineering","11","SEITPM.png");</v>
      </c>
    </row>
    <row r="463" spans="1:10">
      <c r="A463" s="52">
        <f t="shared" si="75"/>
        <v>448</v>
      </c>
      <c r="B463" s="52">
        <f t="shared" si="76"/>
        <v>440</v>
      </c>
      <c r="C463" s="52">
        <v>11</v>
      </c>
      <c r="D463" s="53" t="s">
        <v>69</v>
      </c>
      <c r="E463" s="53"/>
      <c r="F463" s="53" t="s">
        <v>40</v>
      </c>
      <c r="G463" s="1" t="s">
        <v>403</v>
      </c>
      <c r="J463" t="str">
        <f t="shared" si="74"/>
        <v>datatable[447] = new Array("448","440","Mission Assurance","11","SEITPM.png");</v>
      </c>
    </row>
    <row r="464" spans="1:10">
      <c r="A464" s="52">
        <f t="shared" si="75"/>
        <v>449</v>
      </c>
      <c r="B464" s="52">
        <f t="shared" si="76"/>
        <v>440</v>
      </c>
      <c r="C464" s="52">
        <v>11</v>
      </c>
      <c r="D464" s="53" t="s">
        <v>70</v>
      </c>
      <c r="E464" s="53"/>
      <c r="F464" s="53" t="s">
        <v>40</v>
      </c>
      <c r="G464" s="1" t="s">
        <v>403</v>
      </c>
      <c r="J464" t="str">
        <f t="shared" si="74"/>
        <v>datatable[448] = new Array("449","440","Assembly, Integration and Testing","11","SEITPM.png");</v>
      </c>
    </row>
    <row r="465" spans="1:10">
      <c r="A465" s="52">
        <f t="shared" si="75"/>
        <v>450</v>
      </c>
      <c r="B465" s="52">
        <f t="shared" si="76"/>
        <v>440</v>
      </c>
      <c r="C465" s="52">
        <v>11</v>
      </c>
      <c r="D465" s="53" t="s">
        <v>71</v>
      </c>
      <c r="E465" s="53"/>
      <c r="F465" s="53" t="s">
        <v>40</v>
      </c>
      <c r="G465" s="1" t="s">
        <v>403</v>
      </c>
      <c r="J465" t="str">
        <f t="shared" si="74"/>
        <v>datatable[449] = new Array("450","440","Support Equipment","11","SEITPM.png");</v>
      </c>
    </row>
    <row r="466" spans="1:10">
      <c r="A466" s="52">
        <f>A465+1</f>
        <v>451</v>
      </c>
      <c r="B466" s="52">
        <f>A$449</f>
        <v>434</v>
      </c>
      <c r="C466" s="52">
        <v>10</v>
      </c>
      <c r="D466" s="53" t="s">
        <v>442</v>
      </c>
      <c r="E466" s="53"/>
      <c r="F466" s="53"/>
      <c r="G466" s="1" t="s">
        <v>349</v>
      </c>
      <c r="J466" t="str">
        <f t="shared" si="74"/>
        <v>datatable[450] = new Array("451","434","Hardware Components","10","Facility.png");</v>
      </c>
    </row>
    <row r="467" spans="1:10">
      <c r="A467" s="52">
        <f t="shared" si="75"/>
        <v>452</v>
      </c>
      <c r="B467" s="52">
        <f>A$461</f>
        <v>446</v>
      </c>
      <c r="C467" s="52">
        <v>11</v>
      </c>
      <c r="D467" s="55" t="s">
        <v>443</v>
      </c>
      <c r="E467" s="53"/>
      <c r="F467" s="53"/>
      <c r="G467" s="1" t="s">
        <v>349</v>
      </c>
      <c r="J467" t="str">
        <f t="shared" si="74"/>
        <v>datatable[451] = new Array("452","446","Workstations","11","Facility.png");</v>
      </c>
    </row>
    <row r="468" spans="1:10">
      <c r="A468" s="52">
        <f t="shared" si="75"/>
        <v>453</v>
      </c>
      <c r="B468" s="52">
        <f t="shared" ref="B468:B476" si="77">A$461</f>
        <v>446</v>
      </c>
      <c r="C468" s="52">
        <v>11</v>
      </c>
      <c r="D468" s="55" t="s">
        <v>444</v>
      </c>
      <c r="E468" s="53"/>
      <c r="F468" s="53"/>
      <c r="G468" s="1" t="s">
        <v>349</v>
      </c>
      <c r="J468" t="str">
        <f t="shared" si="74"/>
        <v>datatable[452] = new Array("453","446","Servers","11","Facility.png");</v>
      </c>
    </row>
    <row r="469" spans="1:10">
      <c r="A469" s="52">
        <f t="shared" si="75"/>
        <v>454</v>
      </c>
      <c r="B469" s="52">
        <f t="shared" si="77"/>
        <v>446</v>
      </c>
      <c r="C469" s="52">
        <v>11</v>
      </c>
      <c r="D469" s="55" t="s">
        <v>445</v>
      </c>
      <c r="E469" s="53"/>
      <c r="F469" s="53"/>
      <c r="G469" s="1" t="s">
        <v>349</v>
      </c>
      <c r="J469" t="str">
        <f t="shared" si="74"/>
        <v>datatable[453] = new Array("454","446","Storage and Archive","11","Facility.png");</v>
      </c>
    </row>
    <row r="470" spans="1:10">
      <c r="A470" s="52">
        <f t="shared" si="75"/>
        <v>455</v>
      </c>
      <c r="B470" s="52">
        <f t="shared" si="77"/>
        <v>446</v>
      </c>
      <c r="C470" s="52">
        <v>11</v>
      </c>
      <c r="D470" s="55" t="s">
        <v>446</v>
      </c>
      <c r="E470" s="53"/>
      <c r="F470" s="53"/>
      <c r="G470" s="1" t="s">
        <v>349</v>
      </c>
      <c r="J470" t="str">
        <f t="shared" si="74"/>
        <v>datatable[454] = new Array("455","446","Network Equipment","11","Facility.png");</v>
      </c>
    </row>
    <row r="471" spans="1:10">
      <c r="A471" s="52">
        <f t="shared" si="75"/>
        <v>456</v>
      </c>
      <c r="B471" s="52">
        <f t="shared" si="77"/>
        <v>446</v>
      </c>
      <c r="C471" s="52">
        <v>11</v>
      </c>
      <c r="D471" s="55" t="s">
        <v>447</v>
      </c>
      <c r="E471" s="53"/>
      <c r="F471" s="53"/>
      <c r="G471" s="1" t="s">
        <v>349</v>
      </c>
      <c r="J471" t="str">
        <f t="shared" si="74"/>
        <v>datatable[455] = new Array("456","446","Interface Equipment","11","Facility.png");</v>
      </c>
    </row>
    <row r="472" spans="1:10">
      <c r="A472" s="52">
        <f t="shared" si="75"/>
        <v>457</v>
      </c>
      <c r="B472" s="52">
        <f t="shared" si="77"/>
        <v>446</v>
      </c>
      <c r="C472" s="52">
        <v>11</v>
      </c>
      <c r="D472" s="55" t="s">
        <v>448</v>
      </c>
      <c r="E472" s="53"/>
      <c r="F472" s="53"/>
      <c r="G472" s="1" t="s">
        <v>349</v>
      </c>
      <c r="J472" t="str">
        <f t="shared" si="74"/>
        <v>datatable[456] = new Array("457","446","Security Encryption/Decryption","11","Facility.png");</v>
      </c>
    </row>
    <row r="473" spans="1:10">
      <c r="A473" s="52">
        <f t="shared" si="75"/>
        <v>458</v>
      </c>
      <c r="B473" s="52">
        <f t="shared" si="77"/>
        <v>446</v>
      </c>
      <c r="C473" s="52">
        <v>11</v>
      </c>
      <c r="D473" s="55" t="s">
        <v>449</v>
      </c>
      <c r="E473" s="53"/>
      <c r="F473" s="53"/>
      <c r="G473" s="1" t="s">
        <v>349</v>
      </c>
      <c r="J473" t="str">
        <f t="shared" si="74"/>
        <v>datatable[457] = new Array("458","446","Data Processing","11","Facility.png");</v>
      </c>
    </row>
    <row r="474" spans="1:10">
      <c r="A474" s="52">
        <f t="shared" si="75"/>
        <v>459</v>
      </c>
      <c r="B474" s="52">
        <f t="shared" si="77"/>
        <v>446</v>
      </c>
      <c r="C474" s="52">
        <v>11</v>
      </c>
      <c r="D474" s="55" t="s">
        <v>450</v>
      </c>
      <c r="E474" s="53"/>
      <c r="F474" s="53"/>
      <c r="G474" s="1" t="s">
        <v>349</v>
      </c>
      <c r="J474" t="str">
        <f t="shared" si="74"/>
        <v>datatable[458] = new Array("459","446","COTS Hardware Other (Specify)","11","Facility.png");</v>
      </c>
    </row>
    <row r="475" spans="1:10">
      <c r="A475" s="52">
        <f t="shared" si="75"/>
        <v>460</v>
      </c>
      <c r="B475" s="52">
        <f t="shared" si="77"/>
        <v>446</v>
      </c>
      <c r="C475" s="52">
        <v>11</v>
      </c>
      <c r="D475" s="55" t="s">
        <v>451</v>
      </c>
      <c r="E475" s="53"/>
      <c r="F475" s="53"/>
      <c r="G475" s="1" t="s">
        <v>349</v>
      </c>
      <c r="J475" t="str">
        <f t="shared" si="74"/>
        <v>datatable[459] = new Array("460","446","Pre-Operations Maintenance (Specify)","11","Facility.png");</v>
      </c>
    </row>
    <row r="476" spans="1:10">
      <c r="A476" s="52">
        <f t="shared" si="75"/>
        <v>461</v>
      </c>
      <c r="B476" s="52">
        <f t="shared" si="77"/>
        <v>446</v>
      </c>
      <c r="C476" s="52">
        <v>11</v>
      </c>
      <c r="D476" s="55" t="s">
        <v>452</v>
      </c>
      <c r="E476" s="53"/>
      <c r="F476" s="53"/>
      <c r="G476" s="1" t="s">
        <v>349</v>
      </c>
      <c r="J476" t="str">
        <f t="shared" si="74"/>
        <v>datatable[460] = new Array("461","446","Environments","11","Facility.png");</v>
      </c>
    </row>
    <row r="477" spans="1:10">
      <c r="A477" s="52">
        <f t="shared" si="75"/>
        <v>462</v>
      </c>
      <c r="B477" s="52">
        <f>A$449</f>
        <v>434</v>
      </c>
      <c r="C477" s="52">
        <v>10</v>
      </c>
      <c r="D477" s="54" t="s">
        <v>453</v>
      </c>
      <c r="E477" s="53"/>
      <c r="F477" s="53"/>
      <c r="G477" s="1" t="s">
        <v>349</v>
      </c>
      <c r="J477" t="str">
        <f t="shared" si="74"/>
        <v>datatable[461] = new Array("462","434","SatOps GS Software","10","Facility.png");</v>
      </c>
    </row>
    <row r="478" spans="1:10">
      <c r="A478" s="52">
        <f t="shared" si="75"/>
        <v>463</v>
      </c>
      <c r="B478" s="52">
        <f>A477</f>
        <v>462</v>
      </c>
      <c r="C478" s="52">
        <v>11</v>
      </c>
      <c r="D478" s="55" t="s">
        <v>454</v>
      </c>
      <c r="E478" s="53"/>
      <c r="F478" s="53"/>
      <c r="G478" s="1" t="s">
        <v>349</v>
      </c>
      <c r="J478" t="str">
        <f t="shared" si="74"/>
        <v>datatable[462] = new Array("463","462","SW CSCI","11","Facility.png");</v>
      </c>
    </row>
    <row r="479" spans="1:10">
      <c r="A479" s="52">
        <f t="shared" si="75"/>
        <v>464</v>
      </c>
      <c r="B479" s="52">
        <f>A$444</f>
        <v>429</v>
      </c>
      <c r="C479" s="52">
        <v>8</v>
      </c>
      <c r="D479" s="56" t="s">
        <v>455</v>
      </c>
      <c r="E479" s="53"/>
      <c r="F479" s="53"/>
      <c r="G479" s="1" t="s">
        <v>349</v>
      </c>
      <c r="J479" t="str">
        <f t="shared" si="74"/>
        <v>datatable[463] = new Array("464","429","NASA Science Operations Centers","8","Facility.png");</v>
      </c>
    </row>
    <row r="480" spans="1:10">
      <c r="A480" s="52">
        <f t="shared" si="75"/>
        <v>465</v>
      </c>
      <c r="B480" s="52">
        <f t="shared" ref="B480:B482" si="78">A$444</f>
        <v>429</v>
      </c>
      <c r="C480" s="52">
        <v>8</v>
      </c>
      <c r="D480" s="56" t="s">
        <v>456</v>
      </c>
      <c r="E480" s="53"/>
      <c r="F480" s="53"/>
      <c r="G480" s="1" t="s">
        <v>349</v>
      </c>
      <c r="J480" t="str">
        <f t="shared" si="74"/>
        <v>datatable[464] = new Array("465","429","HPC (High Performance Computing)","8","Facility.png");</v>
      </c>
    </row>
    <row r="481" spans="1:10">
      <c r="A481" s="52">
        <f t="shared" si="75"/>
        <v>466</v>
      </c>
      <c r="B481" s="52">
        <f t="shared" si="78"/>
        <v>429</v>
      </c>
      <c r="C481" s="52">
        <v>8</v>
      </c>
      <c r="D481" s="56" t="s">
        <v>457</v>
      </c>
      <c r="E481" s="53"/>
      <c r="F481" s="53"/>
      <c r="G481" s="1" t="s">
        <v>349</v>
      </c>
      <c r="J481" t="str">
        <f t="shared" si="74"/>
        <v>datatable[465] = new Array("466","429","Geospace Observatory","8","Facility.png");</v>
      </c>
    </row>
    <row r="482" spans="1:10">
      <c r="A482" s="52">
        <f t="shared" si="75"/>
        <v>467</v>
      </c>
      <c r="B482" s="52">
        <f t="shared" si="78"/>
        <v>429</v>
      </c>
      <c r="C482" s="52">
        <v>8</v>
      </c>
      <c r="D482" s="56" t="s">
        <v>458</v>
      </c>
      <c r="E482" s="53"/>
      <c r="F482" s="53"/>
      <c r="G482" s="1" t="s">
        <v>349</v>
      </c>
      <c r="J482" t="str">
        <f t="shared" si="74"/>
        <v>datatable[466] = new Array("467","429","Other SODC (specify)","8","Facility.png");</v>
      </c>
    </row>
    <row r="483" spans="1:10">
      <c r="A483" s="52">
        <f t="shared" si="75"/>
        <v>468</v>
      </c>
      <c r="B483" s="52">
        <f>A450</f>
        <v>435</v>
      </c>
      <c r="C483" s="52">
        <v>8</v>
      </c>
      <c r="D483" s="56" t="s">
        <v>459</v>
      </c>
      <c r="E483" s="53"/>
      <c r="F483" s="53"/>
      <c r="G483" s="1" t="s">
        <v>349</v>
      </c>
      <c r="J483" t="str">
        <f t="shared" si="74"/>
        <v>datatable[467] = new Array("468","435"," CSA Terminals and Antennas","8","Facility.png");</v>
      </c>
    </row>
    <row r="484" spans="1:10">
      <c r="A484" s="52">
        <f t="shared" si="75"/>
        <v>469</v>
      </c>
      <c r="B484" s="52">
        <f>A$478</f>
        <v>463</v>
      </c>
      <c r="C484" s="52">
        <v>9</v>
      </c>
      <c r="D484" s="56" t="s">
        <v>460</v>
      </c>
      <c r="E484" s="53"/>
      <c r="F484" s="53"/>
      <c r="G484" s="1" t="s">
        <v>349</v>
      </c>
      <c r="J484" t="str">
        <f t="shared" si="74"/>
        <v>datatable[468] = new Array("469","463","CSA St-Hubert Antenna","9","Facility.png");</v>
      </c>
    </row>
    <row r="485" spans="1:10">
      <c r="A485" s="52">
        <f t="shared" si="75"/>
        <v>470</v>
      </c>
      <c r="B485" s="52">
        <f t="shared" ref="B485:B487" si="79">A$478</f>
        <v>463</v>
      </c>
      <c r="C485" s="52">
        <v>9</v>
      </c>
      <c r="D485" s="56" t="s">
        <v>461</v>
      </c>
      <c r="E485" s="53"/>
      <c r="F485" s="53"/>
      <c r="G485" s="1" t="s">
        <v>349</v>
      </c>
      <c r="J485" t="str">
        <f t="shared" si="74"/>
        <v>datatable[469] = new Array("470","463","Ferme Yves Bachand Antenna","9","Facility.png");</v>
      </c>
    </row>
    <row r="486" spans="1:10">
      <c r="A486" s="52">
        <f t="shared" si="75"/>
        <v>471</v>
      </c>
      <c r="B486" s="52">
        <f t="shared" si="79"/>
        <v>463</v>
      </c>
      <c r="C486" s="52">
        <v>9</v>
      </c>
      <c r="D486" s="56" t="s">
        <v>462</v>
      </c>
      <c r="E486" s="53"/>
      <c r="F486" s="53"/>
      <c r="G486" s="1" t="s">
        <v>349</v>
      </c>
      <c r="J486" t="str">
        <f t="shared" si="74"/>
        <v>datatable[470] = new Array("471","463","Ferme Beldor Antenna","9","Facility.png");</v>
      </c>
    </row>
    <row r="487" spans="1:10">
      <c r="A487" s="52">
        <f t="shared" si="75"/>
        <v>472</v>
      </c>
      <c r="B487" s="52">
        <f t="shared" si="79"/>
        <v>463</v>
      </c>
      <c r="C487" s="52">
        <v>9</v>
      </c>
      <c r="D487" s="56" t="s">
        <v>463</v>
      </c>
      <c r="E487" s="53"/>
      <c r="F487" s="53"/>
      <c r="G487" s="1" t="s">
        <v>349</v>
      </c>
      <c r="J487" t="str">
        <f t="shared" si="74"/>
        <v>datatable[471] = new Array("472","463","Transponder","9","Facility.png");</v>
      </c>
    </row>
    <row r="488" spans="1:10">
      <c r="A488" s="52">
        <f t="shared" si="75"/>
        <v>473</v>
      </c>
      <c r="B488" s="52">
        <f>A$446</f>
        <v>431</v>
      </c>
      <c r="C488" s="52">
        <v>8</v>
      </c>
      <c r="D488" s="56" t="s">
        <v>464</v>
      </c>
      <c r="E488" s="53"/>
      <c r="F488" s="53"/>
      <c r="G488" s="1" t="s">
        <v>349</v>
      </c>
      <c r="J488" t="str">
        <f t="shared" si="74"/>
        <v>datatable[472] = new Array("473","431","Digital Earth Canada","8","Facility.png");</v>
      </c>
    </row>
    <row r="489" spans="1:10">
      <c r="A489" s="52">
        <f t="shared" si="75"/>
        <v>474</v>
      </c>
      <c r="B489" s="52">
        <f t="shared" ref="B489:B492" si="80">A$446</f>
        <v>431</v>
      </c>
      <c r="C489" s="52">
        <v>8</v>
      </c>
      <c r="D489" s="56" t="s">
        <v>465</v>
      </c>
      <c r="E489" s="53"/>
      <c r="F489" s="53"/>
      <c r="G489" s="1" t="s">
        <v>349</v>
      </c>
      <c r="J489" t="str">
        <f t="shared" si="74"/>
        <v>datatable[473] = new Array("474","431","Federal Geospatial Platform (FGP)","8","Facility.png");</v>
      </c>
    </row>
    <row r="490" spans="1:10">
      <c r="A490" s="52">
        <f t="shared" si="75"/>
        <v>475</v>
      </c>
      <c r="B490" s="52">
        <f t="shared" si="80"/>
        <v>431</v>
      </c>
      <c r="C490" s="52">
        <v>8</v>
      </c>
      <c r="D490" s="56" t="s">
        <v>466</v>
      </c>
      <c r="E490" s="53"/>
      <c r="F490" s="53"/>
      <c r="G490" s="1" t="s">
        <v>349</v>
      </c>
      <c r="J490" t="str">
        <f t="shared" si="74"/>
        <v>datatable[474] = new Array("475","431","EODMS","8","Facility.png");</v>
      </c>
    </row>
    <row r="491" spans="1:10">
      <c r="A491" s="52">
        <f t="shared" si="75"/>
        <v>476</v>
      </c>
      <c r="B491" s="52">
        <f t="shared" si="80"/>
        <v>431</v>
      </c>
      <c r="C491" s="52">
        <v>8</v>
      </c>
      <c r="D491" s="56" t="s">
        <v>467</v>
      </c>
      <c r="E491" s="53"/>
      <c r="F491" s="53"/>
      <c r="G491" s="1" t="s">
        <v>349</v>
      </c>
      <c r="J491" t="str">
        <f t="shared" si="74"/>
        <v>datatable[475] = new Array("476","431","Canadian Astronomy Data Centre","8","Facility.png");</v>
      </c>
    </row>
    <row r="492" spans="1:10">
      <c r="A492" s="52">
        <f t="shared" si="75"/>
        <v>477</v>
      </c>
      <c r="B492" s="52">
        <f t="shared" si="80"/>
        <v>431</v>
      </c>
      <c r="C492" s="52">
        <v>8</v>
      </c>
      <c r="D492" s="56" t="s">
        <v>468</v>
      </c>
      <c r="E492" s="53"/>
      <c r="F492" s="53"/>
      <c r="G492" s="1" t="s">
        <v>349</v>
      </c>
      <c r="J492" t="str">
        <f t="shared" si="74"/>
        <v>datatable[476] = new Array("477","431","NASA Data Distribution &amp; Archival","8","Facility.png");</v>
      </c>
    </row>
    <row r="493" spans="1:10">
      <c r="A493" s="52">
        <f t="shared" si="75"/>
        <v>478</v>
      </c>
      <c r="B493" s="52">
        <f>A452</f>
        <v>437</v>
      </c>
      <c r="C493" s="52">
        <v>8</v>
      </c>
      <c r="D493" s="56" t="s">
        <v>469</v>
      </c>
      <c r="E493" s="53"/>
      <c r="F493" s="53"/>
      <c r="G493" s="1" t="s">
        <v>349</v>
      </c>
      <c r="J493" t="str">
        <f t="shared" si="74"/>
        <v>datatable[477] = new Array("478","437","MMLC","8","Facility.png");</v>
      </c>
    </row>
    <row r="494" spans="1:10">
      <c r="A494" s="52">
        <f t="shared" si="75"/>
        <v>479</v>
      </c>
      <c r="B494" s="52">
        <f>A452</f>
        <v>437</v>
      </c>
      <c r="C494" s="52">
        <v>8</v>
      </c>
      <c r="D494" s="56" t="s">
        <v>470</v>
      </c>
      <c r="E494" s="53"/>
      <c r="F494" s="53"/>
      <c r="G494" s="1" t="s">
        <v>349</v>
      </c>
      <c r="J494" t="str">
        <f t="shared" si="74"/>
        <v>datatable[478] = new Array("479","437","MOTS","8","Facility.png");</v>
      </c>
    </row>
    <row r="495" spans="1:10">
      <c r="A495" s="57">
        <f t="shared" si="75"/>
        <v>480</v>
      </c>
      <c r="B495" s="57">
        <f>A$22</f>
        <v>14</v>
      </c>
      <c r="C495" s="57">
        <v>7</v>
      </c>
      <c r="D495" s="58" t="s">
        <v>471</v>
      </c>
      <c r="E495" s="58"/>
      <c r="F495" s="59"/>
      <c r="G495" s="1" t="s">
        <v>351</v>
      </c>
      <c r="J495" t="str">
        <f t="shared" si="74"/>
        <v>datatable[479] = new Array("480","14","CSA Mission Operations","7","Ops.png");</v>
      </c>
    </row>
    <row r="496" spans="1:10">
      <c r="A496" s="57">
        <f t="shared" si="75"/>
        <v>481</v>
      </c>
      <c r="B496" s="57">
        <f>A$490</f>
        <v>475</v>
      </c>
      <c r="C496" s="57">
        <v>8</v>
      </c>
      <c r="D496" s="58" t="s">
        <v>472</v>
      </c>
      <c r="E496" s="58"/>
      <c r="F496" s="59"/>
      <c r="G496" s="1" t="s">
        <v>351</v>
      </c>
      <c r="J496" t="str">
        <f t="shared" si="74"/>
        <v>datatable[480] = new Array("481","475","CSA SatOps","8","Ops.png");</v>
      </c>
    </row>
    <row r="497" spans="1:10">
      <c r="A497" s="57">
        <f t="shared" si="75"/>
        <v>482</v>
      </c>
      <c r="B497" s="57">
        <f t="shared" ref="B497" si="81">A$490</f>
        <v>475</v>
      </c>
      <c r="C497" s="57">
        <v>8</v>
      </c>
      <c r="D497" s="58" t="s">
        <v>473</v>
      </c>
      <c r="E497" s="58"/>
      <c r="F497" s="59"/>
      <c r="G497" s="1" t="s">
        <v>351</v>
      </c>
      <c r="J497" t="str">
        <f t="shared" si="74"/>
        <v>datatable[481] = new Array("482","475","CSA ISS Ops","8","Ops.png");</v>
      </c>
    </row>
    <row r="498" spans="1:10">
      <c r="A498" s="57">
        <f t="shared" si="75"/>
        <v>483</v>
      </c>
      <c r="B498" s="57">
        <f>A$490</f>
        <v>475</v>
      </c>
      <c r="C498" s="57">
        <v>8</v>
      </c>
      <c r="D498" s="58" t="s">
        <v>474</v>
      </c>
      <c r="E498" s="58"/>
      <c r="F498" s="59"/>
      <c r="G498" s="1" t="s">
        <v>351</v>
      </c>
      <c r="J498" t="str">
        <f t="shared" si="74"/>
        <v>datatable[482] = new Array("483","475","CSA ISS Sustaining Engineering","8","Ops.png");</v>
      </c>
    </row>
    <row r="499" spans="1:10">
      <c r="A499" s="57">
        <f t="shared" si="75"/>
        <v>484</v>
      </c>
      <c r="B499" s="57">
        <f t="shared" ref="B499:B500" si="82">A$22</f>
        <v>14</v>
      </c>
      <c r="C499" s="57">
        <v>7</v>
      </c>
      <c r="D499" s="58" t="s">
        <v>475</v>
      </c>
      <c r="E499" s="58"/>
      <c r="F499" s="59"/>
      <c r="G499" s="1" t="s">
        <v>351</v>
      </c>
      <c r="J499" t="str">
        <f t="shared" si="74"/>
        <v>datatable[483] = new Array("484","14","NASA Mission Operations","7","Ops.png");</v>
      </c>
    </row>
    <row r="500" spans="1:10">
      <c r="A500" s="57">
        <f t="shared" si="75"/>
        <v>485</v>
      </c>
      <c r="B500" s="57">
        <f t="shared" si="82"/>
        <v>14</v>
      </c>
      <c r="C500" s="57">
        <v>7</v>
      </c>
      <c r="D500" s="58" t="s">
        <v>476</v>
      </c>
      <c r="E500" s="59"/>
      <c r="F500" s="59"/>
      <c r="G500" s="1" t="s">
        <v>351</v>
      </c>
      <c r="J500" t="str">
        <f t="shared" si="74"/>
        <v>datatable[484] = new Array("485","14","Industry Partners (Specify)","7","Ops.png");</v>
      </c>
    </row>
    <row r="501" spans="1:10">
      <c r="A501" s="36">
        <f t="shared" si="75"/>
        <v>486</v>
      </c>
      <c r="B501" s="36">
        <f>A$23</f>
        <v>15</v>
      </c>
      <c r="C501" s="36">
        <v>7</v>
      </c>
      <c r="D501" s="51" t="s">
        <v>477</v>
      </c>
      <c r="E501" s="51"/>
      <c r="F501" s="51"/>
      <c r="G501" s="1" t="s">
        <v>353</v>
      </c>
      <c r="J501" t="str">
        <f t="shared" si="74"/>
        <v>datatable[485] = new Array("486","15","Mission Science Support","7","Science.png");</v>
      </c>
    </row>
    <row r="502" spans="1:10">
      <c r="A502" s="36">
        <f t="shared" si="75"/>
        <v>487</v>
      </c>
      <c r="B502" s="36">
        <f>A$496</f>
        <v>481</v>
      </c>
      <c r="C502" s="36">
        <v>8</v>
      </c>
      <c r="D502" s="51" t="s">
        <v>306</v>
      </c>
      <c r="E502" s="37"/>
      <c r="F502" s="51"/>
      <c r="G502" s="1" t="s">
        <v>353</v>
      </c>
      <c r="J502" t="str">
        <f t="shared" si="74"/>
        <v>datatable[486] = new Array("487","481","Science Maturation Studies &amp; User Requirements","8","Science.png");</v>
      </c>
    </row>
    <row r="503" spans="1:10">
      <c r="A503" s="36">
        <f t="shared" si="75"/>
        <v>488</v>
      </c>
      <c r="B503" s="36">
        <f t="shared" ref="B503:B505" si="83">A$496</f>
        <v>481</v>
      </c>
      <c r="C503" s="36">
        <v>8</v>
      </c>
      <c r="D503" s="51" t="s">
        <v>307</v>
      </c>
      <c r="E503" s="51"/>
      <c r="F503" s="37"/>
      <c r="G503" s="1" t="s">
        <v>353</v>
      </c>
      <c r="J503" t="str">
        <f t="shared" si="74"/>
        <v>datatable[487] = new Array("488","481","Science Support for Mission Development","8","Science.png");</v>
      </c>
    </row>
    <row r="504" spans="1:10">
      <c r="A504" s="36">
        <f t="shared" si="75"/>
        <v>489</v>
      </c>
      <c r="B504" s="36">
        <f t="shared" si="83"/>
        <v>481</v>
      </c>
      <c r="C504" s="36">
        <v>8</v>
      </c>
      <c r="D504" s="51" t="s">
        <v>308</v>
      </c>
      <c r="E504" s="51"/>
      <c r="F504" s="37"/>
      <c r="G504" s="1" t="s">
        <v>353</v>
      </c>
      <c r="J504" t="str">
        <f t="shared" si="74"/>
        <v>datatable[488] = new Array("489","481","Science Support for Commissioning, Including Cal/Val","8","Science.png");</v>
      </c>
    </row>
    <row r="505" spans="1:10">
      <c r="A505" s="36">
        <f t="shared" si="75"/>
        <v>490</v>
      </c>
      <c r="B505" s="36">
        <f t="shared" si="83"/>
        <v>481</v>
      </c>
      <c r="C505" s="36">
        <v>8</v>
      </c>
      <c r="D505" s="51" t="s">
        <v>309</v>
      </c>
      <c r="E505" s="51"/>
      <c r="F505" s="37"/>
      <c r="G505" s="1" t="s">
        <v>353</v>
      </c>
      <c r="J505" t="str">
        <f t="shared" si="74"/>
        <v>datatable[489] = new Array("490","481","Science Support for Data Handling","8","Science.png");</v>
      </c>
    </row>
    <row r="506" spans="1:10">
      <c r="A506" s="36">
        <f t="shared" si="75"/>
        <v>491</v>
      </c>
      <c r="B506" s="36">
        <f>A$23</f>
        <v>15</v>
      </c>
      <c r="C506" s="36">
        <v>7</v>
      </c>
      <c r="D506" s="51" t="s">
        <v>478</v>
      </c>
      <c r="E506" s="51"/>
      <c r="F506" s="37"/>
      <c r="G506" s="1" t="s">
        <v>353</v>
      </c>
      <c r="J506" t="str">
        <f t="shared" si="74"/>
        <v>datatable[490] = new Array("491","15","Science Utilization &amp; Application Development","7","Science.png");</v>
      </c>
    </row>
    <row r="507" spans="1:10">
      <c r="A507" s="7"/>
      <c r="B507" s="7"/>
      <c r="C507" s="7"/>
      <c r="D507" s="60"/>
      <c r="E507" s="60"/>
      <c r="F507" s="60"/>
      <c r="G507" s="60"/>
    </row>
    <row r="508" spans="1:10">
      <c r="A508" s="7"/>
      <c r="B508" s="7"/>
      <c r="C508" s="7"/>
      <c r="D508" s="60"/>
      <c r="E508" s="60"/>
    </row>
  </sheetData>
  <mergeCells count="1">
    <mergeCell ref="A1:C1"/>
  </mergeCells>
  <conditionalFormatting sqref="A3:O3 B4:O4">
    <cfRule type="expression" dxfId="120" priority="191">
      <formula>IF($B3="Subsystem", TRUE, FALSE)</formula>
    </cfRule>
    <cfRule type="expression" dxfId="119" priority="196">
      <formula>IF($B3="SEITPM", TRUE, FALSE)</formula>
    </cfRule>
    <cfRule type="expression" dxfId="118" priority="195">
      <formula>IF($B3="Segment", TRUE, FALSE)</formula>
    </cfRule>
    <cfRule type="expression" dxfId="117" priority="194">
      <formula>IF($B3="SoS", TRUE, FALSE)</formula>
    </cfRule>
    <cfRule type="expression" dxfId="116" priority="193">
      <formula>IF($B3="System", TRUE, FALSE)</formula>
    </cfRule>
    <cfRule type="expression" dxfId="115" priority="192">
      <formula>IF($B3="Assembly", TRUE, FALSE)</formula>
    </cfRule>
  </conditionalFormatting>
  <conditionalFormatting sqref="D29 D426:D429">
    <cfRule type="expression" dxfId="114" priority="118">
      <formula>OR($B32 = 3)</formula>
    </cfRule>
    <cfRule type="expression" dxfId="113" priority="117">
      <formula>OR($B32 = 4)</formula>
    </cfRule>
    <cfRule type="expression" dxfId="112" priority="120">
      <formula>OR($B32 = 1)</formula>
    </cfRule>
    <cfRule type="expression" dxfId="111" priority="119">
      <formula>OR($B32 = 2)</formula>
    </cfRule>
  </conditionalFormatting>
  <conditionalFormatting sqref="D30 D61:E61 D62:D66 D295:G295 D296:E300 D302:E302 D303:D308 F308 F318 D325:D332 F332 D344 F344 D351:D360 F360 D367:D377 F377 D391 F391 D411 F411 D419 F419 D426:D433 F433 D434:E436 E437 D495:E499 D500 E501:F501 F502 E503:E505 D506:E506 E507:G507 D508:E508">
    <cfRule type="expression" dxfId="110" priority="115">
      <formula>OR($B30 = 1)</formula>
    </cfRule>
    <cfRule type="expression" dxfId="109" priority="114">
      <formula>OR($B30 = 2)</formula>
    </cfRule>
    <cfRule type="expression" dxfId="108" priority="112">
      <formula>OR($B30 = 4)</formula>
    </cfRule>
    <cfRule type="expression" dxfId="107" priority="113">
      <formula>OR($B30 = 3)</formula>
    </cfRule>
  </conditionalFormatting>
  <conditionalFormatting sqref="D31">
    <cfRule type="expression" dxfId="106" priority="130">
      <formula>OR($B29 = 1)</formula>
    </cfRule>
    <cfRule type="expression" dxfId="105" priority="129">
      <formula>OR($B29 = 2)</formula>
    </cfRule>
    <cfRule type="expression" dxfId="104" priority="127">
      <formula>OR($B29 = 4)</formula>
    </cfRule>
    <cfRule type="expression" dxfId="103" priority="126">
      <formula>OR($B29 = 5)</formula>
    </cfRule>
    <cfRule type="expression" dxfId="102" priority="128">
      <formula>OR($B29 = 3)</formula>
    </cfRule>
  </conditionalFormatting>
  <conditionalFormatting sqref="D32">
    <cfRule type="expression" dxfId="101" priority="121">
      <formula>OR($B34 = 5)</formula>
    </cfRule>
    <cfRule type="expression" dxfId="100" priority="125">
      <formula>OR($B34 = 1)</formula>
    </cfRule>
    <cfRule type="expression" dxfId="99" priority="124">
      <formula>OR($B34 = 2)</formula>
    </cfRule>
    <cfRule type="expression" dxfId="98" priority="123">
      <formula>OR($B34 = 3)</formula>
    </cfRule>
    <cfRule type="expression" dxfId="97" priority="122">
      <formula>OR($B34 = 4)</formula>
    </cfRule>
  </conditionalFormatting>
  <conditionalFormatting sqref="D33:D38">
    <cfRule type="expression" dxfId="96" priority="110">
      <formula>OR($B33 = 1)</formula>
    </cfRule>
    <cfRule type="expression" dxfId="95" priority="106">
      <formula>OR($B33 = 5)</formula>
    </cfRule>
    <cfRule type="expression" dxfId="94" priority="107">
      <formula>OR($B33 = 4)</formula>
    </cfRule>
    <cfRule type="expression" dxfId="93" priority="108">
      <formula>OR($B33 = 3)</formula>
    </cfRule>
    <cfRule type="expression" dxfId="92" priority="109">
      <formula>OR($B33 = 2)</formula>
    </cfRule>
  </conditionalFormatting>
  <conditionalFormatting sqref="D39 D437:D441 D501:D505 D507">
    <cfRule type="expression" dxfId="91" priority="131">
      <formula>OR($B40 = 5)</formula>
    </cfRule>
    <cfRule type="expression" dxfId="90" priority="132">
      <formula>OR($B40 = 4)</formula>
    </cfRule>
    <cfRule type="expression" dxfId="89" priority="133">
      <formula>OR($B40 = 3)</formula>
    </cfRule>
    <cfRule type="expression" dxfId="88" priority="134">
      <formula>OR($B40 = 2)</formula>
    </cfRule>
    <cfRule type="expression" dxfId="87" priority="135">
      <formula>OR($B40 = 1)</formula>
    </cfRule>
  </conditionalFormatting>
  <conditionalFormatting sqref="D40:D47">
    <cfRule type="expression" dxfId="86" priority="90">
      <formula>OR($B40 = 1)</formula>
    </cfRule>
    <cfRule type="expression" dxfId="85" priority="89">
      <formula>OR($B40 = 2)</formula>
    </cfRule>
    <cfRule type="expression" dxfId="84" priority="88">
      <formula>OR($B40 = 3)</formula>
    </cfRule>
    <cfRule type="expression" dxfId="83" priority="87">
      <formula>OR($B40 = 4)</formula>
    </cfRule>
    <cfRule type="expression" dxfId="82" priority="86">
      <formula>OR($B40 = 5)</formula>
    </cfRule>
  </conditionalFormatting>
  <conditionalFormatting sqref="D62:D66 D296:E300 D303:D308 D30 D61:E61 D295:G295 D302:E302 F308 F318 D325:D332 F332 D344 F344 D351:D360 F360 D367:D377 F377 D391 F391 D411 F411 D419 F419 D426:D433 F433 D434:E436 E437 D495:E499 D500 E501:F501 F502 E503:E505 D506:E506 E507:G507 D508:E508">
    <cfRule type="expression" dxfId="81" priority="111">
      <formula>OR($B30 = 5)</formula>
    </cfRule>
  </conditionalFormatting>
  <conditionalFormatting sqref="D62:D66">
    <cfRule type="expression" dxfId="80" priority="65">
      <formula>OR(#REF! = 1)</formula>
    </cfRule>
    <cfRule type="expression" dxfId="79" priority="63">
      <formula>OR(#REF! = 3)</formula>
    </cfRule>
    <cfRule type="expression" dxfId="78" priority="62">
      <formula>OR(#REF! = 4)</formula>
    </cfRule>
    <cfRule type="expression" dxfId="77" priority="61">
      <formula>OR(#REF! = 5)</formula>
    </cfRule>
    <cfRule type="expression" dxfId="76" priority="64">
      <formula>OR(#REF! = 2)</formula>
    </cfRule>
  </conditionalFormatting>
  <conditionalFormatting sqref="D296:D300">
    <cfRule type="expression" dxfId="75" priority="40">
      <formula>OR(#REF! = 1)</formula>
    </cfRule>
    <cfRule type="expression" dxfId="74" priority="39">
      <formula>OR(#REF! = 2)</formula>
    </cfRule>
    <cfRule type="expression" dxfId="73" priority="38">
      <formula>OR(#REF! = 3)</formula>
    </cfRule>
    <cfRule type="expression" dxfId="72" priority="37">
      <formula>OR(#REF! = 4)</formula>
    </cfRule>
    <cfRule type="expression" dxfId="71" priority="36">
      <formula>OR(#REF! = 5)</formula>
    </cfRule>
  </conditionalFormatting>
  <conditionalFormatting sqref="D303:D307">
    <cfRule type="expression" dxfId="70" priority="6">
      <formula>OR(#REF! = 5)</formula>
    </cfRule>
    <cfRule type="expression" dxfId="69" priority="7">
      <formula>OR(#REF! = 4)</formula>
    </cfRule>
    <cfRule type="expression" dxfId="68" priority="8">
      <formula>OR(#REF! = 3)</formula>
    </cfRule>
    <cfRule type="expression" dxfId="67" priority="10">
      <formula>OR(#REF! = 1)</formula>
    </cfRule>
    <cfRule type="expression" dxfId="66" priority="9">
      <formula>OR(#REF! = 2)</formula>
    </cfRule>
  </conditionalFormatting>
  <conditionalFormatting sqref="D315:D318">
    <cfRule type="expression" dxfId="65" priority="2">
      <formula>OR($B315 = 4)</formula>
    </cfRule>
    <cfRule type="expression" dxfId="64" priority="3">
      <formula>OR($B315 = 3)</formula>
    </cfRule>
    <cfRule type="expression" dxfId="63" priority="4">
      <formula>OR($B315 = 2)</formula>
    </cfRule>
    <cfRule type="expression" dxfId="62" priority="5">
      <formula>OR($B315 = 1)</formula>
    </cfRule>
    <cfRule type="expression" dxfId="61" priority="1">
      <formula>OR($B315 = 5)</formula>
    </cfRule>
  </conditionalFormatting>
  <conditionalFormatting sqref="D325:D331">
    <cfRule type="expression" dxfId="60" priority="136">
      <formula>OR($B337 = 5)</formula>
    </cfRule>
    <cfRule type="expression" dxfId="59" priority="137">
      <formula>OR($B337 = 4)</formula>
    </cfRule>
    <cfRule type="expression" dxfId="58" priority="138">
      <formula>OR($B337 = 3)</formula>
    </cfRule>
    <cfRule type="expression" dxfId="57" priority="139">
      <formula>OR($B337 = 2)</formula>
    </cfRule>
    <cfRule type="expression" dxfId="56" priority="140">
      <formula>OR($B337 = 1)</formula>
    </cfRule>
  </conditionalFormatting>
  <conditionalFormatting sqref="D339:D343">
    <cfRule type="expression" dxfId="55" priority="141">
      <formula>OR(#REF! = 5)</formula>
    </cfRule>
    <cfRule type="expression" dxfId="54" priority="142">
      <formula>OR(#REF! = 4)</formula>
    </cfRule>
    <cfRule type="expression" dxfId="53" priority="143">
      <formula>OR(#REF! = 3)</formula>
    </cfRule>
    <cfRule type="expression" dxfId="52" priority="144">
      <formula>OR(#REF! = 2)</formula>
    </cfRule>
    <cfRule type="expression" dxfId="51" priority="145">
      <formula>OR(#REF! = 1)</formula>
    </cfRule>
  </conditionalFormatting>
  <conditionalFormatting sqref="D351:D353 D355:D359">
    <cfRule type="expression" dxfId="50" priority="146">
      <formula>OR($B357 = 5)</formula>
    </cfRule>
    <cfRule type="expression" dxfId="49" priority="147">
      <formula>OR($B357 = 4)</formula>
    </cfRule>
    <cfRule type="expression" dxfId="48" priority="148">
      <formula>OR($B357 = 3)</formula>
    </cfRule>
    <cfRule type="expression" dxfId="47" priority="149">
      <formula>OR($B357 = 2)</formula>
    </cfRule>
    <cfRule type="expression" dxfId="46" priority="150">
      <formula>OR($B357 = 1)</formula>
    </cfRule>
  </conditionalFormatting>
  <conditionalFormatting sqref="D354">
    <cfRule type="expression" dxfId="45" priority="151">
      <formula>OR(#REF! = 5)</formula>
    </cfRule>
    <cfRule type="expression" dxfId="44" priority="152">
      <formula>OR(#REF! = 4)</formula>
    </cfRule>
    <cfRule type="expression" dxfId="43" priority="153">
      <formula>OR(#REF! = 3)</formula>
    </cfRule>
    <cfRule type="expression" dxfId="42" priority="154">
      <formula>OR(#REF! = 2)</formula>
    </cfRule>
    <cfRule type="expression" dxfId="41" priority="155">
      <formula>OR(#REF! = 1)</formula>
    </cfRule>
  </conditionalFormatting>
  <conditionalFormatting sqref="D367:D372 D374:D376">
    <cfRule type="expression" dxfId="40" priority="156">
      <formula>OR($B371 = 5)</formula>
    </cfRule>
    <cfRule type="expression" dxfId="39" priority="157">
      <formula>OR($B371 = 4)</formula>
    </cfRule>
    <cfRule type="expression" dxfId="38" priority="158">
      <formula>OR($B371 = 3)</formula>
    </cfRule>
    <cfRule type="expression" dxfId="37" priority="159">
      <formula>OR($B371 = 2)</formula>
    </cfRule>
    <cfRule type="expression" dxfId="36" priority="160">
      <formula>OR($B371 = 1)</formula>
    </cfRule>
  </conditionalFormatting>
  <conditionalFormatting sqref="D373">
    <cfRule type="expression" dxfId="35" priority="161">
      <formula>OR(#REF! = 5)</formula>
    </cfRule>
    <cfRule type="expression" dxfId="34" priority="162">
      <formula>OR(#REF! = 4)</formula>
    </cfRule>
    <cfRule type="expression" dxfId="33" priority="163">
      <formula>OR(#REF! = 3)</formula>
    </cfRule>
    <cfRule type="expression" dxfId="32" priority="164">
      <formula>OR(#REF! = 2)</formula>
    </cfRule>
    <cfRule type="expression" dxfId="31" priority="165">
      <formula>OR(#REF! = 1)</formula>
    </cfRule>
  </conditionalFormatting>
  <conditionalFormatting sqref="D384:D390">
    <cfRule type="expression" dxfId="30" priority="166">
      <formula>OR($B393 = 5)</formula>
    </cfRule>
    <cfRule type="expression" dxfId="29" priority="167">
      <formula>OR($B393 = 4)</formula>
    </cfRule>
    <cfRule type="expression" dxfId="28" priority="168">
      <formula>OR($B393 = 3)</formula>
    </cfRule>
    <cfRule type="expression" dxfId="27" priority="169">
      <formula>OR($B393 = 2)</formula>
    </cfRule>
    <cfRule type="expression" dxfId="26" priority="170">
      <formula>OR($B393 = 1)</formula>
    </cfRule>
  </conditionalFormatting>
  <conditionalFormatting sqref="D398:D403 D405:D410">
    <cfRule type="expression" dxfId="25" priority="172">
      <formula>OR($B405 = 4)</formula>
    </cfRule>
    <cfRule type="expression" dxfId="24" priority="173">
      <formula>OR($B405 = 3)</formula>
    </cfRule>
    <cfRule type="expression" dxfId="23" priority="174">
      <formula>OR($B405 = 2)</formula>
    </cfRule>
    <cfRule type="expression" dxfId="22" priority="175">
      <formula>OR($B405 = 1)</formula>
    </cfRule>
    <cfRule type="expression" dxfId="21" priority="171">
      <formula>OR($B405 = 5)</formula>
    </cfRule>
  </conditionalFormatting>
  <conditionalFormatting sqref="D404">
    <cfRule type="expression" dxfId="20" priority="176">
      <formula>OR(#REF! = 5)</formula>
    </cfRule>
    <cfRule type="expression" dxfId="19" priority="177">
      <formula>OR(#REF! = 4)</formula>
    </cfRule>
    <cfRule type="expression" dxfId="18" priority="178">
      <formula>OR(#REF! = 3)</formula>
    </cfRule>
    <cfRule type="expression" dxfId="17" priority="179">
      <formula>OR(#REF! = 2)</formula>
    </cfRule>
    <cfRule type="expression" dxfId="16" priority="180">
      <formula>OR(#REF! = 1)</formula>
    </cfRule>
  </conditionalFormatting>
  <conditionalFormatting sqref="D418">
    <cfRule type="expression" dxfId="15" priority="182">
      <formula>OR($B423 = 4)</formula>
    </cfRule>
    <cfRule type="expression" dxfId="14" priority="183">
      <formula>OR($B423 = 3)</formula>
    </cfRule>
    <cfRule type="expression" dxfId="13" priority="184">
      <formula>OR($B423 = 2)</formula>
    </cfRule>
    <cfRule type="expression" dxfId="12" priority="185">
      <formula>OR($B423 = 1)</formula>
    </cfRule>
    <cfRule type="expression" dxfId="11" priority="181">
      <formula>OR($B423 = 5)</formula>
    </cfRule>
  </conditionalFormatting>
  <conditionalFormatting sqref="D426:D429 D29">
    <cfRule type="expression" dxfId="10" priority="116">
      <formula>OR($B32 = 5)</formula>
    </cfRule>
  </conditionalFormatting>
  <conditionalFormatting sqref="D430:D432">
    <cfRule type="expression" dxfId="9" priority="186">
      <formula>OR(#REF! = 5)</formula>
    </cfRule>
    <cfRule type="expression" dxfId="8" priority="187">
      <formula>OR(#REF! = 4)</formula>
    </cfRule>
    <cfRule type="expression" dxfId="7" priority="188">
      <formula>OR(#REF! = 3)</formula>
    </cfRule>
    <cfRule type="expression" dxfId="6" priority="190">
      <formula>OR(#REF! = 1)</formula>
    </cfRule>
    <cfRule type="expression" dxfId="5" priority="189">
      <formula>OR(#REF! = 2)</formula>
    </cfRule>
  </conditionalFormatting>
  <conditionalFormatting sqref="D301:F301">
    <cfRule type="expression" dxfId="4" priority="35">
      <formula>OR($B301 = 1)</formula>
    </cfRule>
    <cfRule type="expression" dxfId="3" priority="34">
      <formula>OR($B301 = 2)</formula>
    </cfRule>
    <cfRule type="expression" dxfId="2" priority="33">
      <formula>OR($B301 = 3)</formula>
    </cfRule>
    <cfRule type="expression" dxfId="1" priority="32">
      <formula>OR($B301 = 4)</formula>
    </cfRule>
    <cfRule type="expression" dxfId="0" priority="31">
      <formula>OR($B301 = 5)</formula>
    </cfRule>
  </conditionalFormatting>
  <dataValidations disablePrompts="1" count="1">
    <dataValidation type="list" allowBlank="1" showInputMessage="1" showErrorMessage="1" sqref="F17:F22 F8:F10 D68 F29:F67 D76:D80 F81 D94:D104 F69:F75 D82:D88 D106:D112 D118:D129 D131:D157 D159:D188 D190:D224 D226:D282 D284:D294 D296:D300 F105:F295 F301 D303:D307 E302 D309:D314 D319:D331 D333:D343 D345:D359 D361:D376 D378:D390 D392:D410 D412:D418 D420:D432 D442:D447 D460:D465 D502:D505 F303:F502 F507 D507" xr:uid="{BAB11BF7-03F1-4C5C-9AFD-B53D3AE1568F}">
      <formula1>Depth2</formula1>
    </dataValidation>
  </dataValidations>
  <hyperlinks>
    <hyperlink ref="A1" location="'Table of contents'!A1" display="` ToC" xr:uid="{96E6D1CE-CBBC-4FA6-BDAD-2AEF7A4A8D38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AF95-D4FE-4647-82E8-BE1E38FA6F4E}">
  <sheetPr codeName="Sheet5"/>
  <dimension ref="A1:S37"/>
  <sheetViews>
    <sheetView topLeftCell="A4" zoomScale="106" zoomScaleNormal="106" workbookViewId="0">
      <selection activeCell="A3" sqref="A3"/>
    </sheetView>
  </sheetViews>
  <sheetFormatPr defaultColWidth="0" defaultRowHeight="15" zeroHeight="1"/>
  <cols>
    <col min="1" max="1" width="9.140625" customWidth="1"/>
    <col min="2" max="2" width="13.7109375" customWidth="1"/>
    <col min="3" max="3" width="21.28515625" customWidth="1"/>
    <col min="4" max="4" width="2.5703125" customWidth="1"/>
    <col min="5" max="5" width="10.5703125" customWidth="1"/>
    <col min="6" max="6" width="8.5703125" customWidth="1"/>
    <col min="7" max="7" width="35.42578125" bestFit="1" customWidth="1"/>
    <col min="8" max="8" width="9.140625" customWidth="1"/>
    <col min="9" max="9" width="14.7109375" bestFit="1" customWidth="1"/>
    <col min="10" max="10" width="19.7109375" customWidth="1"/>
    <col min="11" max="11" width="13.140625" hidden="1" customWidth="1"/>
    <col min="12" max="16" width="9.140625" hidden="1" customWidth="1"/>
    <col min="17" max="19" width="0" hidden="1" customWidth="1"/>
    <col min="20" max="16384" width="9.140625" hidden="1"/>
  </cols>
  <sheetData>
    <row r="1" spans="1:10">
      <c r="A1" s="302" t="s">
        <v>9</v>
      </c>
      <c r="B1" s="302"/>
    </row>
    <row r="2" spans="1:10"/>
    <row r="3" spans="1:10" ht="31.5">
      <c r="A3" s="11" t="s">
        <v>1241</v>
      </c>
      <c r="B3" s="12"/>
      <c r="C3" s="12"/>
      <c r="D3" s="12"/>
      <c r="E3" s="12"/>
      <c r="F3" s="12"/>
      <c r="I3" s="17" t="s">
        <v>481</v>
      </c>
    </row>
    <row r="4" spans="1:10">
      <c r="A4" t="s">
        <v>313</v>
      </c>
    </row>
    <row r="5" spans="1:10">
      <c r="B5" t="s">
        <v>482</v>
      </c>
    </row>
    <row r="6" spans="1:10">
      <c r="B6" t="s">
        <v>483</v>
      </c>
    </row>
    <row r="7" spans="1:10">
      <c r="B7" t="s">
        <v>484</v>
      </c>
    </row>
    <row r="8" spans="1:10"/>
    <row r="9" spans="1:10"/>
    <row r="10" spans="1:10">
      <c r="B10" t="s">
        <v>485</v>
      </c>
      <c r="F10" t="s">
        <v>486</v>
      </c>
    </row>
    <row r="11" spans="1:10">
      <c r="A11" s="312" t="s">
        <v>487</v>
      </c>
      <c r="B11" s="312"/>
      <c r="C11" s="312"/>
      <c r="E11" s="313" t="s">
        <v>487</v>
      </c>
      <c r="F11" s="313"/>
      <c r="G11" s="313"/>
      <c r="I11" s="2" t="s">
        <v>487</v>
      </c>
    </row>
    <row r="12" spans="1:10">
      <c r="A12" s="15" t="s">
        <v>488</v>
      </c>
      <c r="B12" s="16"/>
      <c r="C12" s="16"/>
      <c r="E12" s="14" t="s">
        <v>489</v>
      </c>
      <c r="F12" s="14"/>
      <c r="G12" s="14"/>
      <c r="I12" s="3" t="s">
        <v>490</v>
      </c>
    </row>
    <row r="13" spans="1:10">
      <c r="A13" s="8"/>
      <c r="B13" s="8"/>
      <c r="C13" s="8"/>
      <c r="D13" s="9"/>
      <c r="E13" s="314" t="s">
        <v>491</v>
      </c>
      <c r="F13" s="18" t="s">
        <v>492</v>
      </c>
      <c r="G13" s="18" t="s">
        <v>493</v>
      </c>
      <c r="H13" s="19"/>
      <c r="I13" s="20"/>
      <c r="J13" s="10"/>
    </row>
    <row r="14" spans="1:10" ht="15" customHeight="1">
      <c r="A14" s="307" t="s">
        <v>494</v>
      </c>
      <c r="B14" s="308" t="s">
        <v>495</v>
      </c>
      <c r="C14" s="4" t="s">
        <v>16</v>
      </c>
      <c r="D14" s="9"/>
      <c r="E14" s="314"/>
      <c r="F14" s="18" t="s">
        <v>496</v>
      </c>
      <c r="G14" s="18" t="s">
        <v>497</v>
      </c>
      <c r="H14" s="19"/>
      <c r="I14" s="21"/>
      <c r="J14" s="10"/>
    </row>
    <row r="15" spans="1:10">
      <c r="A15" s="307"/>
      <c r="B15" s="308"/>
      <c r="C15" s="4" t="s">
        <v>498</v>
      </c>
      <c r="D15" s="9"/>
      <c r="E15" s="314" t="s">
        <v>15</v>
      </c>
      <c r="F15" s="18" t="s">
        <v>498</v>
      </c>
      <c r="G15" s="18" t="s">
        <v>499</v>
      </c>
      <c r="H15" s="19"/>
      <c r="I15" s="21" t="s">
        <v>498</v>
      </c>
      <c r="J15" s="10"/>
    </row>
    <row r="16" spans="1:10" ht="15" customHeight="1">
      <c r="A16" s="307" t="s">
        <v>500</v>
      </c>
      <c r="B16" s="308" t="s">
        <v>501</v>
      </c>
      <c r="C16" s="4" t="s">
        <v>502</v>
      </c>
      <c r="D16" s="9"/>
      <c r="E16" s="314"/>
      <c r="F16" s="18" t="s">
        <v>503</v>
      </c>
      <c r="G16" s="18" t="s">
        <v>17</v>
      </c>
      <c r="H16" s="19"/>
      <c r="I16" s="21" t="s">
        <v>503</v>
      </c>
      <c r="J16" s="10"/>
    </row>
    <row r="17" spans="1:10">
      <c r="A17" s="307"/>
      <c r="B17" s="308"/>
      <c r="C17" s="4" t="s">
        <v>504</v>
      </c>
      <c r="D17" s="9"/>
      <c r="E17" s="314" t="s">
        <v>505</v>
      </c>
      <c r="F17" s="18" t="s">
        <v>506</v>
      </c>
      <c r="G17" s="18" t="s">
        <v>507</v>
      </c>
      <c r="H17" s="19"/>
      <c r="I17" s="21" t="s">
        <v>506</v>
      </c>
      <c r="J17" s="10"/>
    </row>
    <row r="18" spans="1:10">
      <c r="A18" s="307"/>
      <c r="B18" s="308"/>
      <c r="C18" s="4" t="s">
        <v>508</v>
      </c>
      <c r="D18" s="9"/>
      <c r="E18" s="314"/>
      <c r="F18" s="18" t="s">
        <v>509</v>
      </c>
      <c r="G18" s="18" t="s">
        <v>510</v>
      </c>
      <c r="H18" s="19"/>
      <c r="I18" s="21" t="s">
        <v>509</v>
      </c>
      <c r="J18" s="10"/>
    </row>
    <row r="19" spans="1:10" ht="15" customHeight="1">
      <c r="A19" s="307"/>
      <c r="B19" s="308" t="s">
        <v>511</v>
      </c>
      <c r="C19" s="307" t="s">
        <v>512</v>
      </c>
      <c r="D19" s="9"/>
      <c r="E19" s="304" t="s">
        <v>513</v>
      </c>
      <c r="F19" s="18" t="s">
        <v>514</v>
      </c>
      <c r="G19" s="18" t="s">
        <v>851</v>
      </c>
      <c r="H19" s="19"/>
      <c r="I19" s="21" t="s">
        <v>513</v>
      </c>
      <c r="J19" s="10"/>
    </row>
    <row r="20" spans="1:10">
      <c r="A20" s="307"/>
      <c r="B20" s="308"/>
      <c r="C20" s="307"/>
      <c r="D20" s="9"/>
      <c r="E20" s="305"/>
      <c r="F20" s="18" t="s">
        <v>1242</v>
      </c>
      <c r="G20" s="18" t="s">
        <v>1243</v>
      </c>
      <c r="H20" s="19"/>
      <c r="I20" s="21" t="s">
        <v>513</v>
      </c>
      <c r="J20" s="10"/>
    </row>
    <row r="21" spans="1:10">
      <c r="A21" s="307"/>
      <c r="B21" s="308"/>
      <c r="C21" s="307"/>
      <c r="D21" s="9"/>
      <c r="E21" s="306"/>
      <c r="F21" s="18" t="s">
        <v>1244</v>
      </c>
      <c r="G21" s="18" t="s">
        <v>1245</v>
      </c>
      <c r="H21" s="19"/>
      <c r="I21" s="21" t="s">
        <v>513</v>
      </c>
      <c r="J21" s="10"/>
    </row>
    <row r="22" spans="1:10" ht="15" customHeight="1">
      <c r="A22" s="307" t="s">
        <v>515</v>
      </c>
      <c r="B22" s="308" t="s">
        <v>516</v>
      </c>
      <c r="C22" s="309" t="s">
        <v>517</v>
      </c>
      <c r="D22" s="9"/>
      <c r="E22" s="18" t="s">
        <v>518</v>
      </c>
      <c r="F22" s="18" t="s">
        <v>518</v>
      </c>
      <c r="G22" s="18" t="s">
        <v>852</v>
      </c>
      <c r="H22" s="19"/>
      <c r="I22" s="21" t="s">
        <v>518</v>
      </c>
      <c r="J22" s="10"/>
    </row>
    <row r="23" spans="1:10">
      <c r="A23" s="307"/>
      <c r="B23" s="308"/>
      <c r="C23" s="310"/>
      <c r="D23" s="9"/>
      <c r="E23" s="18" t="s">
        <v>519</v>
      </c>
      <c r="F23" s="18" t="s">
        <v>856</v>
      </c>
      <c r="G23" s="18" t="s">
        <v>853</v>
      </c>
      <c r="H23" s="19"/>
      <c r="I23" s="21"/>
      <c r="J23" s="10"/>
    </row>
    <row r="24" spans="1:10">
      <c r="A24" s="307"/>
      <c r="B24" s="308"/>
      <c r="C24" s="311"/>
      <c r="D24" s="9"/>
      <c r="E24" s="18" t="s">
        <v>520</v>
      </c>
      <c r="F24" s="18" t="s">
        <v>520</v>
      </c>
      <c r="G24" s="18" t="s">
        <v>854</v>
      </c>
      <c r="H24" s="19"/>
      <c r="I24" s="21" t="s">
        <v>520</v>
      </c>
      <c r="J24" s="10"/>
    </row>
    <row r="25" spans="1:10">
      <c r="A25" s="8"/>
      <c r="B25" s="8"/>
      <c r="C25" s="8"/>
      <c r="D25" s="9"/>
      <c r="E25" s="18" t="s">
        <v>521</v>
      </c>
      <c r="F25" s="18" t="s">
        <v>521</v>
      </c>
      <c r="G25" s="18" t="s">
        <v>855</v>
      </c>
      <c r="H25" s="19"/>
      <c r="I25" s="21"/>
      <c r="J25" s="10"/>
    </row>
    <row r="26" spans="1:10">
      <c r="I26" s="21"/>
    </row>
    <row r="27" spans="1:10" ht="15" customHeight="1"/>
    <row r="28" spans="1:10"/>
    <row r="29" spans="1:10"/>
    <row r="30" spans="1:10"/>
    <row r="31" spans="1:10"/>
    <row r="32" spans="1:10"/>
    <row r="33"/>
    <row r="34"/>
    <row r="35"/>
    <row r="36"/>
    <row r="37"/>
  </sheetData>
  <mergeCells count="16">
    <mergeCell ref="E19:E21"/>
    <mergeCell ref="A1:B1"/>
    <mergeCell ref="A22:A24"/>
    <mergeCell ref="B22:B24"/>
    <mergeCell ref="C22:C24"/>
    <mergeCell ref="A11:C11"/>
    <mergeCell ref="B19:B21"/>
    <mergeCell ref="C19:C21"/>
    <mergeCell ref="A16:A21"/>
    <mergeCell ref="B16:B18"/>
    <mergeCell ref="B14:B15"/>
    <mergeCell ref="E11:G11"/>
    <mergeCell ref="E13:E14"/>
    <mergeCell ref="A14:A15"/>
    <mergeCell ref="E15:E16"/>
    <mergeCell ref="E17:E18"/>
  </mergeCells>
  <hyperlinks>
    <hyperlink ref="A1" location="'Table of contents'!A1" display="` ToC" xr:uid="{9F0AE568-3FF3-4E10-9D89-5F2E41B9237F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1B85-E8FC-449A-85A9-8884EFD7A707}">
  <sheetPr codeName="Sheet6"/>
  <dimension ref="A1:AU33"/>
  <sheetViews>
    <sheetView zoomScale="70" zoomScaleNormal="70" workbookViewId="0">
      <selection activeCell="G22" sqref="G22"/>
    </sheetView>
  </sheetViews>
  <sheetFormatPr defaultRowHeight="15"/>
  <cols>
    <col min="1" max="1" width="2.5703125" customWidth="1"/>
    <col min="2" max="3" width="19.5703125" bestFit="1" customWidth="1"/>
    <col min="4" max="4" width="13.85546875" bestFit="1" customWidth="1"/>
    <col min="5" max="5" width="12.85546875" bestFit="1" customWidth="1"/>
    <col min="6" max="6" width="10.85546875" customWidth="1"/>
    <col min="7" max="7" width="9.85546875" bestFit="1" customWidth="1"/>
    <col min="8" max="48" width="8.42578125" bestFit="1" customWidth="1"/>
  </cols>
  <sheetData>
    <row r="1" spans="1:47">
      <c r="A1" s="302" t="s">
        <v>9</v>
      </c>
      <c r="B1" s="302"/>
    </row>
    <row r="3" spans="1:47" ht="31.5">
      <c r="A3" s="11" t="s">
        <v>522</v>
      </c>
      <c r="B3" s="12"/>
      <c r="C3" s="12"/>
      <c r="D3" s="12"/>
      <c r="E3" s="12"/>
      <c r="F3" s="12"/>
      <c r="G3" s="12"/>
      <c r="H3" s="12"/>
    </row>
    <row r="4" spans="1:47">
      <c r="A4" t="s">
        <v>313</v>
      </c>
    </row>
    <row r="5" spans="1:47">
      <c r="B5" t="s">
        <v>523</v>
      </c>
    </row>
    <row r="6" spans="1:47">
      <c r="B6" t="s">
        <v>524</v>
      </c>
    </row>
    <row r="7" spans="1:47">
      <c r="B7" t="s">
        <v>525</v>
      </c>
    </row>
    <row r="9" spans="1:47">
      <c r="B9" s="63" t="s">
        <v>526</v>
      </c>
      <c r="C9" s="72">
        <v>1</v>
      </c>
      <c r="D9" s="71"/>
      <c r="E9" s="71"/>
      <c r="F9" s="71"/>
      <c r="G9" s="71"/>
      <c r="H9" s="71"/>
      <c r="I9" s="71"/>
      <c r="J9" s="71"/>
      <c r="K9" s="71"/>
      <c r="L9" s="71"/>
    </row>
    <row r="10" spans="1:47">
      <c r="B10" s="63" t="s">
        <v>527</v>
      </c>
      <c r="C10" s="70" t="s">
        <v>1246</v>
      </c>
      <c r="D10" s="71"/>
      <c r="E10" s="71"/>
      <c r="F10" s="71"/>
      <c r="G10" s="71"/>
      <c r="H10" s="71"/>
      <c r="I10" s="71"/>
      <c r="J10" s="71"/>
      <c r="K10" s="71"/>
      <c r="L10" s="71"/>
    </row>
    <row r="11" spans="1:47">
      <c r="B11" s="63" t="s">
        <v>528</v>
      </c>
      <c r="C11" s="70" t="s">
        <v>529</v>
      </c>
      <c r="D11" s="71"/>
      <c r="E11" s="71"/>
      <c r="F11" s="71"/>
      <c r="G11" s="71"/>
      <c r="H11" s="71"/>
      <c r="I11" s="71"/>
      <c r="J11" s="71"/>
      <c r="K11" s="71"/>
      <c r="L11" s="71"/>
    </row>
    <row r="12" spans="1:47">
      <c r="B12" s="63" t="s">
        <v>530</v>
      </c>
      <c r="C12" s="70"/>
      <c r="D12" s="71"/>
      <c r="E12" s="71"/>
      <c r="F12" s="71"/>
      <c r="G12" s="71"/>
      <c r="H12" s="71"/>
      <c r="I12" s="71"/>
      <c r="J12" s="71"/>
      <c r="K12" s="71"/>
      <c r="L12" s="71"/>
    </row>
    <row r="13" spans="1:47">
      <c r="B13" s="63" t="s">
        <v>531</v>
      </c>
      <c r="C13" s="70"/>
      <c r="D13" s="71"/>
      <c r="E13" s="71"/>
      <c r="F13" s="71"/>
      <c r="G13" s="71"/>
      <c r="H13" s="71"/>
      <c r="I13" s="71"/>
      <c r="J13" s="71"/>
      <c r="K13" s="71"/>
      <c r="L13" s="71"/>
    </row>
    <row r="15" spans="1:47">
      <c r="B15" s="67" t="s">
        <v>13</v>
      </c>
      <c r="C15" s="67" t="s">
        <v>532</v>
      </c>
      <c r="D15" s="67" t="s">
        <v>533</v>
      </c>
      <c r="E15" s="13" t="s">
        <v>534</v>
      </c>
      <c r="F15" s="13" t="s">
        <v>535</v>
      </c>
      <c r="G15" s="62">
        <v>2010</v>
      </c>
      <c r="H15" s="62">
        <f>G15+1</f>
        <v>2011</v>
      </c>
      <c r="I15" s="62">
        <f t="shared" ref="I15:AU15" si="0">H15+1</f>
        <v>2012</v>
      </c>
      <c r="J15" s="62">
        <f t="shared" si="0"/>
        <v>2013</v>
      </c>
      <c r="K15" s="62">
        <f t="shared" si="0"/>
        <v>2014</v>
      </c>
      <c r="L15" s="62">
        <f t="shared" si="0"/>
        <v>2015</v>
      </c>
      <c r="M15" s="62">
        <f t="shared" si="0"/>
        <v>2016</v>
      </c>
      <c r="N15" s="62">
        <f t="shared" si="0"/>
        <v>2017</v>
      </c>
      <c r="O15" s="62">
        <f t="shared" si="0"/>
        <v>2018</v>
      </c>
      <c r="P15" s="62">
        <f t="shared" si="0"/>
        <v>2019</v>
      </c>
      <c r="Q15" s="62">
        <f t="shared" si="0"/>
        <v>2020</v>
      </c>
      <c r="R15" s="62">
        <f t="shared" si="0"/>
        <v>2021</v>
      </c>
      <c r="S15" s="62">
        <f t="shared" si="0"/>
        <v>2022</v>
      </c>
      <c r="T15" s="62">
        <f t="shared" si="0"/>
        <v>2023</v>
      </c>
      <c r="U15" s="62">
        <f t="shared" si="0"/>
        <v>2024</v>
      </c>
      <c r="V15" s="62">
        <f t="shared" si="0"/>
        <v>2025</v>
      </c>
      <c r="W15" s="62">
        <f t="shared" si="0"/>
        <v>2026</v>
      </c>
      <c r="X15" s="62">
        <f t="shared" si="0"/>
        <v>2027</v>
      </c>
      <c r="Y15" s="62">
        <f t="shared" si="0"/>
        <v>2028</v>
      </c>
      <c r="Z15" s="62">
        <f t="shared" si="0"/>
        <v>2029</v>
      </c>
      <c r="AA15" s="62">
        <f t="shared" si="0"/>
        <v>2030</v>
      </c>
      <c r="AB15" s="62">
        <f t="shared" si="0"/>
        <v>2031</v>
      </c>
      <c r="AC15" s="62">
        <f t="shared" si="0"/>
        <v>2032</v>
      </c>
      <c r="AD15" s="62">
        <f t="shared" si="0"/>
        <v>2033</v>
      </c>
      <c r="AE15" s="62">
        <f t="shared" si="0"/>
        <v>2034</v>
      </c>
      <c r="AF15" s="62">
        <f t="shared" si="0"/>
        <v>2035</v>
      </c>
      <c r="AG15" s="62">
        <f t="shared" si="0"/>
        <v>2036</v>
      </c>
      <c r="AH15" s="62">
        <f t="shared" si="0"/>
        <v>2037</v>
      </c>
      <c r="AI15" s="62">
        <f t="shared" si="0"/>
        <v>2038</v>
      </c>
      <c r="AJ15" s="62">
        <f t="shared" si="0"/>
        <v>2039</v>
      </c>
      <c r="AK15" s="62">
        <f t="shared" si="0"/>
        <v>2040</v>
      </c>
      <c r="AL15" s="62">
        <f t="shared" si="0"/>
        <v>2041</v>
      </c>
      <c r="AM15" s="62">
        <f t="shared" si="0"/>
        <v>2042</v>
      </c>
      <c r="AN15" s="62">
        <f t="shared" si="0"/>
        <v>2043</v>
      </c>
      <c r="AO15" s="62">
        <f t="shared" si="0"/>
        <v>2044</v>
      </c>
      <c r="AP15" s="62">
        <f t="shared" si="0"/>
        <v>2045</v>
      </c>
      <c r="AQ15" s="62">
        <f t="shared" si="0"/>
        <v>2046</v>
      </c>
      <c r="AR15" s="62">
        <f t="shared" si="0"/>
        <v>2047</v>
      </c>
      <c r="AS15" s="62">
        <f t="shared" si="0"/>
        <v>2048</v>
      </c>
      <c r="AT15" s="62">
        <f t="shared" si="0"/>
        <v>2049</v>
      </c>
      <c r="AU15" s="62">
        <f t="shared" si="0"/>
        <v>2050</v>
      </c>
    </row>
    <row r="16" spans="1:47">
      <c r="B16" s="2" t="s">
        <v>498</v>
      </c>
      <c r="C16" s="168">
        <v>43850</v>
      </c>
      <c r="D16" s="168">
        <v>44150</v>
      </c>
      <c r="E16" s="68">
        <f>D16-C16</f>
        <v>300</v>
      </c>
      <c r="F16" s="69">
        <f>E16/365*12</f>
        <v>9.8630136986301373</v>
      </c>
      <c r="G16" s="61">
        <f t="shared" ref="G16:G23" si="1">MAX(MIN($D16,DATE(G$15,3,31))-MAX($C16,DATE(G$15-1,4,1))+1,0)/365*12</f>
        <v>0</v>
      </c>
      <c r="H16" s="61">
        <f t="shared" ref="H16:AU23" si="2">MAX(MIN($D16,DATE(H$15,3,31))-MAX($C16,DATE(H$15-1,4,1))+1,0)/365*12</f>
        <v>0</v>
      </c>
      <c r="I16" s="61">
        <f t="shared" si="2"/>
        <v>0</v>
      </c>
      <c r="J16" s="61">
        <f t="shared" si="2"/>
        <v>0</v>
      </c>
      <c r="K16" s="61">
        <f t="shared" si="2"/>
        <v>0</v>
      </c>
      <c r="L16" s="61">
        <f t="shared" si="2"/>
        <v>0</v>
      </c>
      <c r="M16" s="61">
        <f t="shared" si="2"/>
        <v>0</v>
      </c>
      <c r="N16" s="61">
        <f t="shared" si="2"/>
        <v>0</v>
      </c>
      <c r="O16" s="61">
        <f t="shared" si="2"/>
        <v>0</v>
      </c>
      <c r="P16" s="61">
        <f t="shared" si="2"/>
        <v>0</v>
      </c>
      <c r="Q16" s="61">
        <f t="shared" si="2"/>
        <v>2.3671232876712329</v>
      </c>
      <c r="R16" s="61">
        <f t="shared" si="2"/>
        <v>7.5287671232876709</v>
      </c>
      <c r="S16" s="61">
        <f t="shared" si="2"/>
        <v>0</v>
      </c>
      <c r="T16" s="61">
        <f t="shared" si="2"/>
        <v>0</v>
      </c>
      <c r="U16" s="61">
        <f t="shared" si="2"/>
        <v>0</v>
      </c>
      <c r="V16" s="61">
        <f t="shared" si="2"/>
        <v>0</v>
      </c>
      <c r="W16" s="61">
        <f t="shared" si="2"/>
        <v>0</v>
      </c>
      <c r="X16" s="61">
        <f t="shared" si="2"/>
        <v>0</v>
      </c>
      <c r="Y16" s="61">
        <f t="shared" si="2"/>
        <v>0</v>
      </c>
      <c r="Z16" s="61">
        <f t="shared" si="2"/>
        <v>0</v>
      </c>
      <c r="AA16" s="61">
        <f t="shared" si="2"/>
        <v>0</v>
      </c>
      <c r="AB16" s="61">
        <f t="shared" si="2"/>
        <v>0</v>
      </c>
      <c r="AC16" s="61">
        <f t="shared" si="2"/>
        <v>0</v>
      </c>
      <c r="AD16" s="61">
        <f t="shared" si="2"/>
        <v>0</v>
      </c>
      <c r="AE16" s="61">
        <f t="shared" si="2"/>
        <v>0</v>
      </c>
      <c r="AF16" s="61">
        <f t="shared" si="2"/>
        <v>0</v>
      </c>
      <c r="AG16" s="61">
        <f t="shared" si="2"/>
        <v>0</v>
      </c>
      <c r="AH16" s="61">
        <f t="shared" si="2"/>
        <v>0</v>
      </c>
      <c r="AI16" s="61">
        <f t="shared" si="2"/>
        <v>0</v>
      </c>
      <c r="AJ16" s="61">
        <f t="shared" si="2"/>
        <v>0</v>
      </c>
      <c r="AK16" s="61">
        <f t="shared" si="2"/>
        <v>0</v>
      </c>
      <c r="AL16" s="61">
        <f t="shared" si="2"/>
        <v>0</v>
      </c>
      <c r="AM16" s="61">
        <f t="shared" si="2"/>
        <v>0</v>
      </c>
      <c r="AN16" s="61">
        <f t="shared" si="2"/>
        <v>0</v>
      </c>
      <c r="AO16" s="61">
        <f t="shared" si="2"/>
        <v>0</v>
      </c>
      <c r="AP16" s="61">
        <f t="shared" si="2"/>
        <v>0</v>
      </c>
      <c r="AQ16" s="61">
        <f t="shared" si="2"/>
        <v>0</v>
      </c>
      <c r="AR16" s="61">
        <f t="shared" si="2"/>
        <v>0</v>
      </c>
      <c r="AS16" s="61">
        <f t="shared" si="2"/>
        <v>0</v>
      </c>
      <c r="AT16" s="61">
        <f t="shared" si="2"/>
        <v>0</v>
      </c>
      <c r="AU16" s="61">
        <f t="shared" si="2"/>
        <v>0</v>
      </c>
    </row>
    <row r="17" spans="2:47">
      <c r="B17" s="64" t="s">
        <v>503</v>
      </c>
      <c r="C17" s="168">
        <v>44547</v>
      </c>
      <c r="D17" s="168">
        <v>44856</v>
      </c>
      <c r="E17" s="68">
        <f t="shared" ref="E17:E18" si="3">D17-C17</f>
        <v>309</v>
      </c>
      <c r="F17" s="69">
        <f t="shared" ref="F17:F18" si="4">E17/365*12</f>
        <v>10.158904109589042</v>
      </c>
      <c r="G17" s="61">
        <f t="shared" si="1"/>
        <v>0</v>
      </c>
      <c r="H17" s="61">
        <f t="shared" ref="H17:V17" si="5">MAX(MIN($D17,DATE(H$15,3,31))-MAX($C17,DATE(H$15-1,4,1))+1,0)/365*12</f>
        <v>0</v>
      </c>
      <c r="I17" s="61">
        <f t="shared" si="5"/>
        <v>0</v>
      </c>
      <c r="J17" s="61">
        <f t="shared" si="5"/>
        <v>0</v>
      </c>
      <c r="K17" s="61">
        <f t="shared" si="5"/>
        <v>0</v>
      </c>
      <c r="L17" s="61">
        <f t="shared" si="5"/>
        <v>0</v>
      </c>
      <c r="M17" s="61">
        <f t="shared" si="5"/>
        <v>0</v>
      </c>
      <c r="N17" s="61">
        <f t="shared" si="5"/>
        <v>0</v>
      </c>
      <c r="O17" s="61">
        <f t="shared" si="5"/>
        <v>0</v>
      </c>
      <c r="P17" s="61">
        <f t="shared" si="5"/>
        <v>0</v>
      </c>
      <c r="Q17" s="61">
        <f t="shared" si="5"/>
        <v>0</v>
      </c>
      <c r="R17" s="61">
        <f t="shared" si="5"/>
        <v>0</v>
      </c>
      <c r="S17" s="61">
        <f t="shared" si="5"/>
        <v>3.4520547945205475</v>
      </c>
      <c r="T17" s="61">
        <f t="shared" si="5"/>
        <v>6.7397260273972606</v>
      </c>
      <c r="U17" s="61">
        <f t="shared" si="5"/>
        <v>0</v>
      </c>
      <c r="V17" s="61">
        <f t="shared" si="5"/>
        <v>0</v>
      </c>
      <c r="W17" s="61">
        <f t="shared" si="2"/>
        <v>0</v>
      </c>
      <c r="X17" s="61">
        <f t="shared" si="2"/>
        <v>0</v>
      </c>
      <c r="Y17" s="61">
        <f t="shared" si="2"/>
        <v>0</v>
      </c>
      <c r="Z17" s="61">
        <f t="shared" si="2"/>
        <v>0</v>
      </c>
      <c r="AA17" s="61">
        <f t="shared" si="2"/>
        <v>0</v>
      </c>
      <c r="AB17" s="61">
        <f t="shared" si="2"/>
        <v>0</v>
      </c>
      <c r="AC17" s="61">
        <f t="shared" si="2"/>
        <v>0</v>
      </c>
      <c r="AD17" s="61">
        <f t="shared" si="2"/>
        <v>0</v>
      </c>
      <c r="AE17" s="61">
        <f t="shared" si="2"/>
        <v>0</v>
      </c>
      <c r="AF17" s="61">
        <f t="shared" si="2"/>
        <v>0</v>
      </c>
      <c r="AG17" s="61">
        <f t="shared" si="2"/>
        <v>0</v>
      </c>
      <c r="AH17" s="61">
        <f t="shared" si="2"/>
        <v>0</v>
      </c>
      <c r="AI17" s="61">
        <f t="shared" si="2"/>
        <v>0</v>
      </c>
      <c r="AJ17" s="61">
        <f t="shared" si="2"/>
        <v>0</v>
      </c>
      <c r="AK17" s="61">
        <f t="shared" si="2"/>
        <v>0</v>
      </c>
      <c r="AL17" s="61">
        <f t="shared" si="2"/>
        <v>0</v>
      </c>
      <c r="AM17" s="61">
        <f t="shared" si="2"/>
        <v>0</v>
      </c>
      <c r="AN17" s="61">
        <f t="shared" si="2"/>
        <v>0</v>
      </c>
      <c r="AO17" s="61">
        <f t="shared" si="2"/>
        <v>0</v>
      </c>
      <c r="AP17" s="61">
        <f t="shared" si="2"/>
        <v>0</v>
      </c>
      <c r="AQ17" s="61">
        <f t="shared" si="2"/>
        <v>0</v>
      </c>
      <c r="AR17" s="61">
        <f t="shared" si="2"/>
        <v>0</v>
      </c>
      <c r="AS17" s="61">
        <f t="shared" si="2"/>
        <v>0</v>
      </c>
      <c r="AT17" s="61">
        <f t="shared" si="2"/>
        <v>0</v>
      </c>
      <c r="AU17" s="61">
        <f t="shared" si="2"/>
        <v>0</v>
      </c>
    </row>
    <row r="18" spans="2:47">
      <c r="B18" s="64" t="s">
        <v>506</v>
      </c>
      <c r="C18" s="168">
        <v>44953</v>
      </c>
      <c r="D18" s="168">
        <v>45275</v>
      </c>
      <c r="E18" s="68">
        <f t="shared" si="3"/>
        <v>322</v>
      </c>
      <c r="F18" s="69">
        <f t="shared" si="4"/>
        <v>10.586301369863014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</row>
    <row r="19" spans="2:47">
      <c r="B19" s="64" t="s">
        <v>509</v>
      </c>
      <c r="C19" s="168">
        <v>45276</v>
      </c>
      <c r="D19" s="168">
        <v>45678</v>
      </c>
      <c r="E19" s="65">
        <f t="shared" ref="E19:E21" si="6">D19-C19</f>
        <v>402</v>
      </c>
      <c r="F19" s="66">
        <f t="shared" ref="F19:F21" si="7">E19/365*12</f>
        <v>13.216438356164382</v>
      </c>
      <c r="G19" s="61">
        <f t="shared" si="1"/>
        <v>0</v>
      </c>
      <c r="H19" s="61">
        <f t="shared" si="2"/>
        <v>0</v>
      </c>
      <c r="I19" s="61">
        <f t="shared" si="2"/>
        <v>0</v>
      </c>
      <c r="J19" s="61">
        <f t="shared" si="2"/>
        <v>0</v>
      </c>
      <c r="K19" s="61">
        <f t="shared" si="2"/>
        <v>0</v>
      </c>
      <c r="L19" s="61">
        <f t="shared" si="2"/>
        <v>0</v>
      </c>
      <c r="M19" s="61">
        <f t="shared" si="2"/>
        <v>0</v>
      </c>
      <c r="N19" s="61">
        <f t="shared" si="2"/>
        <v>0</v>
      </c>
      <c r="O19" s="61">
        <f t="shared" si="2"/>
        <v>0</v>
      </c>
      <c r="P19" s="61">
        <f t="shared" si="2"/>
        <v>0</v>
      </c>
      <c r="Q19" s="61">
        <f t="shared" si="2"/>
        <v>0</v>
      </c>
      <c r="R19" s="61">
        <f t="shared" si="2"/>
        <v>0</v>
      </c>
      <c r="S19" s="61">
        <f t="shared" si="2"/>
        <v>0</v>
      </c>
      <c r="T19" s="61">
        <f t="shared" si="2"/>
        <v>0</v>
      </c>
      <c r="U19" s="61">
        <f t="shared" si="2"/>
        <v>3.5178082191780824</v>
      </c>
      <c r="V19" s="61">
        <f t="shared" si="2"/>
        <v>9.7315068493150676</v>
      </c>
      <c r="W19" s="61">
        <f t="shared" si="2"/>
        <v>0</v>
      </c>
      <c r="X19" s="61">
        <f t="shared" si="2"/>
        <v>0</v>
      </c>
      <c r="Y19" s="61">
        <f t="shared" si="2"/>
        <v>0</v>
      </c>
      <c r="Z19" s="61">
        <f t="shared" si="2"/>
        <v>0</v>
      </c>
      <c r="AA19" s="61">
        <f t="shared" si="2"/>
        <v>0</v>
      </c>
      <c r="AB19" s="61">
        <f t="shared" si="2"/>
        <v>0</v>
      </c>
      <c r="AC19" s="61">
        <f t="shared" si="2"/>
        <v>0</v>
      </c>
      <c r="AD19" s="61">
        <f t="shared" si="2"/>
        <v>0</v>
      </c>
      <c r="AE19" s="61">
        <f t="shared" si="2"/>
        <v>0</v>
      </c>
      <c r="AF19" s="61">
        <f t="shared" si="2"/>
        <v>0</v>
      </c>
      <c r="AG19" s="61">
        <f t="shared" si="2"/>
        <v>0</v>
      </c>
      <c r="AH19" s="61">
        <f t="shared" si="2"/>
        <v>0</v>
      </c>
      <c r="AI19" s="61">
        <f t="shared" si="2"/>
        <v>0</v>
      </c>
      <c r="AJ19" s="61">
        <f t="shared" si="2"/>
        <v>0</v>
      </c>
      <c r="AK19" s="61">
        <f t="shared" si="2"/>
        <v>0</v>
      </c>
      <c r="AL19" s="61">
        <f t="shared" si="2"/>
        <v>0</v>
      </c>
      <c r="AM19" s="61">
        <f t="shared" si="2"/>
        <v>0</v>
      </c>
      <c r="AN19" s="61">
        <f t="shared" si="2"/>
        <v>0</v>
      </c>
      <c r="AO19" s="61">
        <f t="shared" si="2"/>
        <v>0</v>
      </c>
      <c r="AP19" s="61">
        <f t="shared" si="2"/>
        <v>0</v>
      </c>
      <c r="AQ19" s="61">
        <f t="shared" si="2"/>
        <v>0</v>
      </c>
      <c r="AR19" s="61">
        <f t="shared" si="2"/>
        <v>0</v>
      </c>
      <c r="AS19" s="61">
        <f t="shared" si="2"/>
        <v>0</v>
      </c>
      <c r="AT19" s="61">
        <f t="shared" si="2"/>
        <v>0</v>
      </c>
      <c r="AU19" s="61">
        <f t="shared" si="2"/>
        <v>0</v>
      </c>
    </row>
    <row r="20" spans="2:47">
      <c r="B20" s="64" t="s">
        <v>513</v>
      </c>
      <c r="C20" s="168">
        <v>45679</v>
      </c>
      <c r="D20" s="168">
        <v>46472</v>
      </c>
      <c r="E20" s="65">
        <f t="shared" si="6"/>
        <v>793</v>
      </c>
      <c r="F20" s="66">
        <f t="shared" si="7"/>
        <v>26.07123287671233</v>
      </c>
      <c r="G20" s="61">
        <f t="shared" si="1"/>
        <v>0</v>
      </c>
      <c r="H20" s="61">
        <f t="shared" si="2"/>
        <v>0</v>
      </c>
      <c r="I20" s="61">
        <f t="shared" si="2"/>
        <v>0</v>
      </c>
      <c r="J20" s="61">
        <f t="shared" si="2"/>
        <v>0</v>
      </c>
      <c r="K20" s="61">
        <f t="shared" si="2"/>
        <v>0</v>
      </c>
      <c r="L20" s="61">
        <f t="shared" si="2"/>
        <v>0</v>
      </c>
      <c r="M20" s="61">
        <f t="shared" si="2"/>
        <v>0</v>
      </c>
      <c r="N20" s="61">
        <f t="shared" si="2"/>
        <v>0</v>
      </c>
      <c r="O20" s="61">
        <f t="shared" si="2"/>
        <v>0</v>
      </c>
      <c r="P20" s="61">
        <f t="shared" si="2"/>
        <v>0</v>
      </c>
      <c r="Q20" s="61">
        <f t="shared" si="2"/>
        <v>0</v>
      </c>
      <c r="R20" s="61">
        <f t="shared" si="2"/>
        <v>0</v>
      </c>
      <c r="S20" s="61">
        <f t="shared" si="2"/>
        <v>0</v>
      </c>
      <c r="T20" s="61">
        <f t="shared" si="2"/>
        <v>0</v>
      </c>
      <c r="U20" s="61">
        <f t="shared" si="2"/>
        <v>0</v>
      </c>
      <c r="V20" s="61">
        <f t="shared" si="2"/>
        <v>2.2684931506849315</v>
      </c>
      <c r="W20" s="61">
        <f t="shared" si="2"/>
        <v>12</v>
      </c>
      <c r="X20" s="61">
        <f t="shared" si="2"/>
        <v>11.835616438356164</v>
      </c>
      <c r="Y20" s="61">
        <f t="shared" si="2"/>
        <v>0</v>
      </c>
      <c r="Z20" s="61">
        <f t="shared" si="2"/>
        <v>0</v>
      </c>
      <c r="AA20" s="61">
        <f t="shared" si="2"/>
        <v>0</v>
      </c>
      <c r="AB20" s="61">
        <f t="shared" si="2"/>
        <v>0</v>
      </c>
      <c r="AC20" s="61">
        <f t="shared" si="2"/>
        <v>0</v>
      </c>
      <c r="AD20" s="61">
        <f t="shared" si="2"/>
        <v>0</v>
      </c>
      <c r="AE20" s="61">
        <f t="shared" si="2"/>
        <v>0</v>
      </c>
      <c r="AF20" s="61">
        <f t="shared" si="2"/>
        <v>0</v>
      </c>
      <c r="AG20" s="61">
        <f t="shared" si="2"/>
        <v>0</v>
      </c>
      <c r="AH20" s="61">
        <f t="shared" si="2"/>
        <v>0</v>
      </c>
      <c r="AI20" s="61">
        <f t="shared" si="2"/>
        <v>0</v>
      </c>
      <c r="AJ20" s="61">
        <f t="shared" si="2"/>
        <v>0</v>
      </c>
      <c r="AK20" s="61">
        <f t="shared" si="2"/>
        <v>0</v>
      </c>
      <c r="AL20" s="61">
        <f t="shared" si="2"/>
        <v>0</v>
      </c>
      <c r="AM20" s="61">
        <f t="shared" si="2"/>
        <v>0</v>
      </c>
      <c r="AN20" s="61">
        <f t="shared" si="2"/>
        <v>0</v>
      </c>
      <c r="AO20" s="61">
        <f t="shared" si="2"/>
        <v>0</v>
      </c>
      <c r="AP20" s="61">
        <f t="shared" si="2"/>
        <v>0</v>
      </c>
      <c r="AQ20" s="61">
        <f t="shared" si="2"/>
        <v>0</v>
      </c>
      <c r="AR20" s="61">
        <f t="shared" si="2"/>
        <v>0</v>
      </c>
      <c r="AS20" s="61">
        <f t="shared" si="2"/>
        <v>0</v>
      </c>
      <c r="AT20" s="61">
        <f t="shared" si="2"/>
        <v>0</v>
      </c>
      <c r="AU20" s="61">
        <f t="shared" si="2"/>
        <v>0</v>
      </c>
    </row>
    <row r="21" spans="2:47">
      <c r="B21" s="64" t="s">
        <v>518</v>
      </c>
      <c r="C21" s="168">
        <v>46490</v>
      </c>
      <c r="D21" s="168">
        <v>46877</v>
      </c>
      <c r="E21" s="65">
        <f t="shared" si="6"/>
        <v>387</v>
      </c>
      <c r="F21" s="66">
        <f t="shared" si="7"/>
        <v>12.723287671232876</v>
      </c>
      <c r="G21" s="61">
        <f t="shared" si="1"/>
        <v>0</v>
      </c>
      <c r="H21" s="61">
        <f t="shared" si="2"/>
        <v>0</v>
      </c>
      <c r="I21" s="61">
        <f t="shared" si="2"/>
        <v>0</v>
      </c>
      <c r="J21" s="61">
        <f t="shared" si="2"/>
        <v>0</v>
      </c>
      <c r="K21" s="61">
        <f t="shared" si="2"/>
        <v>0</v>
      </c>
      <c r="L21" s="61">
        <f t="shared" si="2"/>
        <v>0</v>
      </c>
      <c r="M21" s="61">
        <f t="shared" si="2"/>
        <v>0</v>
      </c>
      <c r="N21" s="61">
        <f t="shared" si="2"/>
        <v>0</v>
      </c>
      <c r="O21" s="61">
        <f t="shared" si="2"/>
        <v>0</v>
      </c>
      <c r="P21" s="61">
        <f t="shared" si="2"/>
        <v>0</v>
      </c>
      <c r="Q21" s="61">
        <f t="shared" si="2"/>
        <v>0</v>
      </c>
      <c r="R21" s="61">
        <f t="shared" si="2"/>
        <v>0</v>
      </c>
      <c r="S21" s="61">
        <f t="shared" si="2"/>
        <v>0</v>
      </c>
      <c r="T21" s="61">
        <f t="shared" si="2"/>
        <v>0</v>
      </c>
      <c r="U21" s="61">
        <f t="shared" si="2"/>
        <v>0</v>
      </c>
      <c r="V21" s="61">
        <f t="shared" si="2"/>
        <v>0</v>
      </c>
      <c r="W21" s="61">
        <f t="shared" si="2"/>
        <v>0</v>
      </c>
      <c r="X21" s="61">
        <f t="shared" si="2"/>
        <v>0</v>
      </c>
      <c r="Y21" s="61">
        <f t="shared" si="2"/>
        <v>11.638356164383563</v>
      </c>
      <c r="Z21" s="61">
        <f t="shared" si="2"/>
        <v>1.1178082191780823</v>
      </c>
      <c r="AA21" s="61">
        <f t="shared" si="2"/>
        <v>0</v>
      </c>
      <c r="AB21" s="61">
        <f t="shared" si="2"/>
        <v>0</v>
      </c>
      <c r="AC21" s="61">
        <f t="shared" si="2"/>
        <v>0</v>
      </c>
      <c r="AD21" s="61">
        <f t="shared" si="2"/>
        <v>0</v>
      </c>
      <c r="AE21" s="61">
        <f t="shared" si="2"/>
        <v>0</v>
      </c>
      <c r="AF21" s="61">
        <f t="shared" si="2"/>
        <v>0</v>
      </c>
      <c r="AG21" s="61">
        <f t="shared" si="2"/>
        <v>0</v>
      </c>
      <c r="AH21" s="61">
        <f t="shared" si="2"/>
        <v>0</v>
      </c>
      <c r="AI21" s="61">
        <f t="shared" si="2"/>
        <v>0</v>
      </c>
      <c r="AJ21" s="61">
        <f t="shared" si="2"/>
        <v>0</v>
      </c>
      <c r="AK21" s="61">
        <f t="shared" si="2"/>
        <v>0</v>
      </c>
      <c r="AL21" s="61">
        <f t="shared" si="2"/>
        <v>0</v>
      </c>
      <c r="AM21" s="61">
        <f t="shared" si="2"/>
        <v>0</v>
      </c>
      <c r="AN21" s="61">
        <f t="shared" si="2"/>
        <v>0</v>
      </c>
      <c r="AO21" s="61">
        <f t="shared" si="2"/>
        <v>0</v>
      </c>
      <c r="AP21" s="61">
        <f t="shared" si="2"/>
        <v>0</v>
      </c>
      <c r="AQ21" s="61">
        <f t="shared" si="2"/>
        <v>0</v>
      </c>
      <c r="AR21" s="61">
        <f t="shared" si="2"/>
        <v>0</v>
      </c>
      <c r="AS21" s="61">
        <f t="shared" si="2"/>
        <v>0</v>
      </c>
      <c r="AT21" s="61">
        <f t="shared" si="2"/>
        <v>0</v>
      </c>
      <c r="AU21" s="61">
        <f t="shared" si="2"/>
        <v>0</v>
      </c>
    </row>
    <row r="22" spans="2:47">
      <c r="B22" s="64" t="s">
        <v>856</v>
      </c>
      <c r="C22" s="168">
        <f>D21+1</f>
        <v>46878</v>
      </c>
      <c r="D22" s="168">
        <v>48148</v>
      </c>
      <c r="E22" s="65">
        <f t="shared" ref="E22" si="8">D22-C22</f>
        <v>1270</v>
      </c>
      <c r="F22" s="66">
        <f t="shared" ref="F22" si="9">E22/365*12</f>
        <v>41.753424657534246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</row>
    <row r="23" spans="2:47">
      <c r="B23" s="64"/>
      <c r="C23" s="168"/>
      <c r="D23" s="168"/>
      <c r="E23" s="65"/>
      <c r="F23" s="66"/>
      <c r="G23" s="61">
        <f t="shared" si="1"/>
        <v>12</v>
      </c>
      <c r="H23" s="61">
        <f t="shared" si="2"/>
        <v>12</v>
      </c>
      <c r="I23" s="61">
        <f t="shared" si="2"/>
        <v>12.032876712328768</v>
      </c>
      <c r="J23" s="61">
        <f t="shared" si="2"/>
        <v>12</v>
      </c>
      <c r="K23" s="61">
        <f t="shared" si="2"/>
        <v>12</v>
      </c>
      <c r="L23" s="61">
        <f t="shared" si="2"/>
        <v>12</v>
      </c>
      <c r="M23" s="61">
        <f t="shared" si="2"/>
        <v>12.032876712328768</v>
      </c>
      <c r="N23" s="61">
        <f t="shared" si="2"/>
        <v>12</v>
      </c>
      <c r="O23" s="61">
        <f t="shared" si="2"/>
        <v>12</v>
      </c>
      <c r="P23" s="61">
        <f t="shared" si="2"/>
        <v>12</v>
      </c>
      <c r="Q23" s="61">
        <f t="shared" si="2"/>
        <v>12.032876712328768</v>
      </c>
      <c r="R23" s="61">
        <f t="shared" si="2"/>
        <v>12</v>
      </c>
      <c r="S23" s="61">
        <f t="shared" si="2"/>
        <v>12</v>
      </c>
      <c r="T23" s="61">
        <f t="shared" si="2"/>
        <v>12</v>
      </c>
      <c r="U23" s="61">
        <f t="shared" si="2"/>
        <v>12.032876712328768</v>
      </c>
      <c r="V23" s="61">
        <f t="shared" si="2"/>
        <v>12</v>
      </c>
      <c r="W23" s="61">
        <f t="shared" si="2"/>
        <v>12</v>
      </c>
      <c r="X23" s="61">
        <f t="shared" si="2"/>
        <v>12</v>
      </c>
      <c r="Y23" s="61">
        <f t="shared" si="2"/>
        <v>12.032876712328768</v>
      </c>
      <c r="Z23" s="61">
        <f t="shared" si="2"/>
        <v>12</v>
      </c>
      <c r="AA23" s="61">
        <f t="shared" si="2"/>
        <v>12</v>
      </c>
      <c r="AB23" s="61">
        <f t="shared" si="2"/>
        <v>12</v>
      </c>
      <c r="AC23" s="61">
        <f t="shared" si="2"/>
        <v>12.032876712328768</v>
      </c>
      <c r="AD23" s="61">
        <f t="shared" si="2"/>
        <v>12</v>
      </c>
      <c r="AE23" s="61">
        <f t="shared" si="2"/>
        <v>12</v>
      </c>
      <c r="AF23" s="61">
        <f t="shared" si="2"/>
        <v>12</v>
      </c>
      <c r="AG23" s="61">
        <f t="shared" si="2"/>
        <v>12.032876712328768</v>
      </c>
      <c r="AH23" s="61">
        <f t="shared" si="2"/>
        <v>12</v>
      </c>
      <c r="AI23" s="61">
        <f t="shared" si="2"/>
        <v>12</v>
      </c>
      <c r="AJ23" s="61">
        <f t="shared" ref="AJ23:AO23" si="10">MAX(MIN($D23,DATE(AJ$15,3,31))-MAX($C23,DATE(AJ$15-1,4,1))+1,0)/365*12</f>
        <v>12</v>
      </c>
      <c r="AK23" s="61">
        <f t="shared" si="10"/>
        <v>12.032876712328768</v>
      </c>
      <c r="AL23" s="61">
        <f t="shared" si="10"/>
        <v>12</v>
      </c>
      <c r="AM23" s="61">
        <f t="shared" si="10"/>
        <v>12</v>
      </c>
      <c r="AN23" s="61">
        <f t="shared" si="10"/>
        <v>12</v>
      </c>
      <c r="AO23" s="61">
        <f t="shared" si="10"/>
        <v>12.032876712328768</v>
      </c>
      <c r="AP23" s="61">
        <f t="shared" ref="AP23:AU23" si="11">MAX(MIN($D23,DATE(AP$15,3,31))-MAX($C23,DATE(AP$15-1,4,1))+1,0)/365*12</f>
        <v>12</v>
      </c>
      <c r="AQ23" s="61">
        <f t="shared" si="11"/>
        <v>12</v>
      </c>
      <c r="AR23" s="61">
        <f t="shared" si="11"/>
        <v>12</v>
      </c>
      <c r="AS23" s="61">
        <f t="shared" si="11"/>
        <v>12.032876712328768</v>
      </c>
      <c r="AT23" s="61">
        <f t="shared" si="11"/>
        <v>12</v>
      </c>
      <c r="AU23" s="61">
        <f t="shared" si="11"/>
        <v>12</v>
      </c>
    </row>
    <row r="25" spans="2:47">
      <c r="B25" s="170"/>
    </row>
    <row r="26" spans="2:47">
      <c r="C26" s="143"/>
      <c r="D26" s="169"/>
    </row>
    <row r="27" spans="2:47">
      <c r="C27" s="143"/>
    </row>
    <row r="28" spans="2:47">
      <c r="C28" s="143"/>
    </row>
    <row r="29" spans="2:47">
      <c r="C29" s="143"/>
    </row>
    <row r="30" spans="2:47">
      <c r="C30" s="143"/>
    </row>
    <row r="31" spans="2:47">
      <c r="C31" s="143"/>
    </row>
    <row r="32" spans="2:47">
      <c r="C32" s="143"/>
    </row>
    <row r="33" spans="3:3">
      <c r="C33" s="143"/>
    </row>
  </sheetData>
  <mergeCells count="1">
    <mergeCell ref="A1:B1"/>
  </mergeCells>
  <hyperlinks>
    <hyperlink ref="A1" location="'Table of contents'!A1" display="` ToC" xr:uid="{9ECA719B-DE9B-45DA-8842-C436BA695774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D802-21C2-4A46-B67F-9D44A90E3ECC}">
  <dimension ref="A2:R350"/>
  <sheetViews>
    <sheetView zoomScale="85" zoomScaleNormal="85" workbookViewId="0">
      <selection activeCell="A62" sqref="A62"/>
    </sheetView>
  </sheetViews>
  <sheetFormatPr defaultColWidth="9.140625" defaultRowHeight="15"/>
  <cols>
    <col min="1" max="1" width="4.28515625" style="81" customWidth="1"/>
    <col min="2" max="3" width="48.5703125" style="81" customWidth="1"/>
    <col min="4" max="5" width="56.42578125" style="89" customWidth="1"/>
    <col min="6" max="6" width="31.28515625" style="81" hidden="1" customWidth="1"/>
    <col min="7" max="7" width="13.7109375" style="81" hidden="1" customWidth="1"/>
    <col min="8" max="13" width="31.28515625" style="81" hidden="1" customWidth="1"/>
    <col min="14" max="14" width="31.28515625" style="89" customWidth="1"/>
    <col min="15" max="15" width="31.28515625" style="90" customWidth="1"/>
    <col min="16" max="16" width="16.5703125" style="81" customWidth="1"/>
    <col min="17" max="17" width="25.28515625" style="81" customWidth="1"/>
    <col min="18" max="18" width="18.140625" style="81" customWidth="1"/>
    <col min="19" max="16384" width="9.140625" style="81"/>
  </cols>
  <sheetData>
    <row r="2" spans="1:18" ht="27" thickBot="1">
      <c r="A2" s="315" t="s">
        <v>547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</row>
    <row r="3" spans="1:18" ht="16.5" thickTop="1" thickBot="1">
      <c r="A3" s="86" t="s">
        <v>548</v>
      </c>
      <c r="B3" s="87"/>
      <c r="C3" s="87"/>
      <c r="D3" s="88">
        <v>45747</v>
      </c>
    </row>
    <row r="4" spans="1:18" ht="16.5" thickTop="1" thickBot="1"/>
    <row r="5" spans="1:18" s="94" customFormat="1" ht="48" thickTop="1">
      <c r="A5" s="91" t="s">
        <v>32</v>
      </c>
      <c r="B5" s="92" t="s">
        <v>549</v>
      </c>
      <c r="C5" s="92" t="s">
        <v>12</v>
      </c>
      <c r="D5" s="91" t="s">
        <v>12</v>
      </c>
      <c r="E5" s="91" t="s">
        <v>538</v>
      </c>
      <c r="F5" s="91" t="s">
        <v>539</v>
      </c>
      <c r="G5" s="91" t="s">
        <v>540</v>
      </c>
      <c r="H5" s="91" t="s">
        <v>537</v>
      </c>
      <c r="I5" s="91" t="s">
        <v>479</v>
      </c>
      <c r="J5" s="91" t="s">
        <v>13</v>
      </c>
      <c r="K5" s="91" t="s">
        <v>541</v>
      </c>
      <c r="L5" s="91" t="s">
        <v>542</v>
      </c>
      <c r="M5" s="91" t="s">
        <v>543</v>
      </c>
      <c r="N5" s="91" t="s">
        <v>550</v>
      </c>
      <c r="O5" s="93" t="s">
        <v>551</v>
      </c>
      <c r="P5" s="91" t="s">
        <v>544</v>
      </c>
      <c r="Q5" s="91" t="s">
        <v>545</v>
      </c>
      <c r="R5" s="91" t="s">
        <v>546</v>
      </c>
    </row>
    <row r="6" spans="1:18" ht="30">
      <c r="A6" s="80">
        <v>1</v>
      </c>
      <c r="B6" s="80" t="s">
        <v>552</v>
      </c>
      <c r="C6" s="80" t="s">
        <v>553</v>
      </c>
      <c r="D6" s="82" t="s">
        <v>554</v>
      </c>
      <c r="E6" s="82" t="s">
        <v>555</v>
      </c>
      <c r="F6" s="80"/>
      <c r="G6" s="80"/>
      <c r="H6" s="80"/>
      <c r="I6" s="80"/>
      <c r="J6" s="80"/>
      <c r="K6" s="80"/>
      <c r="L6" s="80"/>
      <c r="M6" s="80"/>
      <c r="N6" s="82" t="s">
        <v>556</v>
      </c>
      <c r="O6" s="85" t="s">
        <v>557</v>
      </c>
      <c r="P6" s="80"/>
      <c r="Q6" s="80"/>
      <c r="R6" s="80"/>
    </row>
    <row r="7" spans="1:18" ht="30">
      <c r="A7" s="80">
        <v>2</v>
      </c>
      <c r="B7" s="80" t="s">
        <v>552</v>
      </c>
      <c r="C7" s="80" t="s">
        <v>553</v>
      </c>
      <c r="D7" s="82" t="s">
        <v>554</v>
      </c>
      <c r="E7" s="82" t="s">
        <v>558</v>
      </c>
      <c r="F7" s="80"/>
      <c r="G7" s="80"/>
      <c r="H7" s="80"/>
      <c r="I7" s="80"/>
      <c r="J7" s="80"/>
      <c r="K7" s="80"/>
      <c r="L7" s="80"/>
      <c r="M7" s="80"/>
      <c r="N7" s="82" t="s">
        <v>556</v>
      </c>
      <c r="O7" s="85" t="s">
        <v>557</v>
      </c>
      <c r="P7" s="80"/>
      <c r="Q7" s="80"/>
      <c r="R7" s="80"/>
    </row>
    <row r="8" spans="1:18" ht="45">
      <c r="A8" s="80">
        <v>3</v>
      </c>
      <c r="B8" s="80" t="s">
        <v>552</v>
      </c>
      <c r="C8" s="80"/>
      <c r="D8" s="82" t="s">
        <v>554</v>
      </c>
      <c r="E8" s="82" t="s">
        <v>559</v>
      </c>
      <c r="F8" s="80"/>
      <c r="G8" s="80"/>
      <c r="H8" s="80"/>
      <c r="I8" s="80"/>
      <c r="J8" s="80"/>
      <c r="K8" s="80"/>
      <c r="L8" s="80"/>
      <c r="M8" s="80"/>
      <c r="N8" s="82" t="s">
        <v>560</v>
      </c>
      <c r="O8" s="85" t="s">
        <v>561</v>
      </c>
      <c r="P8" s="80"/>
      <c r="Q8" s="80"/>
      <c r="R8" s="80"/>
    </row>
    <row r="9" spans="1:18" ht="30">
      <c r="A9" s="80">
        <v>4</v>
      </c>
      <c r="B9" s="80" t="s">
        <v>552</v>
      </c>
      <c r="C9" s="80"/>
      <c r="D9" s="82" t="s">
        <v>554</v>
      </c>
      <c r="E9" s="82" t="s">
        <v>562</v>
      </c>
      <c r="F9" s="80"/>
      <c r="G9" s="80"/>
      <c r="H9" s="80"/>
      <c r="I9" s="80"/>
      <c r="J9" s="80"/>
      <c r="K9" s="80"/>
      <c r="L9" s="80"/>
      <c r="M9" s="80"/>
      <c r="N9" s="82" t="s">
        <v>560</v>
      </c>
      <c r="O9" s="85" t="s">
        <v>560</v>
      </c>
      <c r="P9" s="80"/>
      <c r="Q9" s="80"/>
      <c r="R9" s="80"/>
    </row>
    <row r="10" spans="1:18">
      <c r="A10" s="80">
        <v>5</v>
      </c>
      <c r="B10" s="80" t="s">
        <v>552</v>
      </c>
      <c r="C10" s="80"/>
      <c r="D10" s="82" t="s">
        <v>554</v>
      </c>
      <c r="E10" s="82" t="s">
        <v>563</v>
      </c>
      <c r="F10" s="80"/>
      <c r="G10" s="80"/>
      <c r="H10" s="80"/>
      <c r="I10" s="80"/>
      <c r="J10" s="80"/>
      <c r="K10" s="80"/>
      <c r="L10" s="80"/>
      <c r="M10" s="80"/>
      <c r="N10" s="82" t="s">
        <v>560</v>
      </c>
      <c r="O10" s="85" t="s">
        <v>560</v>
      </c>
      <c r="P10" s="80"/>
      <c r="Q10" s="80"/>
      <c r="R10" s="80"/>
    </row>
    <row r="11" spans="1:18" ht="45">
      <c r="A11" s="80">
        <v>6</v>
      </c>
      <c r="B11" s="80" t="s">
        <v>552</v>
      </c>
      <c r="C11" s="80" t="s">
        <v>553</v>
      </c>
      <c r="D11" s="82" t="s">
        <v>564</v>
      </c>
      <c r="E11" s="82" t="s">
        <v>565</v>
      </c>
      <c r="F11" s="80"/>
      <c r="G11" s="80"/>
      <c r="H11" s="80"/>
      <c r="I11" s="80"/>
      <c r="J11" s="80"/>
      <c r="K11" s="80"/>
      <c r="L11" s="80"/>
      <c r="M11" s="80"/>
      <c r="N11" s="82" t="s">
        <v>566</v>
      </c>
      <c r="O11" s="85" t="s">
        <v>557</v>
      </c>
      <c r="P11" s="80"/>
      <c r="Q11" s="80"/>
      <c r="R11" s="80"/>
    </row>
    <row r="12" spans="1:18">
      <c r="A12" s="80">
        <v>7</v>
      </c>
      <c r="B12" s="80" t="s">
        <v>552</v>
      </c>
      <c r="C12" s="80" t="s">
        <v>553</v>
      </c>
      <c r="D12" s="82" t="s">
        <v>564</v>
      </c>
      <c r="E12" s="82" t="s">
        <v>567</v>
      </c>
      <c r="F12" s="80"/>
      <c r="G12" s="80"/>
      <c r="H12" s="80"/>
      <c r="I12" s="80"/>
      <c r="J12" s="80"/>
      <c r="K12" s="80"/>
      <c r="L12" s="80"/>
      <c r="M12" s="80"/>
      <c r="N12" s="82" t="s">
        <v>568</v>
      </c>
      <c r="O12" s="85" t="s">
        <v>557</v>
      </c>
      <c r="P12" s="80"/>
      <c r="Q12" s="80"/>
      <c r="R12" s="80"/>
    </row>
    <row r="13" spans="1:18" ht="30">
      <c r="A13" s="80">
        <v>8</v>
      </c>
      <c r="B13" s="80" t="s">
        <v>552</v>
      </c>
      <c r="C13" s="80" t="s">
        <v>553</v>
      </c>
      <c r="D13" s="82" t="s">
        <v>564</v>
      </c>
      <c r="E13" s="82" t="s">
        <v>569</v>
      </c>
      <c r="F13" s="80"/>
      <c r="G13" s="80"/>
      <c r="H13" s="80"/>
      <c r="I13" s="80"/>
      <c r="J13" s="80"/>
      <c r="K13" s="80"/>
      <c r="L13" s="80"/>
      <c r="M13" s="80"/>
      <c r="N13" s="82" t="s">
        <v>570</v>
      </c>
      <c r="O13" s="85" t="s">
        <v>557</v>
      </c>
      <c r="P13" s="80"/>
      <c r="Q13" s="80"/>
      <c r="R13" s="80"/>
    </row>
    <row r="14" spans="1:18" ht="30">
      <c r="A14" s="80">
        <v>9</v>
      </c>
      <c r="B14" s="80" t="s">
        <v>552</v>
      </c>
      <c r="C14" s="80" t="s">
        <v>571</v>
      </c>
      <c r="D14" s="82" t="s">
        <v>564</v>
      </c>
      <c r="E14" s="82" t="s">
        <v>572</v>
      </c>
      <c r="F14" s="80"/>
      <c r="G14" s="80"/>
      <c r="H14" s="80"/>
      <c r="I14" s="80"/>
      <c r="J14" s="80"/>
      <c r="K14" s="80"/>
      <c r="L14" s="80"/>
      <c r="M14" s="80"/>
      <c r="N14" s="82" t="s">
        <v>573</v>
      </c>
      <c r="O14" s="85" t="s">
        <v>14</v>
      </c>
      <c r="P14" s="80"/>
      <c r="Q14" s="80"/>
      <c r="R14" s="80"/>
    </row>
    <row r="15" spans="1:18">
      <c r="A15" s="80">
        <v>10</v>
      </c>
      <c r="B15" s="80" t="s">
        <v>552</v>
      </c>
      <c r="C15" s="80" t="s">
        <v>571</v>
      </c>
      <c r="D15" s="82" t="s">
        <v>564</v>
      </c>
      <c r="E15" s="100" t="s">
        <v>574</v>
      </c>
      <c r="F15" s="80"/>
      <c r="G15" s="80"/>
      <c r="H15" s="80"/>
      <c r="I15" s="80"/>
      <c r="J15" s="80"/>
      <c r="K15" s="80"/>
      <c r="L15" s="80"/>
      <c r="M15" s="80"/>
      <c r="N15" s="82"/>
      <c r="O15" s="85" t="s">
        <v>14</v>
      </c>
      <c r="P15" s="80"/>
      <c r="Q15" s="80"/>
      <c r="R15" s="80"/>
    </row>
    <row r="16" spans="1:18" ht="45">
      <c r="A16" s="80">
        <v>11</v>
      </c>
      <c r="B16" s="80" t="s">
        <v>552</v>
      </c>
      <c r="C16" s="80" t="s">
        <v>571</v>
      </c>
      <c r="D16" s="82" t="s">
        <v>564</v>
      </c>
      <c r="E16" s="101" t="s">
        <v>575</v>
      </c>
      <c r="F16" s="80"/>
      <c r="G16" s="80"/>
      <c r="H16" s="80"/>
      <c r="I16" s="80"/>
      <c r="J16" s="80"/>
      <c r="K16" s="80"/>
      <c r="L16" s="80"/>
      <c r="M16" s="80"/>
      <c r="N16" s="82" t="s">
        <v>576</v>
      </c>
      <c r="O16" s="85" t="s">
        <v>14</v>
      </c>
      <c r="P16" s="80"/>
      <c r="Q16" s="80"/>
      <c r="R16" s="80"/>
    </row>
    <row r="17" spans="1:18">
      <c r="A17" s="80">
        <v>12</v>
      </c>
      <c r="B17" s="80" t="s">
        <v>552</v>
      </c>
      <c r="C17" s="80" t="s">
        <v>571</v>
      </c>
      <c r="D17" s="82" t="s">
        <v>564</v>
      </c>
      <c r="E17" s="101" t="s">
        <v>577</v>
      </c>
      <c r="F17" s="80"/>
      <c r="G17" s="80"/>
      <c r="H17" s="80"/>
      <c r="I17" s="80"/>
      <c r="J17" s="80"/>
      <c r="K17" s="80"/>
      <c r="L17" s="80"/>
      <c r="M17" s="80"/>
      <c r="N17" s="82" t="s">
        <v>578</v>
      </c>
      <c r="O17" s="85" t="s">
        <v>14</v>
      </c>
      <c r="P17" s="80"/>
      <c r="Q17" s="80"/>
      <c r="R17" s="80"/>
    </row>
    <row r="18" spans="1:18" ht="30">
      <c r="A18" s="80">
        <v>13</v>
      </c>
      <c r="B18" s="80" t="s">
        <v>552</v>
      </c>
      <c r="C18" s="80" t="s">
        <v>571</v>
      </c>
      <c r="D18" s="82" t="s">
        <v>564</v>
      </c>
      <c r="E18" s="101" t="s">
        <v>579</v>
      </c>
      <c r="F18" s="80"/>
      <c r="G18" s="80"/>
      <c r="H18" s="80"/>
      <c r="I18" s="80"/>
      <c r="J18" s="80"/>
      <c r="K18" s="80"/>
      <c r="L18" s="80"/>
      <c r="M18" s="80"/>
      <c r="N18" s="82" t="s">
        <v>578</v>
      </c>
      <c r="O18" s="85" t="s">
        <v>14</v>
      </c>
      <c r="P18" s="80"/>
      <c r="Q18" s="80"/>
      <c r="R18" s="80"/>
    </row>
    <row r="19" spans="1:18" ht="45">
      <c r="A19" s="80">
        <v>14</v>
      </c>
      <c r="B19" s="80" t="s">
        <v>552</v>
      </c>
      <c r="C19" s="80" t="s">
        <v>571</v>
      </c>
      <c r="D19" s="82" t="s">
        <v>564</v>
      </c>
      <c r="E19" s="101" t="s">
        <v>580</v>
      </c>
      <c r="F19" s="80"/>
      <c r="G19" s="80"/>
      <c r="H19" s="80"/>
      <c r="I19" s="80"/>
      <c r="J19" s="80"/>
      <c r="K19" s="80"/>
      <c r="L19" s="80"/>
      <c r="M19" s="80"/>
      <c r="N19" s="82" t="s">
        <v>576</v>
      </c>
      <c r="O19" s="85" t="s">
        <v>14</v>
      </c>
      <c r="P19" s="80"/>
      <c r="Q19" s="80"/>
      <c r="R19" s="80"/>
    </row>
    <row r="20" spans="1:18" ht="45">
      <c r="A20" s="80">
        <v>15</v>
      </c>
      <c r="B20" s="80" t="s">
        <v>552</v>
      </c>
      <c r="C20" s="80" t="s">
        <v>571</v>
      </c>
      <c r="D20" s="82" t="s">
        <v>564</v>
      </c>
      <c r="E20" s="101" t="s">
        <v>581</v>
      </c>
      <c r="F20" s="80"/>
      <c r="G20" s="80"/>
      <c r="H20" s="80"/>
      <c r="I20" s="80"/>
      <c r="J20" s="80"/>
      <c r="K20" s="80"/>
      <c r="L20" s="80"/>
      <c r="M20" s="80"/>
      <c r="N20" s="82" t="s">
        <v>576</v>
      </c>
      <c r="O20" s="85" t="s">
        <v>14</v>
      </c>
      <c r="P20" s="80"/>
      <c r="Q20" s="80"/>
      <c r="R20" s="80"/>
    </row>
    <row r="21" spans="1:18" ht="45">
      <c r="A21" s="80">
        <v>16</v>
      </c>
      <c r="B21" s="80" t="s">
        <v>552</v>
      </c>
      <c r="C21" s="80" t="s">
        <v>571</v>
      </c>
      <c r="D21" s="82" t="s">
        <v>564</v>
      </c>
      <c r="E21" s="101" t="s">
        <v>582</v>
      </c>
      <c r="F21" s="80"/>
      <c r="G21" s="80"/>
      <c r="H21" s="80"/>
      <c r="I21" s="80"/>
      <c r="J21" s="80"/>
      <c r="K21" s="80"/>
      <c r="L21" s="80"/>
      <c r="M21" s="80"/>
      <c r="N21" s="82" t="s">
        <v>576</v>
      </c>
      <c r="O21" s="85" t="s">
        <v>14</v>
      </c>
      <c r="P21" s="80"/>
      <c r="Q21" s="80"/>
      <c r="R21" s="80"/>
    </row>
    <row r="22" spans="1:18" ht="45">
      <c r="A22" s="80">
        <v>17</v>
      </c>
      <c r="B22" s="80" t="s">
        <v>552</v>
      </c>
      <c r="C22" s="80" t="s">
        <v>571</v>
      </c>
      <c r="D22" s="82" t="s">
        <v>564</v>
      </c>
      <c r="E22" s="101" t="s">
        <v>583</v>
      </c>
      <c r="F22" s="80"/>
      <c r="G22" s="80"/>
      <c r="H22" s="80"/>
      <c r="I22" s="80"/>
      <c r="J22" s="80"/>
      <c r="K22" s="80"/>
      <c r="L22" s="80"/>
      <c r="M22" s="80"/>
      <c r="N22" s="82" t="s">
        <v>576</v>
      </c>
      <c r="O22" s="85" t="s">
        <v>14</v>
      </c>
      <c r="P22" s="80"/>
      <c r="Q22" s="80"/>
      <c r="R22" s="80"/>
    </row>
    <row r="23" spans="1:18" ht="45">
      <c r="A23" s="80">
        <v>18</v>
      </c>
      <c r="B23" s="80" t="s">
        <v>552</v>
      </c>
      <c r="C23" s="80" t="s">
        <v>571</v>
      </c>
      <c r="D23" s="82" t="s">
        <v>564</v>
      </c>
      <c r="E23" s="101" t="s">
        <v>584</v>
      </c>
      <c r="F23" s="80"/>
      <c r="G23" s="80"/>
      <c r="H23" s="80"/>
      <c r="I23" s="80"/>
      <c r="J23" s="80"/>
      <c r="K23" s="80"/>
      <c r="L23" s="80"/>
      <c r="M23" s="80"/>
      <c r="N23" s="82" t="s">
        <v>576</v>
      </c>
      <c r="O23" s="85" t="s">
        <v>14</v>
      </c>
      <c r="P23" s="80"/>
      <c r="Q23" s="80"/>
      <c r="R23" s="80"/>
    </row>
    <row r="24" spans="1:18" ht="45">
      <c r="A24" s="80">
        <v>19</v>
      </c>
      <c r="B24" s="80" t="s">
        <v>552</v>
      </c>
      <c r="C24" s="80" t="s">
        <v>571</v>
      </c>
      <c r="D24" s="82" t="s">
        <v>564</v>
      </c>
      <c r="E24" s="101" t="s">
        <v>585</v>
      </c>
      <c r="F24" s="80"/>
      <c r="G24" s="80"/>
      <c r="H24" s="80"/>
      <c r="I24" s="80"/>
      <c r="J24" s="80"/>
      <c r="K24" s="80"/>
      <c r="L24" s="80"/>
      <c r="M24" s="80"/>
      <c r="N24" s="82" t="s">
        <v>586</v>
      </c>
      <c r="O24" s="85" t="s">
        <v>14</v>
      </c>
      <c r="P24" s="80"/>
      <c r="Q24" s="80"/>
      <c r="R24" s="80"/>
    </row>
    <row r="25" spans="1:18">
      <c r="A25" s="80">
        <v>20</v>
      </c>
      <c r="B25" s="80" t="s">
        <v>552</v>
      </c>
      <c r="C25" s="80" t="s">
        <v>571</v>
      </c>
      <c r="D25" s="82" t="s">
        <v>564</v>
      </c>
      <c r="E25" s="101" t="s">
        <v>587</v>
      </c>
      <c r="F25" s="80"/>
      <c r="G25" s="80"/>
      <c r="H25" s="80"/>
      <c r="I25" s="80"/>
      <c r="J25" s="80"/>
      <c r="K25" s="80"/>
      <c r="L25" s="80"/>
      <c r="M25" s="80"/>
      <c r="N25" s="82" t="s">
        <v>588</v>
      </c>
      <c r="O25" s="85" t="s">
        <v>14</v>
      </c>
      <c r="P25" s="80"/>
      <c r="Q25" s="80"/>
      <c r="R25" s="80"/>
    </row>
    <row r="26" spans="1:18" ht="45">
      <c r="A26" s="80">
        <v>21</v>
      </c>
      <c r="B26" s="80" t="s">
        <v>552</v>
      </c>
      <c r="C26" s="80" t="s">
        <v>571</v>
      </c>
      <c r="D26" s="82" t="s">
        <v>564</v>
      </c>
      <c r="E26" s="101" t="s">
        <v>589</v>
      </c>
      <c r="F26" s="80"/>
      <c r="G26" s="80"/>
      <c r="H26" s="80"/>
      <c r="I26" s="80"/>
      <c r="J26" s="80"/>
      <c r="K26" s="80"/>
      <c r="L26" s="80"/>
      <c r="M26" s="80"/>
      <c r="N26" s="82" t="s">
        <v>590</v>
      </c>
      <c r="O26" s="85" t="s">
        <v>14</v>
      </c>
      <c r="P26" s="80"/>
      <c r="Q26" s="80"/>
      <c r="R26" s="80"/>
    </row>
    <row r="27" spans="1:18" ht="30">
      <c r="A27" s="80">
        <v>22</v>
      </c>
      <c r="B27" s="80" t="s">
        <v>552</v>
      </c>
      <c r="C27" s="80" t="s">
        <v>571</v>
      </c>
      <c r="D27" s="82" t="s">
        <v>564</v>
      </c>
      <c r="E27" s="101" t="s">
        <v>591</v>
      </c>
      <c r="F27" s="80"/>
      <c r="G27" s="80"/>
      <c r="H27" s="80"/>
      <c r="I27" s="80"/>
      <c r="J27" s="80"/>
      <c r="K27" s="80"/>
      <c r="L27" s="80"/>
      <c r="M27" s="80"/>
      <c r="N27" s="82" t="s">
        <v>588</v>
      </c>
      <c r="O27" s="85" t="s">
        <v>14</v>
      </c>
      <c r="P27" s="80"/>
      <c r="Q27" s="80"/>
      <c r="R27" s="80"/>
    </row>
    <row r="28" spans="1:18" ht="30">
      <c r="A28" s="80">
        <v>23</v>
      </c>
      <c r="B28" s="80" t="s">
        <v>552</v>
      </c>
      <c r="C28" s="80" t="s">
        <v>553</v>
      </c>
      <c r="D28" s="82" t="s">
        <v>564</v>
      </c>
      <c r="E28" s="73" t="s">
        <v>592</v>
      </c>
      <c r="F28" s="80"/>
      <c r="G28" s="80"/>
      <c r="H28" s="80"/>
      <c r="I28" s="80"/>
      <c r="J28" s="80"/>
      <c r="K28" s="80"/>
      <c r="L28" s="80"/>
      <c r="M28" s="80"/>
      <c r="N28" s="82" t="s">
        <v>556</v>
      </c>
      <c r="O28" s="85" t="s">
        <v>557</v>
      </c>
      <c r="P28" s="80"/>
      <c r="Q28" s="80"/>
      <c r="R28" s="80"/>
    </row>
    <row r="29" spans="1:18" ht="45">
      <c r="A29" s="80">
        <v>24</v>
      </c>
      <c r="B29" s="80" t="s">
        <v>552</v>
      </c>
      <c r="C29" s="80" t="s">
        <v>553</v>
      </c>
      <c r="D29" s="82" t="s">
        <v>564</v>
      </c>
      <c r="E29" s="82" t="s">
        <v>593</v>
      </c>
      <c r="F29" s="80"/>
      <c r="G29" s="80"/>
      <c r="H29" s="80"/>
      <c r="I29" s="80"/>
      <c r="J29" s="80"/>
      <c r="K29" s="80"/>
      <c r="L29" s="80"/>
      <c r="M29" s="80"/>
      <c r="N29" s="82" t="s">
        <v>566</v>
      </c>
      <c r="O29" s="85" t="s">
        <v>557</v>
      </c>
      <c r="P29" s="80"/>
      <c r="Q29" s="80"/>
      <c r="R29" s="80"/>
    </row>
    <row r="30" spans="1:18" ht="30">
      <c r="A30" s="80">
        <v>25</v>
      </c>
      <c r="B30" s="80" t="s">
        <v>552</v>
      </c>
      <c r="C30" s="80" t="s">
        <v>553</v>
      </c>
      <c r="D30" s="82" t="s">
        <v>564</v>
      </c>
      <c r="E30" s="82" t="s">
        <v>594</v>
      </c>
      <c r="F30" s="80"/>
      <c r="G30" s="80"/>
      <c r="H30" s="80"/>
      <c r="I30" s="80"/>
      <c r="J30" s="80"/>
      <c r="K30" s="80"/>
      <c r="L30" s="80"/>
      <c r="M30" s="80"/>
      <c r="N30" s="82" t="s">
        <v>595</v>
      </c>
      <c r="O30" s="85" t="s">
        <v>557</v>
      </c>
      <c r="P30" s="80"/>
      <c r="Q30" s="80"/>
      <c r="R30" s="80"/>
    </row>
    <row r="31" spans="1:18" ht="30">
      <c r="A31" s="80">
        <v>26</v>
      </c>
      <c r="B31" s="80" t="s">
        <v>552</v>
      </c>
      <c r="C31" s="80" t="s">
        <v>596</v>
      </c>
      <c r="D31" s="82" t="s">
        <v>597</v>
      </c>
      <c r="E31" s="73" t="s">
        <v>598</v>
      </c>
      <c r="F31" s="80"/>
      <c r="G31" s="80"/>
      <c r="H31" s="80"/>
      <c r="I31" s="80"/>
      <c r="J31" s="80"/>
      <c r="K31" s="80"/>
      <c r="L31" s="80"/>
      <c r="M31" s="80"/>
      <c r="N31" s="82" t="s">
        <v>599</v>
      </c>
      <c r="O31" s="85" t="s">
        <v>596</v>
      </c>
      <c r="P31" s="80"/>
      <c r="Q31" s="80"/>
      <c r="R31" s="80"/>
    </row>
    <row r="32" spans="1:18" ht="30">
      <c r="A32" s="80">
        <v>27</v>
      </c>
      <c r="B32" s="80" t="s">
        <v>552</v>
      </c>
      <c r="C32" s="80" t="s">
        <v>596</v>
      </c>
      <c r="D32" s="82" t="s">
        <v>597</v>
      </c>
      <c r="E32" s="73" t="s">
        <v>600</v>
      </c>
      <c r="F32" s="80"/>
      <c r="G32" s="80"/>
      <c r="H32" s="80"/>
      <c r="I32" s="80"/>
      <c r="J32" s="80"/>
      <c r="K32" s="80"/>
      <c r="L32" s="80"/>
      <c r="M32" s="80"/>
      <c r="N32" s="82" t="s">
        <v>601</v>
      </c>
      <c r="O32" s="85" t="s">
        <v>596</v>
      </c>
      <c r="P32" s="80"/>
      <c r="Q32" s="80"/>
      <c r="R32" s="80"/>
    </row>
    <row r="33" spans="1:18">
      <c r="A33" s="80">
        <v>28</v>
      </c>
      <c r="B33" s="80" t="s">
        <v>552</v>
      </c>
      <c r="C33" s="80" t="s">
        <v>553</v>
      </c>
      <c r="D33" s="82" t="s">
        <v>597</v>
      </c>
      <c r="E33" s="73" t="s">
        <v>602</v>
      </c>
      <c r="F33" s="80"/>
      <c r="G33" s="80"/>
      <c r="H33" s="80"/>
      <c r="I33" s="80"/>
      <c r="J33" s="80"/>
      <c r="K33" s="80"/>
      <c r="L33" s="80"/>
      <c r="M33" s="80"/>
      <c r="N33" s="82" t="s">
        <v>603</v>
      </c>
      <c r="O33" s="85" t="s">
        <v>557</v>
      </c>
      <c r="P33" s="80"/>
      <c r="Q33" s="80"/>
      <c r="R33" s="80"/>
    </row>
    <row r="34" spans="1:18" ht="30">
      <c r="A34" s="80">
        <v>29</v>
      </c>
      <c r="B34" s="80" t="s">
        <v>552</v>
      </c>
      <c r="C34" s="80" t="s">
        <v>604</v>
      </c>
      <c r="D34" s="82" t="s">
        <v>605</v>
      </c>
      <c r="E34" s="82" t="s">
        <v>606</v>
      </c>
      <c r="F34" s="80"/>
      <c r="G34" s="80"/>
      <c r="H34" s="80"/>
      <c r="I34" s="80"/>
      <c r="J34" s="80"/>
      <c r="K34" s="80"/>
      <c r="L34" s="80"/>
      <c r="M34" s="80"/>
      <c r="N34" s="82" t="s">
        <v>607</v>
      </c>
      <c r="O34" s="85" t="s">
        <v>608</v>
      </c>
      <c r="P34" s="80"/>
      <c r="Q34" s="80"/>
      <c r="R34" s="80"/>
    </row>
    <row r="35" spans="1:18" ht="30">
      <c r="A35" s="80">
        <v>30</v>
      </c>
      <c r="B35" s="80" t="s">
        <v>552</v>
      </c>
      <c r="C35" s="80" t="s">
        <v>571</v>
      </c>
      <c r="D35" s="82" t="s">
        <v>605</v>
      </c>
      <c r="E35" s="82" t="s">
        <v>609</v>
      </c>
      <c r="F35" s="80"/>
      <c r="G35" s="80"/>
      <c r="H35" s="80"/>
      <c r="I35" s="80"/>
      <c r="J35" s="80"/>
      <c r="K35" s="80"/>
      <c r="L35" s="80"/>
      <c r="M35" s="80"/>
      <c r="N35" s="82" t="s">
        <v>573</v>
      </c>
      <c r="O35" s="85" t="s">
        <v>14</v>
      </c>
      <c r="P35" s="80"/>
      <c r="Q35" s="80"/>
      <c r="R35" s="80"/>
    </row>
    <row r="36" spans="1:18" ht="30">
      <c r="A36" s="80">
        <v>31</v>
      </c>
      <c r="B36" s="80" t="s">
        <v>552</v>
      </c>
      <c r="C36" s="80" t="s">
        <v>604</v>
      </c>
      <c r="D36" s="82" t="s">
        <v>605</v>
      </c>
      <c r="E36" s="82" t="s">
        <v>610</v>
      </c>
      <c r="F36" s="80"/>
      <c r="G36" s="80"/>
      <c r="H36" s="80"/>
      <c r="I36" s="80"/>
      <c r="J36" s="80"/>
      <c r="K36" s="80"/>
      <c r="L36" s="80"/>
      <c r="M36" s="80"/>
      <c r="N36" s="82" t="s">
        <v>556</v>
      </c>
      <c r="O36" s="85" t="s">
        <v>608</v>
      </c>
      <c r="P36" s="80"/>
      <c r="Q36" s="80"/>
      <c r="R36" s="80"/>
    </row>
    <row r="37" spans="1:18" ht="30">
      <c r="A37" s="80">
        <v>32</v>
      </c>
      <c r="B37" s="80" t="s">
        <v>552</v>
      </c>
      <c r="C37" s="80" t="s">
        <v>604</v>
      </c>
      <c r="D37" s="82" t="s">
        <v>605</v>
      </c>
      <c r="E37" s="82" t="s">
        <v>611</v>
      </c>
      <c r="F37" s="80"/>
      <c r="G37" s="80"/>
      <c r="H37" s="80"/>
      <c r="I37" s="80"/>
      <c r="J37" s="80"/>
      <c r="K37" s="80"/>
      <c r="L37" s="80"/>
      <c r="M37" s="80"/>
      <c r="N37" s="82" t="s">
        <v>556</v>
      </c>
      <c r="O37" s="85" t="s">
        <v>608</v>
      </c>
      <c r="P37" s="80"/>
      <c r="Q37" s="80"/>
      <c r="R37" s="80"/>
    </row>
    <row r="38" spans="1:18" ht="30">
      <c r="A38" s="80">
        <v>33</v>
      </c>
      <c r="B38" s="80" t="s">
        <v>552</v>
      </c>
      <c r="C38" s="80" t="s">
        <v>3</v>
      </c>
      <c r="D38" s="82" t="s">
        <v>605</v>
      </c>
      <c r="E38" s="82" t="s">
        <v>612</v>
      </c>
      <c r="F38" s="80"/>
      <c r="G38" s="80"/>
      <c r="H38" s="80"/>
      <c r="I38" s="80"/>
      <c r="J38" s="80"/>
      <c r="K38" s="80"/>
      <c r="L38" s="80"/>
      <c r="M38" s="80"/>
      <c r="N38" s="82" t="s">
        <v>613</v>
      </c>
      <c r="O38" s="85" t="s">
        <v>3</v>
      </c>
      <c r="P38" s="80"/>
      <c r="Q38" s="80"/>
      <c r="R38" s="80"/>
    </row>
    <row r="39" spans="1:18" ht="45">
      <c r="A39" s="80">
        <v>34</v>
      </c>
      <c r="B39" s="80" t="s">
        <v>552</v>
      </c>
      <c r="C39" s="80" t="s">
        <v>571</v>
      </c>
      <c r="D39" s="82" t="s">
        <v>605</v>
      </c>
      <c r="E39" s="82" t="s">
        <v>614</v>
      </c>
      <c r="F39" s="80"/>
      <c r="G39" s="80"/>
      <c r="H39" s="80"/>
      <c r="I39" s="80"/>
      <c r="J39" s="80"/>
      <c r="K39" s="80"/>
      <c r="L39" s="80"/>
      <c r="M39" s="80"/>
      <c r="N39" s="82" t="s">
        <v>573</v>
      </c>
      <c r="O39" s="85" t="s">
        <v>14</v>
      </c>
      <c r="P39" s="80"/>
      <c r="Q39" s="80"/>
      <c r="R39" s="80"/>
    </row>
    <row r="40" spans="1:18" ht="30">
      <c r="A40" s="80">
        <v>35</v>
      </c>
      <c r="B40" s="80" t="s">
        <v>615</v>
      </c>
      <c r="C40" s="80" t="s">
        <v>616</v>
      </c>
      <c r="D40" s="82" t="s">
        <v>617</v>
      </c>
      <c r="E40" s="82" t="s">
        <v>618</v>
      </c>
      <c r="F40" s="80"/>
      <c r="G40" s="80"/>
      <c r="H40" s="80"/>
      <c r="I40" s="80"/>
      <c r="J40" s="80"/>
      <c r="K40" s="80"/>
      <c r="L40" s="80"/>
      <c r="M40" s="80"/>
      <c r="N40" s="82" t="s">
        <v>619</v>
      </c>
      <c r="O40" s="85" t="s">
        <v>4</v>
      </c>
      <c r="P40" s="80"/>
      <c r="Q40" s="80"/>
      <c r="R40" s="80"/>
    </row>
    <row r="41" spans="1:18" ht="30">
      <c r="A41" s="80">
        <v>36</v>
      </c>
      <c r="B41" s="80" t="s">
        <v>615</v>
      </c>
      <c r="C41" s="80" t="s">
        <v>604</v>
      </c>
      <c r="D41" s="82" t="s">
        <v>617</v>
      </c>
      <c r="E41" s="82" t="s">
        <v>620</v>
      </c>
      <c r="F41" s="80"/>
      <c r="G41" s="80"/>
      <c r="H41" s="80"/>
      <c r="I41" s="80"/>
      <c r="J41" s="80"/>
      <c r="K41" s="80"/>
      <c r="L41" s="80"/>
      <c r="M41" s="80"/>
      <c r="N41" s="82" t="s">
        <v>621</v>
      </c>
      <c r="O41" s="85" t="s">
        <v>608</v>
      </c>
      <c r="P41" s="80"/>
      <c r="Q41" s="80"/>
      <c r="R41" s="80"/>
    </row>
    <row r="42" spans="1:18" ht="30">
      <c r="A42" s="80">
        <v>37</v>
      </c>
      <c r="B42" s="80" t="s">
        <v>615</v>
      </c>
      <c r="C42" s="80" t="s">
        <v>616</v>
      </c>
      <c r="D42" s="82" t="s">
        <v>617</v>
      </c>
      <c r="E42" s="73" t="s">
        <v>622</v>
      </c>
      <c r="F42" s="80"/>
      <c r="G42" s="80"/>
      <c r="H42" s="80"/>
      <c r="I42" s="80"/>
      <c r="J42" s="80"/>
      <c r="K42" s="80"/>
      <c r="L42" s="80"/>
      <c r="M42" s="80"/>
      <c r="N42" s="82" t="s">
        <v>619</v>
      </c>
      <c r="O42" s="85" t="s">
        <v>4</v>
      </c>
      <c r="P42" s="80"/>
      <c r="Q42" s="80"/>
      <c r="R42" s="80"/>
    </row>
    <row r="43" spans="1:18">
      <c r="A43" s="80">
        <v>38</v>
      </c>
      <c r="B43" s="80" t="s">
        <v>615</v>
      </c>
      <c r="C43" s="80" t="s">
        <v>604</v>
      </c>
      <c r="D43" s="82" t="s">
        <v>617</v>
      </c>
      <c r="E43" s="73" t="s">
        <v>623</v>
      </c>
      <c r="F43" s="80"/>
      <c r="G43" s="80"/>
      <c r="H43" s="80"/>
      <c r="I43" s="80"/>
      <c r="J43" s="80"/>
      <c r="K43" s="80"/>
      <c r="L43" s="80"/>
      <c r="M43" s="80"/>
      <c r="N43" s="82"/>
      <c r="O43" s="85" t="s">
        <v>608</v>
      </c>
      <c r="P43" s="80"/>
      <c r="Q43" s="80"/>
      <c r="R43" s="80"/>
    </row>
    <row r="44" spans="1:18" ht="30">
      <c r="A44" s="80">
        <v>39</v>
      </c>
      <c r="B44" s="80" t="s">
        <v>615</v>
      </c>
      <c r="C44" s="80" t="s">
        <v>604</v>
      </c>
      <c r="D44" s="82" t="s">
        <v>617</v>
      </c>
      <c r="E44" s="73" t="s">
        <v>624</v>
      </c>
      <c r="F44" s="80"/>
      <c r="G44" s="80"/>
      <c r="H44" s="80"/>
      <c r="I44" s="80"/>
      <c r="J44" s="80"/>
      <c r="K44" s="80"/>
      <c r="L44" s="80"/>
      <c r="M44" s="80"/>
      <c r="N44" s="82" t="s">
        <v>621</v>
      </c>
      <c r="O44" s="85" t="s">
        <v>608</v>
      </c>
      <c r="P44" s="80"/>
      <c r="Q44" s="80"/>
      <c r="R44" s="80"/>
    </row>
    <row r="45" spans="1:18" ht="30">
      <c r="A45" s="80">
        <v>40</v>
      </c>
      <c r="B45" s="80" t="s">
        <v>615</v>
      </c>
      <c r="C45" s="80" t="s">
        <v>604</v>
      </c>
      <c r="D45" s="82" t="s">
        <v>617</v>
      </c>
      <c r="E45" s="82" t="s">
        <v>625</v>
      </c>
      <c r="F45" s="80"/>
      <c r="G45" s="80"/>
      <c r="H45" s="80"/>
      <c r="I45" s="80"/>
      <c r="J45" s="80"/>
      <c r="K45" s="80"/>
      <c r="L45" s="80"/>
      <c r="M45" s="80"/>
      <c r="N45" s="82" t="s">
        <v>621</v>
      </c>
      <c r="O45" s="85" t="s">
        <v>608</v>
      </c>
      <c r="P45" s="80"/>
      <c r="Q45" s="80"/>
      <c r="R45" s="80"/>
    </row>
    <row r="46" spans="1:18" ht="30">
      <c r="A46" s="80">
        <v>41</v>
      </c>
      <c r="B46" s="80" t="s">
        <v>615</v>
      </c>
      <c r="C46" s="80" t="s">
        <v>604</v>
      </c>
      <c r="D46" s="82" t="s">
        <v>617</v>
      </c>
      <c r="E46" s="73" t="s">
        <v>626</v>
      </c>
      <c r="F46" s="80"/>
      <c r="G46" s="80"/>
      <c r="H46" s="80"/>
      <c r="I46" s="80"/>
      <c r="J46" s="80"/>
      <c r="K46" s="80"/>
      <c r="L46" s="80"/>
      <c r="M46" s="80"/>
      <c r="N46" s="82" t="s">
        <v>621</v>
      </c>
      <c r="O46" s="85" t="s">
        <v>608</v>
      </c>
      <c r="P46" s="80"/>
      <c r="Q46" s="80"/>
      <c r="R46" s="80"/>
    </row>
    <row r="47" spans="1:18" ht="30">
      <c r="A47" s="80">
        <v>42</v>
      </c>
      <c r="B47" s="80" t="s">
        <v>615</v>
      </c>
      <c r="C47" s="80" t="s">
        <v>604</v>
      </c>
      <c r="D47" s="82" t="s">
        <v>627</v>
      </c>
      <c r="E47" s="73" t="s">
        <v>628</v>
      </c>
      <c r="F47" s="80"/>
      <c r="G47" s="80"/>
      <c r="H47" s="80"/>
      <c r="I47" s="80"/>
      <c r="J47" s="80"/>
      <c r="K47" s="80"/>
      <c r="L47" s="80"/>
      <c r="M47" s="80"/>
      <c r="N47" s="82" t="s">
        <v>621</v>
      </c>
      <c r="O47" s="85" t="s">
        <v>608</v>
      </c>
      <c r="P47" s="80"/>
      <c r="Q47" s="80"/>
      <c r="R47" s="80"/>
    </row>
    <row r="48" spans="1:18" ht="45">
      <c r="A48" s="80">
        <v>43</v>
      </c>
      <c r="B48" s="80" t="s">
        <v>615</v>
      </c>
      <c r="C48" s="80" t="s">
        <v>604</v>
      </c>
      <c r="D48" s="82" t="s">
        <v>627</v>
      </c>
      <c r="E48" s="83" t="s">
        <v>629</v>
      </c>
      <c r="F48" s="80"/>
      <c r="G48" s="80"/>
      <c r="H48" s="80"/>
      <c r="I48" s="80"/>
      <c r="J48" s="80"/>
      <c r="K48" s="80"/>
      <c r="L48" s="80"/>
      <c r="M48" s="80"/>
      <c r="N48" s="82" t="s">
        <v>630</v>
      </c>
      <c r="O48" s="85" t="s">
        <v>608</v>
      </c>
      <c r="P48" s="80"/>
      <c r="Q48" s="80"/>
      <c r="R48" s="80"/>
    </row>
    <row r="49" spans="1:18" ht="45">
      <c r="A49" s="80">
        <v>44</v>
      </c>
      <c r="B49" s="80" t="s">
        <v>615</v>
      </c>
      <c r="C49" s="80" t="s">
        <v>604</v>
      </c>
      <c r="D49" s="82" t="s">
        <v>631</v>
      </c>
      <c r="E49" s="73" t="s">
        <v>632</v>
      </c>
      <c r="F49" s="80"/>
      <c r="G49" s="80"/>
      <c r="H49" s="80"/>
      <c r="I49" s="80"/>
      <c r="J49" s="80"/>
      <c r="K49" s="80"/>
      <c r="L49" s="80"/>
      <c r="M49" s="80"/>
      <c r="N49" s="82" t="s">
        <v>633</v>
      </c>
      <c r="O49" s="85" t="s">
        <v>608</v>
      </c>
      <c r="P49" s="80"/>
      <c r="Q49" s="80"/>
      <c r="R49" s="80"/>
    </row>
    <row r="50" spans="1:18" ht="30">
      <c r="A50" s="80">
        <v>45</v>
      </c>
      <c r="B50" s="80" t="s">
        <v>615</v>
      </c>
      <c r="C50" s="80" t="s">
        <v>553</v>
      </c>
      <c r="D50" s="82" t="s">
        <v>631</v>
      </c>
      <c r="E50" s="99" t="s">
        <v>634</v>
      </c>
      <c r="F50" s="80"/>
      <c r="G50" s="80"/>
      <c r="H50" s="80"/>
      <c r="I50" s="80"/>
      <c r="J50" s="80"/>
      <c r="K50" s="80"/>
      <c r="L50" s="80"/>
      <c r="M50" s="80"/>
      <c r="N50" s="82" t="s">
        <v>635</v>
      </c>
      <c r="O50" s="85" t="s">
        <v>557</v>
      </c>
      <c r="P50" s="80" t="s">
        <v>636</v>
      </c>
      <c r="Q50" s="80"/>
      <c r="R50" s="80"/>
    </row>
    <row r="51" spans="1:18" ht="30">
      <c r="A51" s="80">
        <v>46</v>
      </c>
      <c r="B51" s="80" t="s">
        <v>615</v>
      </c>
      <c r="C51" s="80" t="s">
        <v>7</v>
      </c>
      <c r="D51" s="82" t="s">
        <v>637</v>
      </c>
      <c r="E51" s="73" t="s">
        <v>638</v>
      </c>
      <c r="F51" s="80"/>
      <c r="G51" s="80"/>
      <c r="H51" s="80"/>
      <c r="I51" s="80"/>
      <c r="J51" s="80"/>
      <c r="K51" s="80"/>
      <c r="L51" s="80"/>
      <c r="M51" s="80"/>
      <c r="N51" s="82" t="s">
        <v>639</v>
      </c>
      <c r="O51" s="96" t="s">
        <v>7</v>
      </c>
      <c r="P51" s="80"/>
      <c r="Q51" s="80"/>
      <c r="R51" s="80"/>
    </row>
    <row r="52" spans="1:18" ht="30">
      <c r="A52" s="80">
        <v>47</v>
      </c>
      <c r="B52" s="80" t="s">
        <v>615</v>
      </c>
      <c r="C52" s="80" t="s">
        <v>553</v>
      </c>
      <c r="D52" s="82" t="s">
        <v>637</v>
      </c>
      <c r="E52" s="73" t="s">
        <v>640</v>
      </c>
      <c r="F52" s="80"/>
      <c r="G52" s="80"/>
      <c r="H52" s="80"/>
      <c r="I52" s="80"/>
      <c r="J52" s="80"/>
      <c r="K52" s="80"/>
      <c r="L52" s="80"/>
      <c r="M52" s="80"/>
      <c r="N52" s="82" t="s">
        <v>641</v>
      </c>
      <c r="O52" s="85" t="s">
        <v>557</v>
      </c>
      <c r="P52" s="80"/>
      <c r="Q52" s="80"/>
      <c r="R52" s="80"/>
    </row>
    <row r="53" spans="1:18" ht="30">
      <c r="A53" s="80">
        <v>48</v>
      </c>
      <c r="B53" s="80" t="s">
        <v>615</v>
      </c>
      <c r="C53" s="80" t="s">
        <v>553</v>
      </c>
      <c r="D53" s="82" t="s">
        <v>637</v>
      </c>
      <c r="E53" s="95" t="s">
        <v>574</v>
      </c>
      <c r="F53" s="80"/>
      <c r="G53" s="80"/>
      <c r="H53" s="80"/>
      <c r="I53" s="80"/>
      <c r="J53" s="80"/>
      <c r="K53" s="80"/>
      <c r="L53" s="80"/>
      <c r="M53" s="80"/>
      <c r="N53" s="82"/>
      <c r="O53" s="85" t="s">
        <v>557</v>
      </c>
      <c r="P53" s="80"/>
      <c r="Q53" s="80"/>
      <c r="R53" s="80"/>
    </row>
    <row r="54" spans="1:18" ht="30">
      <c r="A54" s="80">
        <v>49</v>
      </c>
      <c r="B54" s="80" t="s">
        <v>615</v>
      </c>
      <c r="C54" s="80" t="s">
        <v>7</v>
      </c>
      <c r="D54" s="82" t="s">
        <v>637</v>
      </c>
      <c r="E54" s="95" t="s">
        <v>642</v>
      </c>
      <c r="F54" s="80"/>
      <c r="G54" s="80"/>
      <c r="H54" s="80"/>
      <c r="I54" s="80"/>
      <c r="J54" s="80"/>
      <c r="K54" s="80"/>
      <c r="L54" s="80"/>
      <c r="M54" s="80"/>
      <c r="N54" s="82" t="s">
        <v>643</v>
      </c>
      <c r="O54" s="85" t="s">
        <v>7</v>
      </c>
      <c r="P54" s="80"/>
      <c r="Q54" s="80"/>
      <c r="R54" s="80"/>
    </row>
    <row r="55" spans="1:18" ht="30">
      <c r="A55" s="80">
        <v>50</v>
      </c>
      <c r="B55" s="80" t="s">
        <v>615</v>
      </c>
      <c r="C55" s="80" t="s">
        <v>553</v>
      </c>
      <c r="D55" s="82" t="s">
        <v>637</v>
      </c>
      <c r="E55" s="95" t="s">
        <v>644</v>
      </c>
      <c r="F55" s="80"/>
      <c r="G55" s="80"/>
      <c r="H55" s="80"/>
      <c r="I55" s="80"/>
      <c r="J55" s="80"/>
      <c r="K55" s="80"/>
      <c r="L55" s="80"/>
      <c r="M55" s="80"/>
      <c r="N55" s="82" t="s">
        <v>641</v>
      </c>
      <c r="O55" s="85" t="s">
        <v>557</v>
      </c>
      <c r="P55" s="80"/>
      <c r="Q55" s="80"/>
      <c r="R55" s="80"/>
    </row>
    <row r="56" spans="1:18" ht="30">
      <c r="A56" s="80">
        <v>51</v>
      </c>
      <c r="B56" s="80" t="s">
        <v>615</v>
      </c>
      <c r="C56" s="80" t="s">
        <v>553</v>
      </c>
      <c r="D56" s="82" t="s">
        <v>637</v>
      </c>
      <c r="E56" s="95" t="s">
        <v>645</v>
      </c>
      <c r="F56" s="80"/>
      <c r="G56" s="80"/>
      <c r="H56" s="80"/>
      <c r="I56" s="80"/>
      <c r="J56" s="80"/>
      <c r="K56" s="80"/>
      <c r="L56" s="80"/>
      <c r="M56" s="80"/>
      <c r="N56" s="82" t="s">
        <v>641</v>
      </c>
      <c r="O56" s="85" t="s">
        <v>557</v>
      </c>
      <c r="P56" s="80"/>
      <c r="Q56" s="80"/>
      <c r="R56" s="80"/>
    </row>
    <row r="57" spans="1:18" ht="30">
      <c r="A57" s="80">
        <v>52</v>
      </c>
      <c r="B57" s="80" t="s">
        <v>615</v>
      </c>
      <c r="C57" s="80" t="s">
        <v>553</v>
      </c>
      <c r="D57" s="82" t="s">
        <v>637</v>
      </c>
      <c r="E57" s="95" t="s">
        <v>646</v>
      </c>
      <c r="F57" s="80"/>
      <c r="G57" s="80"/>
      <c r="H57" s="80"/>
      <c r="I57" s="80"/>
      <c r="J57" s="80"/>
      <c r="K57" s="80"/>
      <c r="L57" s="80"/>
      <c r="M57" s="80"/>
      <c r="N57" s="82" t="s">
        <v>496</v>
      </c>
      <c r="O57" s="85" t="s">
        <v>557</v>
      </c>
      <c r="P57" s="80"/>
      <c r="Q57" s="80"/>
      <c r="R57" s="80"/>
    </row>
    <row r="58" spans="1:18" ht="30">
      <c r="A58" s="80">
        <v>53</v>
      </c>
      <c r="B58" s="80" t="s">
        <v>615</v>
      </c>
      <c r="C58" s="80" t="s">
        <v>596</v>
      </c>
      <c r="D58" s="82" t="s">
        <v>637</v>
      </c>
      <c r="E58" s="95" t="s">
        <v>647</v>
      </c>
      <c r="F58" s="80"/>
      <c r="G58" s="80"/>
      <c r="H58" s="80"/>
      <c r="I58" s="80"/>
      <c r="J58" s="80"/>
      <c r="K58" s="80"/>
      <c r="L58" s="80"/>
      <c r="M58" s="80"/>
      <c r="N58" s="82" t="s">
        <v>596</v>
      </c>
      <c r="O58" s="85" t="s">
        <v>596</v>
      </c>
      <c r="P58" s="80"/>
      <c r="Q58" s="80"/>
      <c r="R58" s="80"/>
    </row>
    <row r="59" spans="1:18" ht="30">
      <c r="A59" s="80">
        <v>54</v>
      </c>
      <c r="B59" s="80" t="s">
        <v>615</v>
      </c>
      <c r="C59" s="80" t="s">
        <v>553</v>
      </c>
      <c r="D59" s="82" t="s">
        <v>637</v>
      </c>
      <c r="E59" s="95" t="s">
        <v>648</v>
      </c>
      <c r="F59" s="80"/>
      <c r="G59" s="80"/>
      <c r="H59" s="80"/>
      <c r="I59" s="80"/>
      <c r="J59" s="80"/>
      <c r="K59" s="80"/>
      <c r="L59" s="80"/>
      <c r="M59" s="80"/>
      <c r="N59" s="82" t="s">
        <v>641</v>
      </c>
      <c r="O59" s="85" t="s">
        <v>557</v>
      </c>
      <c r="P59" s="80"/>
      <c r="Q59" s="80"/>
      <c r="R59" s="80"/>
    </row>
    <row r="60" spans="1:18" ht="45">
      <c r="A60" s="80">
        <v>55</v>
      </c>
      <c r="B60" s="80" t="s">
        <v>615</v>
      </c>
      <c r="C60" s="80" t="s">
        <v>553</v>
      </c>
      <c r="D60" s="82" t="s">
        <v>637</v>
      </c>
      <c r="E60" s="95" t="s">
        <v>649</v>
      </c>
      <c r="F60" s="80"/>
      <c r="G60" s="80"/>
      <c r="H60" s="80"/>
      <c r="I60" s="80"/>
      <c r="J60" s="80"/>
      <c r="K60" s="80"/>
      <c r="L60" s="80"/>
      <c r="M60" s="80"/>
      <c r="N60" s="82" t="s">
        <v>650</v>
      </c>
      <c r="O60" s="85" t="s">
        <v>557</v>
      </c>
      <c r="P60" s="80"/>
      <c r="Q60" s="80"/>
      <c r="R60" s="80"/>
    </row>
    <row r="61" spans="1:18" ht="45">
      <c r="A61" s="80">
        <v>56</v>
      </c>
      <c r="B61" s="80" t="s">
        <v>615</v>
      </c>
      <c r="C61" s="80" t="s">
        <v>553</v>
      </c>
      <c r="D61" s="82" t="s">
        <v>637</v>
      </c>
      <c r="E61" s="95" t="s">
        <v>651</v>
      </c>
      <c r="F61" s="80"/>
      <c r="G61" s="80"/>
      <c r="H61" s="80"/>
      <c r="I61" s="80"/>
      <c r="J61" s="80"/>
      <c r="K61" s="80"/>
      <c r="L61" s="80"/>
      <c r="M61" s="80"/>
      <c r="N61" s="82" t="s">
        <v>641</v>
      </c>
      <c r="O61" s="85" t="s">
        <v>557</v>
      </c>
      <c r="P61" s="80"/>
      <c r="Q61" s="80"/>
      <c r="R61" s="80"/>
    </row>
    <row r="62" spans="1:18" ht="30">
      <c r="A62" s="80">
        <v>57</v>
      </c>
      <c r="B62" s="80" t="s">
        <v>615</v>
      </c>
      <c r="C62" s="80" t="s">
        <v>553</v>
      </c>
      <c r="D62" s="82" t="s">
        <v>637</v>
      </c>
      <c r="E62" s="95" t="s">
        <v>652</v>
      </c>
      <c r="F62" s="80"/>
      <c r="G62" s="80"/>
      <c r="H62" s="80"/>
      <c r="I62" s="80"/>
      <c r="J62" s="80"/>
      <c r="K62" s="80"/>
      <c r="L62" s="80"/>
      <c r="M62" s="80"/>
      <c r="N62" s="82" t="s">
        <v>641</v>
      </c>
      <c r="O62" s="85" t="s">
        <v>557</v>
      </c>
      <c r="P62" s="80"/>
      <c r="Q62" s="80"/>
      <c r="R62" s="80"/>
    </row>
    <row r="63" spans="1:18" ht="30">
      <c r="A63" s="80"/>
      <c r="B63" s="84" t="s">
        <v>615</v>
      </c>
      <c r="C63" s="80" t="s">
        <v>553</v>
      </c>
      <c r="D63" s="85" t="s">
        <v>637</v>
      </c>
      <c r="E63" s="97" t="s">
        <v>653</v>
      </c>
      <c r="F63" s="84"/>
      <c r="G63" s="84"/>
      <c r="H63" s="84"/>
      <c r="I63" s="84"/>
      <c r="J63" s="84"/>
      <c r="K63" s="84"/>
      <c r="L63" s="84"/>
      <c r="M63" s="84"/>
      <c r="N63" s="85"/>
      <c r="O63" s="85" t="s">
        <v>557</v>
      </c>
      <c r="P63" s="80" t="s">
        <v>654</v>
      </c>
      <c r="Q63" s="80"/>
      <c r="R63" s="80"/>
    </row>
    <row r="64" spans="1:18" ht="45">
      <c r="A64" s="80">
        <v>58</v>
      </c>
      <c r="B64" s="80" t="s">
        <v>615</v>
      </c>
      <c r="C64" s="80" t="s">
        <v>655</v>
      </c>
      <c r="D64" s="82" t="s">
        <v>637</v>
      </c>
      <c r="E64" s="95" t="s">
        <v>656</v>
      </c>
      <c r="F64" s="80"/>
      <c r="G64" s="80"/>
      <c r="H64" s="80"/>
      <c r="I64" s="80"/>
      <c r="J64" s="80"/>
      <c r="K64" s="80"/>
      <c r="L64" s="80"/>
      <c r="M64" s="80"/>
      <c r="N64" s="82" t="s">
        <v>657</v>
      </c>
      <c r="O64" s="85" t="s">
        <v>658</v>
      </c>
      <c r="P64" s="80"/>
      <c r="Q64" s="80"/>
      <c r="R64" s="80"/>
    </row>
    <row r="65" spans="1:18" ht="45">
      <c r="A65" s="80">
        <v>59</v>
      </c>
      <c r="B65" s="80" t="s">
        <v>615</v>
      </c>
      <c r="C65" s="80"/>
      <c r="D65" s="82" t="s">
        <v>637</v>
      </c>
      <c r="E65" s="95" t="s">
        <v>659</v>
      </c>
      <c r="F65" s="80"/>
      <c r="G65" s="80"/>
      <c r="H65" s="80"/>
      <c r="I65" s="80"/>
      <c r="J65" s="80"/>
      <c r="K65" s="80"/>
      <c r="L65" s="80"/>
      <c r="M65" s="80"/>
      <c r="N65" s="82" t="s">
        <v>660</v>
      </c>
      <c r="O65" s="85" t="s">
        <v>560</v>
      </c>
      <c r="P65" s="80"/>
      <c r="Q65" s="80"/>
      <c r="R65" s="80"/>
    </row>
    <row r="66" spans="1:18" ht="30">
      <c r="A66" s="80">
        <v>60</v>
      </c>
      <c r="B66" s="80" t="s">
        <v>615</v>
      </c>
      <c r="C66" s="80" t="s">
        <v>553</v>
      </c>
      <c r="D66" s="82" t="s">
        <v>637</v>
      </c>
      <c r="E66" s="95" t="s">
        <v>661</v>
      </c>
      <c r="F66" s="80"/>
      <c r="G66" s="80"/>
      <c r="H66" s="80"/>
      <c r="I66" s="80"/>
      <c r="J66" s="80"/>
      <c r="K66" s="80"/>
      <c r="L66" s="80"/>
      <c r="M66" s="80"/>
      <c r="N66" s="82" t="s">
        <v>641</v>
      </c>
      <c r="O66" s="85" t="s">
        <v>557</v>
      </c>
      <c r="P66" s="80"/>
      <c r="Q66" s="80"/>
      <c r="R66" s="80"/>
    </row>
    <row r="67" spans="1:18" ht="45">
      <c r="A67" s="80">
        <v>61</v>
      </c>
      <c r="B67" s="80" t="s">
        <v>615</v>
      </c>
      <c r="C67" s="80" t="s">
        <v>553</v>
      </c>
      <c r="D67" s="82" t="s">
        <v>637</v>
      </c>
      <c r="E67" s="95" t="s">
        <v>662</v>
      </c>
      <c r="F67" s="80"/>
      <c r="G67" s="80"/>
      <c r="H67" s="80"/>
      <c r="I67" s="80"/>
      <c r="J67" s="80"/>
      <c r="K67" s="80"/>
      <c r="L67" s="80"/>
      <c r="M67" s="80"/>
      <c r="N67" s="82" t="s">
        <v>641</v>
      </c>
      <c r="O67" s="85" t="s">
        <v>557</v>
      </c>
      <c r="P67" s="80"/>
      <c r="Q67" s="80"/>
      <c r="R67" s="80"/>
    </row>
    <row r="68" spans="1:18" ht="30">
      <c r="A68" s="80">
        <v>62</v>
      </c>
      <c r="B68" s="80" t="s">
        <v>615</v>
      </c>
      <c r="C68" s="80" t="s">
        <v>553</v>
      </c>
      <c r="D68" s="82" t="s">
        <v>637</v>
      </c>
      <c r="E68" s="95" t="s">
        <v>663</v>
      </c>
      <c r="F68" s="80"/>
      <c r="G68" s="80"/>
      <c r="H68" s="80"/>
      <c r="I68" s="80"/>
      <c r="J68" s="80"/>
      <c r="K68" s="80"/>
      <c r="L68" s="80"/>
      <c r="M68" s="80"/>
      <c r="N68" s="82" t="s">
        <v>641</v>
      </c>
      <c r="O68" s="85" t="s">
        <v>557</v>
      </c>
      <c r="P68" s="80"/>
      <c r="Q68" s="80"/>
      <c r="R68" s="80"/>
    </row>
    <row r="69" spans="1:18" ht="30">
      <c r="A69" s="80">
        <v>63</v>
      </c>
      <c r="B69" s="80" t="s">
        <v>615</v>
      </c>
      <c r="C69" s="80" t="s">
        <v>553</v>
      </c>
      <c r="D69" s="82" t="s">
        <v>637</v>
      </c>
      <c r="E69" s="95" t="s">
        <v>664</v>
      </c>
      <c r="F69" s="80"/>
      <c r="G69" s="80"/>
      <c r="H69" s="80"/>
      <c r="I69" s="80"/>
      <c r="J69" s="80"/>
      <c r="K69" s="80"/>
      <c r="L69" s="80"/>
      <c r="M69" s="80"/>
      <c r="N69" s="82" t="s">
        <v>641</v>
      </c>
      <c r="O69" s="85" t="s">
        <v>557</v>
      </c>
      <c r="P69" s="80"/>
      <c r="Q69" s="80"/>
      <c r="R69" s="80"/>
    </row>
    <row r="70" spans="1:18" ht="30">
      <c r="A70" s="80">
        <v>64</v>
      </c>
      <c r="B70" s="80" t="s">
        <v>615</v>
      </c>
      <c r="C70" s="80" t="s">
        <v>553</v>
      </c>
      <c r="D70" s="82" t="s">
        <v>637</v>
      </c>
      <c r="E70" s="95" t="s">
        <v>665</v>
      </c>
      <c r="F70" s="80"/>
      <c r="G70" s="80"/>
      <c r="H70" s="80"/>
      <c r="I70" s="80"/>
      <c r="J70" s="80"/>
      <c r="K70" s="80"/>
      <c r="L70" s="80"/>
      <c r="M70" s="80"/>
      <c r="N70" s="82" t="s">
        <v>641</v>
      </c>
      <c r="O70" s="85" t="s">
        <v>557</v>
      </c>
      <c r="P70" s="80"/>
      <c r="Q70" s="80"/>
      <c r="R70" s="80"/>
    </row>
    <row r="71" spans="1:18" ht="30">
      <c r="A71" s="80">
        <v>65</v>
      </c>
      <c r="B71" s="80" t="s">
        <v>615</v>
      </c>
      <c r="C71" s="80" t="s">
        <v>553</v>
      </c>
      <c r="D71" s="82" t="s">
        <v>637</v>
      </c>
      <c r="E71" s="95" t="s">
        <v>666</v>
      </c>
      <c r="F71" s="80"/>
      <c r="G71" s="80"/>
      <c r="H71" s="80"/>
      <c r="I71" s="80"/>
      <c r="J71" s="80"/>
      <c r="K71" s="80"/>
      <c r="L71" s="80"/>
      <c r="M71" s="80"/>
      <c r="N71" s="82" t="s">
        <v>641</v>
      </c>
      <c r="O71" s="85" t="s">
        <v>557</v>
      </c>
      <c r="P71" s="80"/>
      <c r="Q71" s="80"/>
      <c r="R71" s="80"/>
    </row>
    <row r="72" spans="1:18" ht="45">
      <c r="A72" s="80">
        <v>66</v>
      </c>
      <c r="B72" s="80" t="s">
        <v>615</v>
      </c>
      <c r="C72" s="80" t="s">
        <v>553</v>
      </c>
      <c r="D72" s="82" t="s">
        <v>637</v>
      </c>
      <c r="E72" s="95" t="s">
        <v>667</v>
      </c>
      <c r="F72" s="80"/>
      <c r="G72" s="80"/>
      <c r="H72" s="80"/>
      <c r="I72" s="80"/>
      <c r="J72" s="80"/>
      <c r="K72" s="80"/>
      <c r="L72" s="80"/>
      <c r="M72" s="80"/>
      <c r="N72" s="82" t="s">
        <v>641</v>
      </c>
      <c r="O72" s="85" t="s">
        <v>557</v>
      </c>
      <c r="P72" s="80"/>
      <c r="Q72" s="80"/>
      <c r="R72" s="80"/>
    </row>
    <row r="73" spans="1:18" ht="30">
      <c r="A73" s="80">
        <v>67</v>
      </c>
      <c r="B73" s="80" t="s">
        <v>615</v>
      </c>
      <c r="C73" s="80" t="s">
        <v>553</v>
      </c>
      <c r="D73" s="82" t="s">
        <v>637</v>
      </c>
      <c r="E73" s="95" t="s">
        <v>668</v>
      </c>
      <c r="F73" s="80"/>
      <c r="G73" s="80"/>
      <c r="H73" s="80"/>
      <c r="I73" s="80"/>
      <c r="J73" s="80"/>
      <c r="K73" s="80"/>
      <c r="L73" s="80"/>
      <c r="M73" s="80"/>
      <c r="N73" s="82" t="s">
        <v>669</v>
      </c>
      <c r="O73" s="85" t="s">
        <v>557</v>
      </c>
      <c r="P73" s="80"/>
      <c r="Q73" s="80"/>
      <c r="R73" s="80"/>
    </row>
    <row r="74" spans="1:18" ht="30">
      <c r="A74" s="80">
        <v>68</v>
      </c>
      <c r="B74" s="80" t="s">
        <v>615</v>
      </c>
      <c r="C74" s="80" t="s">
        <v>553</v>
      </c>
      <c r="D74" s="82" t="s">
        <v>637</v>
      </c>
      <c r="E74" s="95" t="s">
        <v>670</v>
      </c>
      <c r="F74" s="80"/>
      <c r="G74" s="80"/>
      <c r="H74" s="80"/>
      <c r="I74" s="80"/>
      <c r="J74" s="80"/>
      <c r="K74" s="80"/>
      <c r="L74" s="80"/>
      <c r="M74" s="80"/>
      <c r="N74" s="82" t="s">
        <v>641</v>
      </c>
      <c r="O74" s="85" t="s">
        <v>557</v>
      </c>
      <c r="P74" s="80"/>
      <c r="Q74" s="80"/>
      <c r="R74" s="80"/>
    </row>
    <row r="75" spans="1:18" ht="30">
      <c r="A75" s="80">
        <v>69</v>
      </c>
      <c r="B75" s="80" t="s">
        <v>615</v>
      </c>
      <c r="C75" s="80" t="s">
        <v>553</v>
      </c>
      <c r="D75" s="82" t="s">
        <v>637</v>
      </c>
      <c r="E75" s="95" t="s">
        <v>671</v>
      </c>
      <c r="F75" s="80"/>
      <c r="G75" s="80"/>
      <c r="H75" s="80"/>
      <c r="I75" s="80"/>
      <c r="J75" s="80"/>
      <c r="K75" s="80"/>
      <c r="L75" s="80"/>
      <c r="M75" s="80"/>
      <c r="N75" s="82" t="s">
        <v>672</v>
      </c>
      <c r="O75" s="85" t="s">
        <v>557</v>
      </c>
      <c r="P75" s="80"/>
      <c r="Q75" s="80"/>
      <c r="R75" s="80"/>
    </row>
    <row r="76" spans="1:18" ht="30">
      <c r="A76" s="80">
        <v>70</v>
      </c>
      <c r="B76" s="80" t="s">
        <v>615</v>
      </c>
      <c r="C76" s="80" t="s">
        <v>553</v>
      </c>
      <c r="D76" s="82" t="s">
        <v>637</v>
      </c>
      <c r="E76" s="95" t="s">
        <v>673</v>
      </c>
      <c r="F76" s="80"/>
      <c r="G76" s="80"/>
      <c r="H76" s="80"/>
      <c r="I76" s="80"/>
      <c r="J76" s="80"/>
      <c r="K76" s="80"/>
      <c r="L76" s="80"/>
      <c r="M76" s="80"/>
      <c r="N76" s="82" t="s">
        <v>672</v>
      </c>
      <c r="O76" s="85" t="s">
        <v>557</v>
      </c>
      <c r="P76" s="80"/>
      <c r="Q76" s="80"/>
      <c r="R76" s="80"/>
    </row>
    <row r="77" spans="1:18" ht="30">
      <c r="A77" s="80">
        <v>71</v>
      </c>
      <c r="B77" s="80" t="s">
        <v>615</v>
      </c>
      <c r="C77" s="80" t="s">
        <v>553</v>
      </c>
      <c r="D77" s="82" t="s">
        <v>637</v>
      </c>
      <c r="E77" s="95" t="s">
        <v>674</v>
      </c>
      <c r="F77" s="80"/>
      <c r="G77" s="80"/>
      <c r="H77" s="80"/>
      <c r="I77" s="80"/>
      <c r="J77" s="80"/>
      <c r="K77" s="80"/>
      <c r="L77" s="80"/>
      <c r="M77" s="80"/>
      <c r="N77" s="82" t="s">
        <v>672</v>
      </c>
      <c r="O77" s="85" t="s">
        <v>557</v>
      </c>
      <c r="P77" s="80"/>
      <c r="Q77" s="80"/>
      <c r="R77" s="80"/>
    </row>
    <row r="78" spans="1:18" ht="30">
      <c r="A78" s="80">
        <v>72</v>
      </c>
      <c r="B78" s="80" t="s">
        <v>615</v>
      </c>
      <c r="C78" s="80" t="s">
        <v>553</v>
      </c>
      <c r="D78" s="82" t="s">
        <v>637</v>
      </c>
      <c r="E78" s="95" t="s">
        <v>675</v>
      </c>
      <c r="F78" s="80"/>
      <c r="G78" s="80"/>
      <c r="H78" s="80"/>
      <c r="I78" s="80"/>
      <c r="J78" s="80"/>
      <c r="K78" s="80"/>
      <c r="L78" s="80"/>
      <c r="M78" s="80"/>
      <c r="N78" s="82" t="s">
        <v>672</v>
      </c>
      <c r="O78" s="85" t="s">
        <v>557</v>
      </c>
      <c r="P78" s="80"/>
      <c r="Q78" s="80"/>
      <c r="R78" s="80"/>
    </row>
    <row r="79" spans="1:18" ht="30">
      <c r="A79" s="80">
        <v>73</v>
      </c>
      <c r="B79" s="80" t="s">
        <v>615</v>
      </c>
      <c r="C79" s="80" t="s">
        <v>553</v>
      </c>
      <c r="D79" s="82" t="s">
        <v>637</v>
      </c>
      <c r="E79" s="95" t="s">
        <v>676</v>
      </c>
      <c r="F79" s="80"/>
      <c r="G79" s="80"/>
      <c r="H79" s="80"/>
      <c r="I79" s="80"/>
      <c r="J79" s="80"/>
      <c r="K79" s="80"/>
      <c r="L79" s="80"/>
      <c r="M79" s="80"/>
      <c r="N79" s="82" t="s">
        <v>677</v>
      </c>
      <c r="O79" s="85" t="s">
        <v>557</v>
      </c>
      <c r="P79" s="80"/>
      <c r="Q79" s="80"/>
      <c r="R79" s="80"/>
    </row>
    <row r="80" spans="1:18" ht="60">
      <c r="A80" s="80">
        <v>74</v>
      </c>
      <c r="B80" s="80" t="s">
        <v>615</v>
      </c>
      <c r="C80" s="80" t="s">
        <v>553</v>
      </c>
      <c r="D80" s="82" t="s">
        <v>637</v>
      </c>
      <c r="E80" s="95" t="s">
        <v>678</v>
      </c>
      <c r="F80" s="80"/>
      <c r="G80" s="80"/>
      <c r="H80" s="80"/>
      <c r="I80" s="80"/>
      <c r="J80" s="80"/>
      <c r="K80" s="80"/>
      <c r="L80" s="80"/>
      <c r="M80" s="80"/>
      <c r="N80" s="82" t="s">
        <v>641</v>
      </c>
      <c r="O80" s="85" t="s">
        <v>557</v>
      </c>
      <c r="P80" s="80"/>
      <c r="Q80" s="80"/>
      <c r="R80" s="80"/>
    </row>
    <row r="81" spans="1:18" ht="30">
      <c r="A81" s="80">
        <v>75</v>
      </c>
      <c r="B81" s="80" t="s">
        <v>615</v>
      </c>
      <c r="C81" s="80" t="s">
        <v>553</v>
      </c>
      <c r="D81" s="82" t="s">
        <v>637</v>
      </c>
      <c r="E81" s="95" t="s">
        <v>679</v>
      </c>
      <c r="F81" s="80"/>
      <c r="G81" s="80"/>
      <c r="H81" s="80"/>
      <c r="I81" s="80"/>
      <c r="J81" s="80"/>
      <c r="K81" s="80"/>
      <c r="L81" s="80"/>
      <c r="M81" s="80"/>
      <c r="N81" s="82" t="s">
        <v>680</v>
      </c>
      <c r="O81" s="85" t="s">
        <v>557</v>
      </c>
      <c r="P81" s="80"/>
      <c r="Q81" s="80"/>
      <c r="R81" s="80"/>
    </row>
    <row r="82" spans="1:18" ht="30">
      <c r="A82" s="80">
        <v>76</v>
      </c>
      <c r="B82" s="80" t="s">
        <v>615</v>
      </c>
      <c r="C82" s="80" t="s">
        <v>553</v>
      </c>
      <c r="D82" s="82" t="s">
        <v>637</v>
      </c>
      <c r="E82" s="82" t="s">
        <v>681</v>
      </c>
      <c r="F82" s="80"/>
      <c r="G82" s="80"/>
      <c r="H82" s="80"/>
      <c r="I82" s="80"/>
      <c r="J82" s="80"/>
      <c r="K82" s="80"/>
      <c r="L82" s="80"/>
      <c r="M82" s="80"/>
      <c r="N82" s="82" t="s">
        <v>680</v>
      </c>
      <c r="O82" s="85" t="s">
        <v>557</v>
      </c>
      <c r="P82" s="80"/>
      <c r="Q82" s="80"/>
      <c r="R82" s="80"/>
    </row>
    <row r="83" spans="1:18" ht="30">
      <c r="A83" s="80">
        <v>77</v>
      </c>
      <c r="B83" s="80" t="s">
        <v>615</v>
      </c>
      <c r="C83" s="80" t="s">
        <v>553</v>
      </c>
      <c r="D83" s="82" t="s">
        <v>637</v>
      </c>
      <c r="E83" s="73" t="s">
        <v>682</v>
      </c>
      <c r="F83" s="80"/>
      <c r="G83" s="80"/>
      <c r="H83" s="80"/>
      <c r="I83" s="80"/>
      <c r="J83" s="80"/>
      <c r="K83" s="80"/>
      <c r="L83" s="80"/>
      <c r="M83" s="80"/>
      <c r="N83" s="82" t="s">
        <v>680</v>
      </c>
      <c r="O83" s="85" t="s">
        <v>557</v>
      </c>
      <c r="P83" s="80"/>
      <c r="Q83" s="80"/>
      <c r="R83" s="80"/>
    </row>
    <row r="84" spans="1:18" ht="30">
      <c r="A84" s="80">
        <v>78</v>
      </c>
      <c r="B84" s="80" t="s">
        <v>615</v>
      </c>
      <c r="C84" s="80" t="s">
        <v>553</v>
      </c>
      <c r="D84" s="82" t="s">
        <v>637</v>
      </c>
      <c r="E84" s="73" t="s">
        <v>683</v>
      </c>
      <c r="F84" s="80"/>
      <c r="G84" s="80"/>
      <c r="H84" s="80"/>
      <c r="I84" s="80"/>
      <c r="J84" s="80"/>
      <c r="K84" s="80"/>
      <c r="L84" s="80"/>
      <c r="M84" s="80"/>
      <c r="N84" s="82" t="s">
        <v>684</v>
      </c>
      <c r="O84" s="85" t="s">
        <v>557</v>
      </c>
      <c r="P84" s="80"/>
      <c r="Q84" s="80"/>
      <c r="R84" s="80"/>
    </row>
    <row r="85" spans="1:18" ht="30">
      <c r="A85" s="80">
        <v>79</v>
      </c>
      <c r="B85" s="80" t="s">
        <v>615</v>
      </c>
      <c r="C85" s="80" t="s">
        <v>604</v>
      </c>
      <c r="D85" s="82" t="s">
        <v>637</v>
      </c>
      <c r="E85" s="82" t="s">
        <v>685</v>
      </c>
      <c r="F85" s="80"/>
      <c r="G85" s="80"/>
      <c r="H85" s="80"/>
      <c r="I85" s="80"/>
      <c r="J85" s="80"/>
      <c r="K85" s="80"/>
      <c r="L85" s="80"/>
      <c r="M85" s="80"/>
      <c r="N85" s="82" t="s">
        <v>621</v>
      </c>
      <c r="O85" s="85" t="s">
        <v>608</v>
      </c>
      <c r="P85" s="80"/>
      <c r="Q85" s="80"/>
      <c r="R85" s="80"/>
    </row>
    <row r="86" spans="1:18" ht="30">
      <c r="A86" s="80">
        <v>80</v>
      </c>
      <c r="B86" s="80" t="s">
        <v>615</v>
      </c>
      <c r="C86" s="80" t="s">
        <v>604</v>
      </c>
      <c r="D86" s="82" t="s">
        <v>637</v>
      </c>
      <c r="E86" s="82" t="s">
        <v>686</v>
      </c>
      <c r="F86" s="80"/>
      <c r="G86" s="80"/>
      <c r="H86" s="80"/>
      <c r="I86" s="80"/>
      <c r="J86" s="80"/>
      <c r="K86" s="80"/>
      <c r="L86" s="80"/>
      <c r="M86" s="80"/>
      <c r="N86" s="82" t="s">
        <v>621</v>
      </c>
      <c r="O86" s="85" t="s">
        <v>608</v>
      </c>
      <c r="P86" s="80"/>
      <c r="Q86" s="80"/>
      <c r="R86" s="80"/>
    </row>
    <row r="87" spans="1:18" ht="30">
      <c r="A87" s="80">
        <v>81</v>
      </c>
      <c r="B87" s="80" t="s">
        <v>615</v>
      </c>
      <c r="C87" s="80" t="s">
        <v>604</v>
      </c>
      <c r="D87" s="82" t="s">
        <v>637</v>
      </c>
      <c r="E87" s="82" t="s">
        <v>687</v>
      </c>
      <c r="F87" s="80"/>
      <c r="G87" s="80"/>
      <c r="H87" s="80"/>
      <c r="I87" s="80"/>
      <c r="J87" s="80"/>
      <c r="K87" s="80"/>
      <c r="L87" s="80"/>
      <c r="M87" s="80"/>
      <c r="N87" s="82" t="s">
        <v>621</v>
      </c>
      <c r="O87" s="85" t="s">
        <v>608</v>
      </c>
      <c r="P87" s="80"/>
      <c r="Q87" s="80"/>
      <c r="R87" s="80"/>
    </row>
    <row r="88" spans="1:18" ht="30">
      <c r="A88" s="80">
        <v>82</v>
      </c>
      <c r="B88" s="80" t="s">
        <v>615</v>
      </c>
      <c r="C88" s="80" t="s">
        <v>604</v>
      </c>
      <c r="D88" s="82" t="s">
        <v>637</v>
      </c>
      <c r="E88" s="82" t="s">
        <v>688</v>
      </c>
      <c r="F88" s="80"/>
      <c r="G88" s="80"/>
      <c r="H88" s="80"/>
      <c r="I88" s="80"/>
      <c r="J88" s="80"/>
      <c r="K88" s="80"/>
      <c r="L88" s="80"/>
      <c r="M88" s="80"/>
      <c r="N88" s="82" t="s">
        <v>621</v>
      </c>
      <c r="O88" s="85" t="s">
        <v>608</v>
      </c>
      <c r="P88" s="80"/>
      <c r="Q88" s="80"/>
      <c r="R88" s="80"/>
    </row>
    <row r="89" spans="1:18" ht="30">
      <c r="A89" s="80">
        <v>83</v>
      </c>
      <c r="B89" s="80" t="s">
        <v>615</v>
      </c>
      <c r="C89" s="80" t="s">
        <v>18</v>
      </c>
      <c r="D89" s="82" t="s">
        <v>689</v>
      </c>
      <c r="E89" s="73" t="s">
        <v>690</v>
      </c>
      <c r="F89" s="80"/>
      <c r="G89" s="80"/>
      <c r="H89" s="80"/>
      <c r="I89" s="80"/>
      <c r="J89" s="80"/>
      <c r="K89" s="80"/>
      <c r="L89" s="80"/>
      <c r="M89" s="80"/>
      <c r="N89" s="80" t="s">
        <v>691</v>
      </c>
      <c r="O89" s="84" t="s">
        <v>18</v>
      </c>
      <c r="P89" s="80"/>
      <c r="Q89" s="80"/>
      <c r="R89" s="80"/>
    </row>
    <row r="90" spans="1:18" ht="30">
      <c r="A90" s="80">
        <v>84</v>
      </c>
      <c r="B90" s="80" t="s">
        <v>615</v>
      </c>
      <c r="C90" s="80" t="s">
        <v>655</v>
      </c>
      <c r="D90" s="82" t="s">
        <v>689</v>
      </c>
      <c r="E90" s="82" t="s">
        <v>692</v>
      </c>
      <c r="F90" s="80"/>
      <c r="G90" s="80"/>
      <c r="H90" s="80"/>
      <c r="I90" s="80"/>
      <c r="J90" s="80"/>
      <c r="K90" s="80"/>
      <c r="L90" s="80"/>
      <c r="M90" s="80"/>
      <c r="N90" s="82" t="s">
        <v>693</v>
      </c>
      <c r="O90" s="84" t="s">
        <v>658</v>
      </c>
      <c r="P90" s="80"/>
      <c r="Q90" s="80"/>
      <c r="R90" s="80"/>
    </row>
    <row r="91" spans="1:18">
      <c r="A91" s="80">
        <v>85</v>
      </c>
      <c r="B91" s="80" t="s">
        <v>615</v>
      </c>
      <c r="C91" s="80" t="s">
        <v>7</v>
      </c>
      <c r="D91" s="82" t="s">
        <v>689</v>
      </c>
      <c r="E91" s="82" t="s">
        <v>694</v>
      </c>
      <c r="F91" s="80"/>
      <c r="G91" s="80"/>
      <c r="H91" s="80"/>
      <c r="I91" s="80"/>
      <c r="J91" s="80"/>
      <c r="K91" s="80"/>
      <c r="L91" s="80"/>
      <c r="M91" s="80"/>
      <c r="N91" s="80" t="s">
        <v>695</v>
      </c>
      <c r="O91" s="84" t="s">
        <v>7</v>
      </c>
      <c r="P91" s="80"/>
      <c r="Q91" s="80"/>
      <c r="R91" s="80"/>
    </row>
    <row r="92" spans="1:18" ht="30">
      <c r="A92" s="80">
        <v>86</v>
      </c>
      <c r="B92" s="80" t="s">
        <v>615</v>
      </c>
      <c r="C92" s="80" t="s">
        <v>604</v>
      </c>
      <c r="D92" s="82" t="s">
        <v>696</v>
      </c>
      <c r="E92" s="82" t="s">
        <v>697</v>
      </c>
      <c r="F92" s="80"/>
      <c r="G92" s="80"/>
      <c r="H92" s="80"/>
      <c r="I92" s="80"/>
      <c r="J92" s="80"/>
      <c r="K92" s="80"/>
      <c r="L92" s="80"/>
      <c r="M92" s="80"/>
      <c r="N92" s="82" t="s">
        <v>621</v>
      </c>
      <c r="O92" s="85" t="s">
        <v>608</v>
      </c>
      <c r="P92" s="80"/>
      <c r="Q92" s="80"/>
      <c r="R92" s="80"/>
    </row>
    <row r="93" spans="1:18">
      <c r="A93" s="80">
        <v>87</v>
      </c>
      <c r="B93" s="80" t="s">
        <v>698</v>
      </c>
      <c r="C93" s="80" t="s">
        <v>699</v>
      </c>
      <c r="D93" s="82" t="s">
        <v>700</v>
      </c>
      <c r="E93" s="73" t="s">
        <v>701</v>
      </c>
      <c r="F93" s="80"/>
      <c r="G93" s="80"/>
      <c r="H93" s="80"/>
      <c r="I93" s="80"/>
      <c r="J93" s="80"/>
      <c r="K93" s="80"/>
      <c r="L93" s="80"/>
      <c r="M93" s="80"/>
      <c r="N93" s="80" t="s">
        <v>702</v>
      </c>
      <c r="O93" s="84" t="s">
        <v>703</v>
      </c>
      <c r="P93" s="80"/>
      <c r="Q93" s="80"/>
      <c r="R93" s="80"/>
    </row>
    <row r="94" spans="1:18">
      <c r="A94" s="80">
        <v>88</v>
      </c>
      <c r="B94" s="80" t="s">
        <v>698</v>
      </c>
      <c r="C94" s="80" t="s">
        <v>699</v>
      </c>
      <c r="D94" s="82" t="s">
        <v>700</v>
      </c>
      <c r="E94" s="73" t="s">
        <v>704</v>
      </c>
      <c r="F94" s="80"/>
      <c r="G94" s="80"/>
      <c r="H94" s="80"/>
      <c r="I94" s="80"/>
      <c r="J94" s="80"/>
      <c r="K94" s="80"/>
      <c r="L94" s="80"/>
      <c r="M94" s="80"/>
      <c r="N94" s="80" t="s">
        <v>702</v>
      </c>
      <c r="O94" s="84" t="s">
        <v>703</v>
      </c>
      <c r="P94" s="80"/>
      <c r="Q94" s="80"/>
      <c r="R94" s="80"/>
    </row>
    <row r="95" spans="1:18" ht="30">
      <c r="A95" s="80">
        <v>89</v>
      </c>
      <c r="B95" s="80" t="s">
        <v>698</v>
      </c>
      <c r="C95" s="80" t="s">
        <v>705</v>
      </c>
      <c r="D95" s="82" t="s">
        <v>706</v>
      </c>
      <c r="E95" s="73" t="s">
        <v>707</v>
      </c>
      <c r="F95" s="80"/>
      <c r="G95" s="80"/>
      <c r="H95" s="80"/>
      <c r="I95" s="80"/>
      <c r="J95" s="80"/>
      <c r="K95" s="80"/>
      <c r="L95" s="80"/>
      <c r="M95" s="80"/>
      <c r="N95" s="80" t="s">
        <v>708</v>
      </c>
      <c r="O95" s="84" t="s">
        <v>708</v>
      </c>
      <c r="P95" s="80"/>
      <c r="Q95" s="80"/>
      <c r="R95" s="80"/>
    </row>
    <row r="96" spans="1:18" ht="30">
      <c r="A96" s="80">
        <v>90</v>
      </c>
      <c r="B96" s="80" t="s">
        <v>698</v>
      </c>
      <c r="C96" s="80" t="s">
        <v>699</v>
      </c>
      <c r="D96" s="82" t="s">
        <v>706</v>
      </c>
      <c r="E96" s="73" t="s">
        <v>709</v>
      </c>
      <c r="F96" s="80"/>
      <c r="G96" s="80"/>
      <c r="H96" s="80"/>
      <c r="I96" s="80"/>
      <c r="J96" s="80"/>
      <c r="K96" s="80"/>
      <c r="L96" s="80"/>
      <c r="M96" s="80"/>
      <c r="N96" s="80" t="s">
        <v>710</v>
      </c>
      <c r="O96" s="84" t="s">
        <v>703</v>
      </c>
      <c r="P96" s="80"/>
      <c r="Q96" s="80"/>
      <c r="R96" s="80"/>
    </row>
    <row r="97" spans="1:18" ht="90">
      <c r="A97" s="80">
        <v>91</v>
      </c>
      <c r="B97" s="80" t="s">
        <v>698</v>
      </c>
      <c r="C97" s="80" t="s">
        <v>571</v>
      </c>
      <c r="D97" s="82" t="s">
        <v>706</v>
      </c>
      <c r="E97" s="82" t="s">
        <v>711</v>
      </c>
      <c r="F97" s="80"/>
      <c r="G97" s="80"/>
      <c r="H97" s="80"/>
      <c r="I97" s="80"/>
      <c r="J97" s="80"/>
      <c r="K97" s="80"/>
      <c r="L97" s="80"/>
      <c r="M97" s="80"/>
      <c r="N97" s="82" t="s">
        <v>712</v>
      </c>
      <c r="O97" s="84" t="s">
        <v>14</v>
      </c>
      <c r="P97" s="80"/>
      <c r="Q97" s="80"/>
      <c r="R97" s="80"/>
    </row>
    <row r="98" spans="1:18" ht="30">
      <c r="A98" s="80">
        <v>92</v>
      </c>
      <c r="B98" s="80" t="s">
        <v>698</v>
      </c>
      <c r="C98" s="80"/>
      <c r="D98" s="82" t="s">
        <v>713</v>
      </c>
      <c r="E98" s="73" t="s">
        <v>714</v>
      </c>
      <c r="F98" s="80"/>
      <c r="G98" s="80"/>
      <c r="H98" s="80"/>
      <c r="I98" s="80"/>
      <c r="J98" s="80"/>
      <c r="K98" s="80"/>
      <c r="L98" s="80"/>
      <c r="M98" s="80"/>
      <c r="N98" s="82" t="s">
        <v>669</v>
      </c>
      <c r="O98" s="85" t="s">
        <v>6</v>
      </c>
      <c r="P98" s="80"/>
      <c r="Q98" s="80"/>
      <c r="R98" s="80"/>
    </row>
    <row r="99" spans="1:18" ht="30">
      <c r="A99" s="80">
        <v>93</v>
      </c>
      <c r="B99" s="80" t="s">
        <v>698</v>
      </c>
      <c r="C99" s="80"/>
      <c r="D99" s="82" t="s">
        <v>713</v>
      </c>
      <c r="E99" s="73" t="s">
        <v>715</v>
      </c>
      <c r="F99" s="80"/>
      <c r="G99" s="80"/>
      <c r="H99" s="80"/>
      <c r="I99" s="80"/>
      <c r="J99" s="80"/>
      <c r="K99" s="80"/>
      <c r="L99" s="80"/>
      <c r="M99" s="80"/>
      <c r="N99" s="82" t="s">
        <v>669</v>
      </c>
      <c r="O99" s="85" t="s">
        <v>6</v>
      </c>
      <c r="P99" s="80"/>
      <c r="Q99" s="80"/>
      <c r="R99" s="80"/>
    </row>
    <row r="100" spans="1:18" ht="45">
      <c r="A100" s="80">
        <v>94</v>
      </c>
      <c r="B100" s="80" t="s">
        <v>698</v>
      </c>
      <c r="C100" s="80"/>
      <c r="D100" s="82" t="s">
        <v>713</v>
      </c>
      <c r="E100" s="98" t="s">
        <v>716</v>
      </c>
      <c r="F100" s="80"/>
      <c r="G100" s="80"/>
      <c r="H100" s="80"/>
      <c r="I100" s="80"/>
      <c r="J100" s="80"/>
      <c r="K100" s="80"/>
      <c r="L100" s="80"/>
      <c r="M100" s="80"/>
      <c r="N100" s="82" t="s">
        <v>669</v>
      </c>
      <c r="O100" s="85" t="s">
        <v>6</v>
      </c>
      <c r="P100" s="80"/>
      <c r="Q100" s="80"/>
      <c r="R100" s="80"/>
    </row>
    <row r="101" spans="1:18" ht="75">
      <c r="A101" s="80">
        <v>95</v>
      </c>
      <c r="B101" s="80" t="s">
        <v>698</v>
      </c>
      <c r="C101" s="80"/>
      <c r="D101" s="82" t="s">
        <v>713</v>
      </c>
      <c r="E101" s="98" t="s">
        <v>717</v>
      </c>
      <c r="F101" s="80"/>
      <c r="G101" s="80"/>
      <c r="H101" s="80"/>
      <c r="I101" s="80"/>
      <c r="J101" s="80"/>
      <c r="K101" s="80"/>
      <c r="L101" s="80"/>
      <c r="M101" s="80"/>
      <c r="N101" s="82" t="s">
        <v>669</v>
      </c>
      <c r="O101" s="85" t="s">
        <v>6</v>
      </c>
      <c r="P101" s="80"/>
      <c r="Q101" s="80"/>
      <c r="R101" s="80"/>
    </row>
    <row r="102" spans="1:18">
      <c r="A102" s="80">
        <v>96</v>
      </c>
      <c r="B102" s="80" t="s">
        <v>698</v>
      </c>
      <c r="C102" s="80" t="s">
        <v>718</v>
      </c>
      <c r="D102" s="82" t="s">
        <v>719</v>
      </c>
      <c r="E102" s="73" t="s">
        <v>720</v>
      </c>
      <c r="F102" s="80"/>
      <c r="G102" s="80"/>
      <c r="H102" s="80"/>
      <c r="I102" s="80"/>
      <c r="J102" s="80"/>
      <c r="K102" s="80"/>
      <c r="L102" s="80"/>
      <c r="M102" s="80"/>
      <c r="N102" s="80" t="s">
        <v>721</v>
      </c>
      <c r="O102" s="84" t="s">
        <v>721</v>
      </c>
      <c r="P102" s="80"/>
      <c r="Q102" s="80"/>
      <c r="R102" s="80"/>
    </row>
    <row r="103" spans="1:18">
      <c r="A103" s="80">
        <v>97</v>
      </c>
      <c r="B103" s="80" t="s">
        <v>698</v>
      </c>
      <c r="C103" s="80" t="s">
        <v>718</v>
      </c>
      <c r="D103" s="82" t="s">
        <v>719</v>
      </c>
      <c r="E103" s="73" t="s">
        <v>722</v>
      </c>
      <c r="F103" s="80"/>
      <c r="G103" s="80"/>
      <c r="H103" s="80"/>
      <c r="I103" s="80"/>
      <c r="J103" s="80"/>
      <c r="K103" s="80"/>
      <c r="L103" s="80"/>
      <c r="M103" s="80"/>
      <c r="N103" s="80" t="s">
        <v>721</v>
      </c>
      <c r="O103" s="84" t="s">
        <v>721</v>
      </c>
      <c r="P103" s="80"/>
      <c r="Q103" s="80"/>
      <c r="R103" s="80"/>
    </row>
    <row r="104" spans="1:18">
      <c r="A104" s="80">
        <v>98</v>
      </c>
      <c r="B104" s="80" t="s">
        <v>698</v>
      </c>
      <c r="C104" s="80" t="s">
        <v>718</v>
      </c>
      <c r="D104" s="82" t="s">
        <v>719</v>
      </c>
      <c r="E104" s="73" t="s">
        <v>723</v>
      </c>
      <c r="F104" s="80"/>
      <c r="G104" s="80"/>
      <c r="H104" s="80"/>
      <c r="I104" s="80"/>
      <c r="J104" s="80"/>
      <c r="K104" s="80"/>
      <c r="L104" s="80"/>
      <c r="M104" s="80"/>
      <c r="N104" s="80" t="s">
        <v>721</v>
      </c>
      <c r="O104" s="84" t="s">
        <v>721</v>
      </c>
      <c r="P104" s="80"/>
      <c r="Q104" s="80"/>
      <c r="R104" s="80"/>
    </row>
    <row r="105" spans="1:18">
      <c r="A105" s="80">
        <v>99</v>
      </c>
      <c r="B105" s="80" t="s">
        <v>724</v>
      </c>
      <c r="C105" s="80" t="s">
        <v>553</v>
      </c>
      <c r="D105" s="82" t="s">
        <v>725</v>
      </c>
      <c r="E105" s="73" t="s">
        <v>726</v>
      </c>
      <c r="F105" s="80"/>
      <c r="G105" s="80"/>
      <c r="H105" s="80"/>
      <c r="I105" s="80"/>
      <c r="J105" s="80"/>
      <c r="K105" s="80"/>
      <c r="L105" s="80"/>
      <c r="M105" s="80"/>
      <c r="N105" s="82" t="s">
        <v>635</v>
      </c>
      <c r="O105" s="85" t="s">
        <v>557</v>
      </c>
      <c r="P105" s="80"/>
      <c r="Q105" s="80"/>
      <c r="R105" s="80"/>
    </row>
    <row r="106" spans="1:18" ht="30">
      <c r="A106" s="80">
        <v>100</v>
      </c>
      <c r="B106" s="80" t="s">
        <v>724</v>
      </c>
      <c r="C106" s="80" t="s">
        <v>553</v>
      </c>
      <c r="D106" s="82" t="s">
        <v>725</v>
      </c>
      <c r="E106" s="73" t="s">
        <v>727</v>
      </c>
      <c r="F106" s="80"/>
      <c r="G106" s="80"/>
      <c r="H106" s="80"/>
      <c r="I106" s="80"/>
      <c r="J106" s="80"/>
      <c r="K106" s="80"/>
      <c r="L106" s="80"/>
      <c r="M106" s="80"/>
      <c r="N106" s="82" t="s">
        <v>635</v>
      </c>
      <c r="O106" s="85" t="s">
        <v>557</v>
      </c>
      <c r="P106" s="80"/>
      <c r="Q106" s="80"/>
      <c r="R106" s="80"/>
    </row>
    <row r="107" spans="1:18">
      <c r="A107" s="80">
        <v>101</v>
      </c>
      <c r="B107" s="80" t="s">
        <v>724</v>
      </c>
      <c r="C107" s="80" t="s">
        <v>604</v>
      </c>
      <c r="D107" s="82" t="s">
        <v>728</v>
      </c>
      <c r="E107" s="73" t="s">
        <v>729</v>
      </c>
      <c r="F107" s="80"/>
      <c r="G107" s="80"/>
      <c r="H107" s="80"/>
      <c r="I107" s="80"/>
      <c r="J107" s="80"/>
      <c r="K107" s="80"/>
      <c r="L107" s="80"/>
      <c r="M107" s="80"/>
      <c r="N107" s="82" t="s">
        <v>635</v>
      </c>
      <c r="O107" s="85" t="s">
        <v>608</v>
      </c>
      <c r="P107" s="80"/>
      <c r="Q107" s="80"/>
      <c r="R107" s="80"/>
    </row>
    <row r="108" spans="1:18" ht="30">
      <c r="A108" s="80">
        <v>102</v>
      </c>
      <c r="B108" s="80" t="s">
        <v>724</v>
      </c>
      <c r="C108" s="80" t="s">
        <v>553</v>
      </c>
      <c r="D108" s="82" t="s">
        <v>728</v>
      </c>
      <c r="E108" s="82" t="s">
        <v>730</v>
      </c>
      <c r="F108" s="80"/>
      <c r="G108" s="80"/>
      <c r="H108" s="80"/>
      <c r="I108" s="80"/>
      <c r="J108" s="80"/>
      <c r="K108" s="80"/>
      <c r="L108" s="80"/>
      <c r="M108" s="80"/>
      <c r="N108" s="82" t="s">
        <v>635</v>
      </c>
      <c r="O108" s="85" t="s">
        <v>557</v>
      </c>
      <c r="P108" s="80"/>
      <c r="Q108" s="80"/>
      <c r="R108" s="80"/>
    </row>
    <row r="109" spans="1:18" ht="30">
      <c r="A109" s="80">
        <v>103</v>
      </c>
      <c r="B109" s="80" t="s">
        <v>731</v>
      </c>
      <c r="C109" s="80" t="s">
        <v>5</v>
      </c>
      <c r="D109" s="82" t="s">
        <v>732</v>
      </c>
      <c r="E109" s="73" t="s">
        <v>733</v>
      </c>
      <c r="F109" s="80"/>
      <c r="G109" s="80"/>
      <c r="H109" s="80"/>
      <c r="I109" s="80"/>
      <c r="J109" s="80"/>
      <c r="K109" s="80"/>
      <c r="L109" s="80"/>
      <c r="M109" s="80"/>
      <c r="N109" s="80" t="s">
        <v>568</v>
      </c>
      <c r="O109" s="84" t="s">
        <v>5</v>
      </c>
      <c r="P109" s="80"/>
      <c r="Q109" s="80"/>
      <c r="R109" s="80"/>
    </row>
    <row r="110" spans="1:18" ht="30">
      <c r="A110" s="80">
        <v>104</v>
      </c>
      <c r="B110" s="80" t="s">
        <v>731</v>
      </c>
      <c r="C110" s="80" t="s">
        <v>553</v>
      </c>
      <c r="D110" s="82" t="s">
        <v>732</v>
      </c>
      <c r="E110" s="73" t="s">
        <v>734</v>
      </c>
      <c r="F110" s="80"/>
      <c r="G110" s="80"/>
      <c r="H110" s="80"/>
      <c r="I110" s="80"/>
      <c r="J110" s="80"/>
      <c r="K110" s="80"/>
      <c r="L110" s="80"/>
      <c r="M110" s="80"/>
      <c r="N110" s="82" t="s">
        <v>635</v>
      </c>
      <c r="O110" s="85" t="s">
        <v>557</v>
      </c>
      <c r="P110" s="80"/>
      <c r="Q110" s="80"/>
      <c r="R110" s="80"/>
    </row>
    <row r="111" spans="1:18" ht="45">
      <c r="A111" s="80">
        <v>105</v>
      </c>
      <c r="B111" s="80" t="s">
        <v>731</v>
      </c>
      <c r="C111" s="80" t="s">
        <v>3</v>
      </c>
      <c r="D111" s="82" t="s">
        <v>735</v>
      </c>
      <c r="E111" s="73" t="s">
        <v>736</v>
      </c>
      <c r="F111" s="80"/>
      <c r="G111" s="80"/>
      <c r="H111" s="80"/>
      <c r="I111" s="80"/>
      <c r="J111" s="80"/>
      <c r="K111" s="80"/>
      <c r="L111" s="80"/>
      <c r="M111" s="80"/>
      <c r="N111" s="80" t="s">
        <v>737</v>
      </c>
      <c r="O111" s="84" t="s">
        <v>3</v>
      </c>
      <c r="P111" s="80"/>
      <c r="Q111" s="80"/>
      <c r="R111" s="80"/>
    </row>
    <row r="112" spans="1:18">
      <c r="A112" s="80">
        <v>106</v>
      </c>
      <c r="B112" s="80" t="s">
        <v>731</v>
      </c>
      <c r="C112" s="80"/>
      <c r="D112" s="82" t="s">
        <v>735</v>
      </c>
      <c r="E112" s="73" t="s">
        <v>738</v>
      </c>
      <c r="F112" s="80"/>
      <c r="G112" s="80"/>
      <c r="H112" s="80"/>
      <c r="I112" s="80"/>
      <c r="J112" s="80"/>
      <c r="K112" s="80"/>
      <c r="L112" s="80"/>
      <c r="M112" s="80"/>
      <c r="N112" s="80" t="s">
        <v>739</v>
      </c>
      <c r="O112" s="84" t="s">
        <v>740</v>
      </c>
      <c r="P112" s="80"/>
      <c r="Q112" s="80"/>
      <c r="R112" s="80"/>
    </row>
    <row r="113" spans="1:18">
      <c r="A113" s="80">
        <v>107</v>
      </c>
      <c r="B113" s="80" t="s">
        <v>731</v>
      </c>
      <c r="C113" s="80" t="s">
        <v>741</v>
      </c>
      <c r="D113" s="82" t="s">
        <v>735</v>
      </c>
      <c r="E113" s="73" t="s">
        <v>536</v>
      </c>
      <c r="F113" s="80"/>
      <c r="G113" s="80"/>
      <c r="H113" s="80"/>
      <c r="I113" s="80"/>
      <c r="J113" s="80"/>
      <c r="K113" s="80"/>
      <c r="L113" s="80"/>
      <c r="M113" s="80"/>
      <c r="N113" s="80" t="s">
        <v>742</v>
      </c>
      <c r="O113" s="85" t="s">
        <v>743</v>
      </c>
      <c r="P113" s="80"/>
      <c r="Q113" s="80"/>
      <c r="R113" s="80"/>
    </row>
    <row r="114" spans="1:18" ht="30">
      <c r="A114" s="80">
        <v>108</v>
      </c>
      <c r="B114" s="80" t="s">
        <v>731</v>
      </c>
      <c r="C114" s="80" t="s">
        <v>655</v>
      </c>
      <c r="D114" s="82" t="s">
        <v>735</v>
      </c>
      <c r="E114" s="73" t="s">
        <v>744</v>
      </c>
      <c r="F114" s="80"/>
      <c r="G114" s="80"/>
      <c r="H114" s="80"/>
      <c r="I114" s="80"/>
      <c r="J114" s="80"/>
      <c r="K114" s="80"/>
      <c r="L114" s="80"/>
      <c r="M114" s="80"/>
      <c r="N114" s="82" t="s">
        <v>693</v>
      </c>
      <c r="O114" s="84" t="s">
        <v>658</v>
      </c>
      <c r="P114" s="80"/>
      <c r="Q114" s="80"/>
      <c r="R114" s="80"/>
    </row>
    <row r="115" spans="1:18" ht="30">
      <c r="A115" s="80">
        <v>109</v>
      </c>
      <c r="B115" s="80" t="s">
        <v>731</v>
      </c>
      <c r="C115" s="80" t="s">
        <v>745</v>
      </c>
      <c r="D115" s="82" t="s">
        <v>735</v>
      </c>
      <c r="E115" s="82" t="s">
        <v>746</v>
      </c>
      <c r="F115" s="80"/>
      <c r="G115" s="80"/>
      <c r="H115" s="80"/>
      <c r="I115" s="80"/>
      <c r="J115" s="80"/>
      <c r="K115" s="80"/>
      <c r="L115" s="80"/>
      <c r="M115" s="80"/>
      <c r="N115" s="80" t="s">
        <v>747</v>
      </c>
      <c r="O115" s="84" t="s">
        <v>745</v>
      </c>
      <c r="P115" s="80"/>
      <c r="Q115" s="80"/>
      <c r="R115" s="80"/>
    </row>
    <row r="116" spans="1:18">
      <c r="A116" s="80">
        <v>110</v>
      </c>
      <c r="B116" s="80" t="s">
        <v>731</v>
      </c>
      <c r="C116" s="80" t="s">
        <v>745</v>
      </c>
      <c r="D116" s="82" t="s">
        <v>735</v>
      </c>
      <c r="E116" s="82" t="s">
        <v>748</v>
      </c>
      <c r="F116" s="80"/>
      <c r="G116" s="80"/>
      <c r="H116" s="80"/>
      <c r="I116" s="80"/>
      <c r="J116" s="80"/>
      <c r="K116" s="80"/>
      <c r="L116" s="80"/>
      <c r="M116" s="80"/>
      <c r="N116" s="80" t="s">
        <v>747</v>
      </c>
      <c r="O116" s="84" t="s">
        <v>745</v>
      </c>
      <c r="P116" s="80"/>
      <c r="Q116" s="80"/>
      <c r="R116" s="80"/>
    </row>
    <row r="117" spans="1:18" ht="30">
      <c r="A117" s="80">
        <v>111</v>
      </c>
      <c r="B117" s="80" t="s">
        <v>731</v>
      </c>
      <c r="C117" s="80" t="s">
        <v>745</v>
      </c>
      <c r="D117" s="82" t="s">
        <v>735</v>
      </c>
      <c r="E117" s="82" t="s">
        <v>749</v>
      </c>
      <c r="F117" s="80"/>
      <c r="G117" s="80"/>
      <c r="H117" s="80"/>
      <c r="I117" s="80"/>
      <c r="J117" s="80"/>
      <c r="K117" s="80"/>
      <c r="L117" s="80"/>
      <c r="M117" s="80"/>
      <c r="N117" s="80" t="s">
        <v>747</v>
      </c>
      <c r="O117" s="84" t="s">
        <v>745</v>
      </c>
      <c r="P117" s="80"/>
      <c r="Q117" s="80"/>
      <c r="R117" s="80"/>
    </row>
    <row r="118" spans="1:18">
      <c r="A118" s="80">
        <v>112</v>
      </c>
      <c r="B118" s="80" t="s">
        <v>731</v>
      </c>
      <c r="C118" s="80" t="s">
        <v>553</v>
      </c>
      <c r="D118" s="82" t="s">
        <v>750</v>
      </c>
      <c r="E118" s="73" t="s">
        <v>751</v>
      </c>
      <c r="F118" s="80"/>
      <c r="G118" s="80"/>
      <c r="H118" s="80"/>
      <c r="I118" s="80"/>
      <c r="J118" s="80"/>
      <c r="K118" s="80"/>
      <c r="L118" s="80"/>
      <c r="M118" s="80"/>
      <c r="N118" s="82" t="s">
        <v>752</v>
      </c>
      <c r="O118" s="85" t="s">
        <v>557</v>
      </c>
      <c r="P118" s="80"/>
      <c r="Q118" s="80"/>
      <c r="R118" s="80"/>
    </row>
    <row r="119" spans="1:18" ht="30">
      <c r="A119" s="80">
        <v>112</v>
      </c>
      <c r="B119" s="80" t="s">
        <v>731</v>
      </c>
      <c r="C119" s="80" t="s">
        <v>705</v>
      </c>
      <c r="D119" s="82" t="s">
        <v>750</v>
      </c>
      <c r="E119" s="73" t="s">
        <v>753</v>
      </c>
      <c r="F119" s="80"/>
      <c r="G119" s="80"/>
      <c r="H119" s="80"/>
      <c r="I119" s="80"/>
      <c r="J119" s="80"/>
      <c r="K119" s="80"/>
      <c r="L119" s="80"/>
      <c r="M119" s="80"/>
      <c r="N119" s="82" t="s">
        <v>754</v>
      </c>
      <c r="O119" s="85" t="s">
        <v>672</v>
      </c>
      <c r="P119" s="80"/>
      <c r="Q119" s="80"/>
      <c r="R119" s="80"/>
    </row>
    <row r="120" spans="1:18" ht="30">
      <c r="A120" s="80">
        <v>113</v>
      </c>
      <c r="B120" s="80" t="s">
        <v>731</v>
      </c>
      <c r="C120" s="80" t="s">
        <v>741</v>
      </c>
      <c r="D120" s="82" t="s">
        <v>750</v>
      </c>
      <c r="E120" s="73" t="s">
        <v>755</v>
      </c>
      <c r="F120" s="80"/>
      <c r="G120" s="80"/>
      <c r="H120" s="80"/>
      <c r="I120" s="80"/>
      <c r="J120" s="80"/>
      <c r="K120" s="80"/>
      <c r="L120" s="80"/>
      <c r="M120" s="80"/>
      <c r="N120" s="82" t="s">
        <v>756</v>
      </c>
      <c r="O120" s="85" t="s">
        <v>743</v>
      </c>
      <c r="P120" s="80"/>
      <c r="Q120" s="80"/>
      <c r="R120" s="80"/>
    </row>
    <row r="121" spans="1:18" ht="30">
      <c r="A121" s="80">
        <v>114</v>
      </c>
      <c r="B121" s="80" t="s">
        <v>731</v>
      </c>
      <c r="C121" s="80" t="s">
        <v>741</v>
      </c>
      <c r="D121" s="82" t="s">
        <v>757</v>
      </c>
      <c r="E121" s="73" t="s">
        <v>758</v>
      </c>
      <c r="F121" s="80"/>
      <c r="G121" s="80"/>
      <c r="H121" s="80"/>
      <c r="I121" s="80"/>
      <c r="J121" s="80"/>
      <c r="K121" s="80"/>
      <c r="L121" s="80"/>
      <c r="M121" s="80"/>
      <c r="N121" s="82" t="s">
        <v>756</v>
      </c>
      <c r="O121" s="85" t="s">
        <v>743</v>
      </c>
      <c r="P121" s="80"/>
      <c r="Q121" s="80"/>
      <c r="R121" s="80"/>
    </row>
    <row r="122" spans="1:18" ht="30">
      <c r="A122" s="80">
        <v>115</v>
      </c>
      <c r="B122" s="80" t="s">
        <v>731</v>
      </c>
      <c r="C122" s="80" t="s">
        <v>553</v>
      </c>
      <c r="D122" s="82" t="s">
        <v>757</v>
      </c>
      <c r="E122" s="73" t="s">
        <v>759</v>
      </c>
      <c r="F122" s="80"/>
      <c r="G122" s="80"/>
      <c r="H122" s="80"/>
      <c r="I122" s="80"/>
      <c r="J122" s="80"/>
      <c r="K122" s="80"/>
      <c r="L122" s="80"/>
      <c r="M122" s="80"/>
      <c r="N122" s="80" t="s">
        <v>760</v>
      </c>
      <c r="O122" s="84" t="s">
        <v>557</v>
      </c>
      <c r="P122" s="80"/>
      <c r="Q122" s="80"/>
      <c r="R122" s="80"/>
    </row>
    <row r="123" spans="1:18" ht="30">
      <c r="A123" s="80">
        <v>116</v>
      </c>
      <c r="B123" s="80" t="s">
        <v>731</v>
      </c>
      <c r="C123" s="80"/>
      <c r="D123" s="82" t="s">
        <v>761</v>
      </c>
      <c r="E123" s="73" t="s">
        <v>762</v>
      </c>
      <c r="F123" s="80"/>
      <c r="G123" s="80"/>
      <c r="H123" s="80"/>
      <c r="I123" s="80"/>
      <c r="J123" s="80"/>
      <c r="K123" s="80"/>
      <c r="L123" s="80"/>
      <c r="M123" s="80"/>
      <c r="N123" s="80" t="s">
        <v>763</v>
      </c>
      <c r="O123" s="85" t="s">
        <v>560</v>
      </c>
      <c r="P123" s="80"/>
      <c r="Q123" s="80"/>
      <c r="R123" s="80"/>
    </row>
    <row r="124" spans="1:18" ht="30">
      <c r="A124" s="80">
        <v>117</v>
      </c>
      <c r="B124" s="80" t="s">
        <v>731</v>
      </c>
      <c r="C124" s="80"/>
      <c r="D124" s="82" t="s">
        <v>761</v>
      </c>
      <c r="E124" s="73" t="s">
        <v>764</v>
      </c>
      <c r="F124" s="80"/>
      <c r="G124" s="80"/>
      <c r="H124" s="80"/>
      <c r="I124" s="80"/>
      <c r="J124" s="80"/>
      <c r="K124" s="80"/>
      <c r="L124" s="80"/>
      <c r="M124" s="80"/>
      <c r="N124" s="82" t="s">
        <v>635</v>
      </c>
      <c r="O124" s="85" t="s">
        <v>765</v>
      </c>
      <c r="P124" s="80"/>
      <c r="Q124" s="80"/>
      <c r="R124" s="80"/>
    </row>
    <row r="125" spans="1:18">
      <c r="A125" s="80">
        <v>118</v>
      </c>
      <c r="B125" s="80" t="s">
        <v>731</v>
      </c>
      <c r="C125" s="80"/>
      <c r="D125" s="82" t="s">
        <v>761</v>
      </c>
      <c r="E125" s="73" t="s">
        <v>766</v>
      </c>
      <c r="F125" s="80"/>
      <c r="G125" s="80"/>
      <c r="H125" s="80"/>
      <c r="I125" s="80"/>
      <c r="J125" s="80"/>
      <c r="K125" s="80"/>
      <c r="L125" s="80"/>
      <c r="M125" s="80"/>
      <c r="N125" s="82" t="s">
        <v>635</v>
      </c>
      <c r="O125" s="85" t="s">
        <v>765</v>
      </c>
      <c r="P125" s="80"/>
      <c r="Q125" s="80"/>
      <c r="R125" s="80"/>
    </row>
    <row r="126" spans="1:18">
      <c r="A126" s="80">
        <v>119</v>
      </c>
      <c r="B126" s="80" t="s">
        <v>731</v>
      </c>
      <c r="C126" s="80"/>
      <c r="D126" s="82" t="s">
        <v>761</v>
      </c>
      <c r="E126" s="82" t="s">
        <v>767</v>
      </c>
      <c r="F126" s="80"/>
      <c r="G126" s="80"/>
      <c r="H126" s="80"/>
      <c r="I126" s="80"/>
      <c r="J126" s="80"/>
      <c r="K126" s="80"/>
      <c r="L126" s="80"/>
      <c r="M126" s="80"/>
      <c r="N126" s="82" t="s">
        <v>635</v>
      </c>
      <c r="O126" s="85" t="s">
        <v>765</v>
      </c>
      <c r="P126" s="80"/>
      <c r="Q126" s="80"/>
      <c r="R126" s="80"/>
    </row>
    <row r="127" spans="1:18">
      <c r="A127" s="80">
        <v>120</v>
      </c>
      <c r="B127" s="80" t="s">
        <v>731</v>
      </c>
      <c r="C127" s="80"/>
      <c r="D127" s="82" t="s">
        <v>761</v>
      </c>
      <c r="E127" s="82" t="s">
        <v>768</v>
      </c>
      <c r="F127" s="80"/>
      <c r="G127" s="80"/>
      <c r="H127" s="80"/>
      <c r="I127" s="80"/>
      <c r="J127" s="80"/>
      <c r="K127" s="80"/>
      <c r="L127" s="80"/>
      <c r="M127" s="80"/>
      <c r="N127" s="82" t="s">
        <v>635</v>
      </c>
      <c r="O127" s="85" t="s">
        <v>765</v>
      </c>
      <c r="P127" s="80"/>
      <c r="Q127" s="80"/>
      <c r="R127" s="80"/>
    </row>
    <row r="128" spans="1:18">
      <c r="A128" s="80">
        <v>121</v>
      </c>
      <c r="B128" s="80" t="s">
        <v>769</v>
      </c>
      <c r="C128" s="80" t="s">
        <v>741</v>
      </c>
      <c r="D128" s="82" t="s">
        <v>770</v>
      </c>
      <c r="E128" s="82" t="s">
        <v>771</v>
      </c>
      <c r="F128" s="80"/>
      <c r="G128" s="80"/>
      <c r="H128" s="80"/>
      <c r="I128" s="80"/>
      <c r="J128" s="80"/>
      <c r="K128" s="80"/>
      <c r="L128" s="80"/>
      <c r="M128" s="80"/>
      <c r="N128" s="82"/>
      <c r="O128" s="85" t="s">
        <v>743</v>
      </c>
      <c r="P128" s="80"/>
      <c r="Q128" s="80"/>
      <c r="R128" s="80"/>
    </row>
    <row r="129" spans="1:18">
      <c r="A129" s="80">
        <v>122</v>
      </c>
      <c r="B129" s="80" t="s">
        <v>769</v>
      </c>
      <c r="C129" s="80" t="s">
        <v>553</v>
      </c>
      <c r="D129" s="82" t="s">
        <v>770</v>
      </c>
      <c r="E129" s="82" t="s">
        <v>772</v>
      </c>
      <c r="F129" s="80"/>
      <c r="G129" s="80"/>
      <c r="H129" s="80"/>
      <c r="I129" s="80"/>
      <c r="J129" s="80"/>
      <c r="K129" s="80"/>
      <c r="L129" s="80"/>
      <c r="M129" s="80"/>
      <c r="N129" s="82"/>
      <c r="O129" s="85" t="s">
        <v>557</v>
      </c>
      <c r="P129" s="80"/>
      <c r="Q129" s="80"/>
      <c r="R129" s="80"/>
    </row>
    <row r="130" spans="1:18">
      <c r="A130" s="80">
        <v>123</v>
      </c>
      <c r="B130" s="80" t="s">
        <v>769</v>
      </c>
      <c r="C130" s="80" t="s">
        <v>553</v>
      </c>
      <c r="D130" s="82" t="s">
        <v>773</v>
      </c>
      <c r="E130" s="82" t="s">
        <v>774</v>
      </c>
      <c r="F130" s="80"/>
      <c r="G130" s="80"/>
      <c r="H130" s="80"/>
      <c r="I130" s="80"/>
      <c r="J130" s="80"/>
      <c r="K130" s="80"/>
      <c r="L130" s="80"/>
      <c r="M130" s="80"/>
      <c r="N130" s="82" t="s">
        <v>635</v>
      </c>
      <c r="O130" s="85" t="s">
        <v>557</v>
      </c>
      <c r="P130" s="80"/>
      <c r="Q130" s="80"/>
      <c r="R130" s="80"/>
    </row>
    <row r="131" spans="1:18" ht="30">
      <c r="A131" s="80">
        <v>124</v>
      </c>
      <c r="B131" s="80" t="s">
        <v>775</v>
      </c>
      <c r="C131" s="80"/>
      <c r="D131" s="82" t="s">
        <v>776</v>
      </c>
      <c r="E131" s="73" t="s">
        <v>777</v>
      </c>
      <c r="F131" s="80"/>
      <c r="G131" s="80"/>
      <c r="H131" s="80"/>
      <c r="I131" s="80"/>
      <c r="J131" s="80"/>
      <c r="K131" s="80"/>
      <c r="L131" s="80"/>
      <c r="M131" s="80"/>
      <c r="N131" s="80" t="s">
        <v>763</v>
      </c>
      <c r="O131" s="85" t="s">
        <v>560</v>
      </c>
      <c r="P131" s="80"/>
      <c r="Q131" s="80"/>
      <c r="R131" s="80"/>
    </row>
    <row r="132" spans="1:18" ht="30">
      <c r="A132" s="80">
        <v>125</v>
      </c>
      <c r="B132" s="80" t="s">
        <v>775</v>
      </c>
      <c r="C132" s="80"/>
      <c r="D132" s="82" t="s">
        <v>776</v>
      </c>
      <c r="E132" s="73" t="s">
        <v>778</v>
      </c>
      <c r="F132" s="80"/>
      <c r="G132" s="80"/>
      <c r="H132" s="80"/>
      <c r="I132" s="80"/>
      <c r="J132" s="80"/>
      <c r="K132" s="80"/>
      <c r="L132" s="80"/>
      <c r="M132" s="80"/>
      <c r="N132" s="82" t="s">
        <v>779</v>
      </c>
      <c r="O132" s="85" t="s">
        <v>560</v>
      </c>
      <c r="P132" s="80"/>
      <c r="Q132" s="80"/>
      <c r="R132" s="80"/>
    </row>
    <row r="133" spans="1:18" ht="30">
      <c r="A133" s="80">
        <v>126</v>
      </c>
      <c r="B133" s="80" t="s">
        <v>775</v>
      </c>
      <c r="C133" s="80" t="s">
        <v>741</v>
      </c>
      <c r="D133" s="82" t="s">
        <v>780</v>
      </c>
      <c r="E133" s="73" t="s">
        <v>781</v>
      </c>
      <c r="F133" s="80"/>
      <c r="G133" s="80"/>
      <c r="H133" s="80"/>
      <c r="I133" s="80"/>
      <c r="J133" s="80"/>
      <c r="K133" s="80"/>
      <c r="L133" s="80"/>
      <c r="M133" s="80"/>
      <c r="N133" s="82" t="s">
        <v>756</v>
      </c>
      <c r="O133" s="85" t="s">
        <v>782</v>
      </c>
      <c r="P133" s="80"/>
      <c r="Q133" s="80"/>
      <c r="R133" s="80"/>
    </row>
    <row r="134" spans="1:18" ht="30">
      <c r="A134" s="80">
        <v>127</v>
      </c>
      <c r="B134" s="80" t="s">
        <v>775</v>
      </c>
      <c r="C134" s="80" t="s">
        <v>655</v>
      </c>
      <c r="D134" s="82" t="s">
        <v>780</v>
      </c>
      <c r="E134" s="73" t="s">
        <v>783</v>
      </c>
      <c r="F134" s="80"/>
      <c r="G134" s="80"/>
      <c r="H134" s="80"/>
      <c r="I134" s="80"/>
      <c r="J134" s="80"/>
      <c r="K134" s="80"/>
      <c r="L134" s="80"/>
      <c r="M134" s="80"/>
      <c r="N134" s="82" t="s">
        <v>756</v>
      </c>
      <c r="O134" s="85" t="s">
        <v>658</v>
      </c>
      <c r="P134" s="80"/>
      <c r="Q134" s="80"/>
      <c r="R134" s="80"/>
    </row>
    <row r="135" spans="1:18" ht="30">
      <c r="A135" s="80">
        <v>128</v>
      </c>
      <c r="B135" s="80" t="s">
        <v>775</v>
      </c>
      <c r="C135" s="80" t="s">
        <v>596</v>
      </c>
      <c r="D135" s="82" t="s">
        <v>784</v>
      </c>
      <c r="E135" s="73" t="s">
        <v>785</v>
      </c>
      <c r="F135" s="80"/>
      <c r="G135" s="80"/>
      <c r="H135" s="80"/>
      <c r="I135" s="80"/>
      <c r="J135" s="80"/>
      <c r="K135" s="80"/>
      <c r="L135" s="80"/>
      <c r="M135" s="80"/>
      <c r="N135" s="82" t="s">
        <v>786</v>
      </c>
      <c r="O135" s="85" t="s">
        <v>596</v>
      </c>
      <c r="P135" s="80"/>
      <c r="Q135" s="80"/>
      <c r="R135" s="80"/>
    </row>
    <row r="136" spans="1:18">
      <c r="A136" s="80">
        <v>129</v>
      </c>
      <c r="B136" s="80" t="s">
        <v>775</v>
      </c>
      <c r="C136" s="80" t="s">
        <v>705</v>
      </c>
      <c r="D136" s="82" t="s">
        <v>784</v>
      </c>
      <c r="E136" s="73" t="s">
        <v>787</v>
      </c>
      <c r="F136" s="80"/>
      <c r="G136" s="80"/>
      <c r="H136" s="80"/>
      <c r="I136" s="80"/>
      <c r="J136" s="80"/>
      <c r="K136" s="80"/>
      <c r="L136" s="80"/>
      <c r="M136" s="80"/>
      <c r="N136" s="82" t="s">
        <v>788</v>
      </c>
      <c r="O136" s="85" t="s">
        <v>672</v>
      </c>
      <c r="P136" s="80"/>
      <c r="Q136" s="80"/>
      <c r="R136" s="80"/>
    </row>
    <row r="137" spans="1:18">
      <c r="A137" s="80">
        <v>130</v>
      </c>
      <c r="B137" s="80" t="s">
        <v>789</v>
      </c>
      <c r="C137" s="80"/>
      <c r="D137" s="82" t="s">
        <v>790</v>
      </c>
      <c r="E137" s="73" t="s">
        <v>791</v>
      </c>
      <c r="F137" s="80"/>
      <c r="G137" s="80"/>
      <c r="H137" s="80"/>
      <c r="I137" s="80"/>
      <c r="J137" s="80"/>
      <c r="K137" s="80"/>
      <c r="L137" s="80"/>
      <c r="M137" s="80"/>
      <c r="N137" s="80"/>
      <c r="O137" s="85" t="s">
        <v>765</v>
      </c>
      <c r="P137" s="80"/>
      <c r="Q137" s="80"/>
      <c r="R137" s="80"/>
    </row>
    <row r="138" spans="1:18">
      <c r="A138" s="80">
        <v>131</v>
      </c>
      <c r="B138" s="80" t="s">
        <v>789</v>
      </c>
      <c r="C138" s="80" t="s">
        <v>718</v>
      </c>
      <c r="D138" s="82" t="s">
        <v>790</v>
      </c>
      <c r="E138" s="73" t="s">
        <v>792</v>
      </c>
      <c r="F138" s="80"/>
      <c r="G138" s="80"/>
      <c r="H138" s="80"/>
      <c r="I138" s="80"/>
      <c r="J138" s="80"/>
      <c r="K138" s="80"/>
      <c r="L138" s="80"/>
      <c r="M138" s="80"/>
      <c r="N138" s="80" t="s">
        <v>793</v>
      </c>
      <c r="O138" s="84" t="s">
        <v>721</v>
      </c>
      <c r="P138" s="80"/>
      <c r="Q138" s="80"/>
      <c r="R138" s="80"/>
    </row>
    <row r="139" spans="1:18" ht="30">
      <c r="A139" s="80">
        <v>132</v>
      </c>
      <c r="B139" s="80" t="s">
        <v>789</v>
      </c>
      <c r="C139" s="80"/>
      <c r="D139" s="82" t="s">
        <v>794</v>
      </c>
      <c r="E139" s="73" t="s">
        <v>795</v>
      </c>
      <c r="F139" s="80"/>
      <c r="G139" s="80"/>
      <c r="H139" s="80"/>
      <c r="I139" s="80"/>
      <c r="J139" s="80"/>
      <c r="K139" s="80"/>
      <c r="L139" s="80"/>
      <c r="M139" s="80"/>
      <c r="N139" s="80" t="s">
        <v>796</v>
      </c>
      <c r="O139" s="85" t="s">
        <v>560</v>
      </c>
      <c r="P139" s="80"/>
      <c r="Q139" s="80"/>
      <c r="R139" s="80"/>
    </row>
    <row r="140" spans="1:18" ht="30">
      <c r="A140" s="80">
        <v>133</v>
      </c>
      <c r="B140" s="80" t="s">
        <v>789</v>
      </c>
      <c r="C140" s="80"/>
      <c r="D140" s="82" t="s">
        <v>794</v>
      </c>
      <c r="E140" s="73" t="s">
        <v>797</v>
      </c>
      <c r="F140" s="80"/>
      <c r="G140" s="80"/>
      <c r="H140" s="80"/>
      <c r="I140" s="80"/>
      <c r="J140" s="80"/>
      <c r="K140" s="80"/>
      <c r="L140" s="80"/>
      <c r="M140" s="80"/>
      <c r="N140" s="82" t="s">
        <v>798</v>
      </c>
      <c r="O140" s="85" t="s">
        <v>560</v>
      </c>
      <c r="P140" s="80"/>
      <c r="Q140" s="80"/>
      <c r="R140" s="80"/>
    </row>
    <row r="141" spans="1:18" ht="30">
      <c r="A141" s="80">
        <v>134</v>
      </c>
      <c r="B141" s="80" t="s">
        <v>789</v>
      </c>
      <c r="C141" s="80" t="s">
        <v>655</v>
      </c>
      <c r="D141" s="82" t="s">
        <v>799</v>
      </c>
      <c r="E141" s="73" t="s">
        <v>800</v>
      </c>
      <c r="F141" s="80"/>
      <c r="G141" s="80"/>
      <c r="H141" s="80"/>
      <c r="I141" s="80"/>
      <c r="J141" s="80"/>
      <c r="K141" s="80"/>
      <c r="L141" s="80"/>
      <c r="M141" s="80"/>
      <c r="N141" s="80" t="s">
        <v>760</v>
      </c>
      <c r="O141" s="84" t="s">
        <v>658</v>
      </c>
      <c r="P141" s="80"/>
      <c r="Q141" s="80"/>
      <c r="R141" s="80"/>
    </row>
    <row r="142" spans="1:18" ht="30">
      <c r="A142" s="80">
        <v>135</v>
      </c>
      <c r="B142" s="80" t="s">
        <v>789</v>
      </c>
      <c r="C142" s="80" t="s">
        <v>655</v>
      </c>
      <c r="D142" s="82" t="s">
        <v>799</v>
      </c>
      <c r="E142" s="73" t="s">
        <v>801</v>
      </c>
      <c r="F142" s="80"/>
      <c r="G142" s="80"/>
      <c r="H142" s="80"/>
      <c r="I142" s="80"/>
      <c r="J142" s="80"/>
      <c r="K142" s="80"/>
      <c r="L142" s="80"/>
      <c r="M142" s="80"/>
      <c r="N142" s="80" t="s">
        <v>760</v>
      </c>
      <c r="O142" s="84" t="s">
        <v>658</v>
      </c>
      <c r="P142" s="80"/>
      <c r="Q142" s="80"/>
      <c r="R142" s="80"/>
    </row>
    <row r="143" spans="1:18" ht="30">
      <c r="A143" s="80">
        <v>136</v>
      </c>
      <c r="B143" s="80" t="s">
        <v>789</v>
      </c>
      <c r="C143" s="80" t="s">
        <v>553</v>
      </c>
      <c r="D143" s="82" t="s">
        <v>802</v>
      </c>
      <c r="E143" s="82" t="s">
        <v>803</v>
      </c>
      <c r="F143" s="80"/>
      <c r="G143" s="80"/>
      <c r="H143" s="80"/>
      <c r="I143" s="80"/>
      <c r="J143" s="80"/>
      <c r="K143" s="80"/>
      <c r="L143" s="80"/>
      <c r="M143" s="80"/>
      <c r="N143" s="82" t="s">
        <v>635</v>
      </c>
      <c r="O143" s="85" t="s">
        <v>557</v>
      </c>
      <c r="P143" s="80"/>
      <c r="Q143" s="80"/>
      <c r="R143" s="80"/>
    </row>
    <row r="144" spans="1:18" ht="30">
      <c r="A144" s="80">
        <v>137</v>
      </c>
      <c r="B144" s="80" t="s">
        <v>789</v>
      </c>
      <c r="C144" s="80" t="s">
        <v>553</v>
      </c>
      <c r="D144" s="82" t="s">
        <v>804</v>
      </c>
      <c r="E144" s="73" t="s">
        <v>805</v>
      </c>
      <c r="F144" s="80"/>
      <c r="G144" s="80"/>
      <c r="H144" s="80"/>
      <c r="I144" s="80"/>
      <c r="J144" s="80"/>
      <c r="K144" s="80"/>
      <c r="L144" s="80"/>
      <c r="M144" s="80"/>
      <c r="N144" s="82" t="s">
        <v>635</v>
      </c>
      <c r="O144" s="85" t="s">
        <v>557</v>
      </c>
      <c r="P144" s="80"/>
      <c r="Q144" s="80"/>
      <c r="R144" s="80"/>
    </row>
    <row r="145" spans="1:18">
      <c r="A145" s="80">
        <v>138</v>
      </c>
      <c r="B145" s="80" t="s">
        <v>789</v>
      </c>
      <c r="C145" s="80" t="s">
        <v>553</v>
      </c>
      <c r="D145" s="82" t="s">
        <v>804</v>
      </c>
      <c r="E145" s="73" t="s">
        <v>806</v>
      </c>
      <c r="F145" s="80"/>
      <c r="G145" s="80"/>
      <c r="H145" s="80"/>
      <c r="I145" s="80"/>
      <c r="J145" s="80"/>
      <c r="K145" s="80"/>
      <c r="L145" s="80"/>
      <c r="M145" s="80"/>
      <c r="N145" s="82" t="s">
        <v>807</v>
      </c>
      <c r="O145" s="85" t="s">
        <v>557</v>
      </c>
      <c r="P145" s="80"/>
      <c r="Q145" s="80"/>
      <c r="R145" s="80"/>
    </row>
    <row r="146" spans="1:18">
      <c r="A146" s="80">
        <v>139</v>
      </c>
      <c r="B146" s="80" t="s">
        <v>808</v>
      </c>
      <c r="C146" s="80" t="s">
        <v>553</v>
      </c>
      <c r="D146" s="82" t="s">
        <v>809</v>
      </c>
      <c r="E146" s="73" t="s">
        <v>810</v>
      </c>
      <c r="F146" s="80"/>
      <c r="G146" s="80"/>
      <c r="H146" s="80"/>
      <c r="I146" s="80"/>
      <c r="J146" s="80"/>
      <c r="K146" s="80"/>
      <c r="L146" s="80"/>
      <c r="M146" s="80"/>
      <c r="N146" s="82" t="s">
        <v>807</v>
      </c>
      <c r="O146" s="85" t="s">
        <v>557</v>
      </c>
      <c r="P146" s="80"/>
      <c r="Q146" s="80"/>
      <c r="R146" s="80"/>
    </row>
    <row r="147" spans="1:18">
      <c r="A147" s="80">
        <v>140</v>
      </c>
      <c r="B147" s="80" t="s">
        <v>808</v>
      </c>
      <c r="C147" s="80" t="s">
        <v>553</v>
      </c>
      <c r="D147" s="82" t="s">
        <v>809</v>
      </c>
      <c r="E147" s="73" t="s">
        <v>811</v>
      </c>
      <c r="F147" s="80"/>
      <c r="G147" s="80"/>
      <c r="H147" s="80"/>
      <c r="I147" s="80"/>
      <c r="J147" s="80"/>
      <c r="K147" s="80"/>
      <c r="L147" s="80"/>
      <c r="M147" s="80"/>
      <c r="N147" s="82" t="s">
        <v>807</v>
      </c>
      <c r="O147" s="85" t="s">
        <v>557</v>
      </c>
      <c r="P147" s="80"/>
      <c r="Q147" s="80"/>
      <c r="R147" s="80"/>
    </row>
    <row r="148" spans="1:18">
      <c r="A148" s="80">
        <v>141</v>
      </c>
      <c r="B148" s="80" t="s">
        <v>808</v>
      </c>
      <c r="C148" s="80" t="s">
        <v>553</v>
      </c>
      <c r="D148" s="82" t="s">
        <v>809</v>
      </c>
      <c r="E148" s="82" t="s">
        <v>812</v>
      </c>
      <c r="F148" s="80"/>
      <c r="G148" s="80"/>
      <c r="H148" s="80"/>
      <c r="I148" s="80"/>
      <c r="J148" s="80"/>
      <c r="K148" s="80"/>
      <c r="L148" s="80"/>
      <c r="M148" s="80"/>
      <c r="N148" s="82" t="s">
        <v>807</v>
      </c>
      <c r="O148" s="85" t="s">
        <v>557</v>
      </c>
      <c r="P148" s="80"/>
      <c r="Q148" s="80"/>
      <c r="R148" s="80"/>
    </row>
    <row r="149" spans="1:18" ht="30">
      <c r="A149" s="80">
        <v>142</v>
      </c>
      <c r="B149" s="80" t="s">
        <v>808</v>
      </c>
      <c r="C149" s="80" t="s">
        <v>553</v>
      </c>
      <c r="D149" s="82" t="s">
        <v>813</v>
      </c>
      <c r="E149" s="73" t="s">
        <v>814</v>
      </c>
      <c r="F149" s="80"/>
      <c r="G149" s="80"/>
      <c r="H149" s="80"/>
      <c r="I149" s="80"/>
      <c r="J149" s="80"/>
      <c r="K149" s="80"/>
      <c r="L149" s="80"/>
      <c r="M149" s="80"/>
      <c r="N149" s="82" t="s">
        <v>635</v>
      </c>
      <c r="O149" s="85" t="s">
        <v>557</v>
      </c>
      <c r="P149" s="80"/>
      <c r="Q149" s="80"/>
      <c r="R149" s="80"/>
    </row>
    <row r="150" spans="1:18" ht="30">
      <c r="A150" s="80">
        <v>143</v>
      </c>
      <c r="B150" s="80" t="s">
        <v>808</v>
      </c>
      <c r="C150" s="80" t="s">
        <v>553</v>
      </c>
      <c r="D150" s="82" t="s">
        <v>813</v>
      </c>
      <c r="E150" s="73" t="s">
        <v>815</v>
      </c>
      <c r="F150" s="80"/>
      <c r="G150" s="80"/>
      <c r="H150" s="80"/>
      <c r="I150" s="80"/>
      <c r="J150" s="80"/>
      <c r="K150" s="80"/>
      <c r="L150" s="80"/>
      <c r="M150" s="80"/>
      <c r="N150" s="82" t="s">
        <v>635</v>
      </c>
      <c r="O150" s="85" t="s">
        <v>557</v>
      </c>
      <c r="P150" s="80"/>
      <c r="Q150" s="80"/>
      <c r="R150" s="80"/>
    </row>
    <row r="151" spans="1:18" ht="30">
      <c r="A151" s="80">
        <v>144</v>
      </c>
      <c r="B151" s="80" t="s">
        <v>808</v>
      </c>
      <c r="C151" s="80" t="s">
        <v>553</v>
      </c>
      <c r="D151" s="82" t="s">
        <v>816</v>
      </c>
      <c r="E151" s="73" t="s">
        <v>817</v>
      </c>
      <c r="F151" s="80"/>
      <c r="G151" s="80"/>
      <c r="H151" s="80"/>
      <c r="I151" s="80"/>
      <c r="J151" s="80"/>
      <c r="K151" s="80"/>
      <c r="L151" s="80"/>
      <c r="M151" s="80"/>
      <c r="N151" s="82" t="s">
        <v>635</v>
      </c>
      <c r="O151" s="85" t="s">
        <v>557</v>
      </c>
      <c r="P151" s="80"/>
      <c r="Q151" s="80"/>
      <c r="R151" s="80"/>
    </row>
    <row r="152" spans="1:18" ht="30">
      <c r="A152" s="80">
        <v>145</v>
      </c>
      <c r="B152" s="80" t="s">
        <v>808</v>
      </c>
      <c r="C152" s="80" t="s">
        <v>553</v>
      </c>
      <c r="D152" s="82" t="s">
        <v>816</v>
      </c>
      <c r="E152" s="73" t="s">
        <v>818</v>
      </c>
      <c r="F152" s="80"/>
      <c r="G152" s="80"/>
      <c r="H152" s="80"/>
      <c r="I152" s="80"/>
      <c r="J152" s="80"/>
      <c r="K152" s="80"/>
      <c r="L152" s="80"/>
      <c r="M152" s="80"/>
      <c r="N152" s="82" t="s">
        <v>635</v>
      </c>
      <c r="O152" s="85" t="s">
        <v>557</v>
      </c>
      <c r="P152" s="80"/>
      <c r="Q152" s="80"/>
      <c r="R152" s="80"/>
    </row>
    <row r="153" spans="1:18">
      <c r="A153" s="80">
        <v>146</v>
      </c>
      <c r="B153" s="80" t="s">
        <v>808</v>
      </c>
      <c r="C153" s="80" t="s">
        <v>553</v>
      </c>
      <c r="D153" s="82" t="s">
        <v>819</v>
      </c>
      <c r="E153" s="73" t="s">
        <v>820</v>
      </c>
      <c r="F153" s="80"/>
      <c r="G153" s="80"/>
      <c r="H153" s="80"/>
      <c r="I153" s="80"/>
      <c r="J153" s="80"/>
      <c r="K153" s="80"/>
      <c r="L153" s="80"/>
      <c r="M153" s="80"/>
      <c r="N153" s="82" t="s">
        <v>635</v>
      </c>
      <c r="O153" s="85" t="s">
        <v>557</v>
      </c>
      <c r="P153" s="80"/>
      <c r="Q153" s="80"/>
      <c r="R153" s="80"/>
    </row>
    <row r="154" spans="1:18">
      <c r="A154" s="80">
        <v>147</v>
      </c>
      <c r="B154" s="80" t="s">
        <v>808</v>
      </c>
      <c r="C154" s="80" t="s">
        <v>655</v>
      </c>
      <c r="D154" s="82" t="s">
        <v>819</v>
      </c>
      <c r="E154" s="73" t="s">
        <v>821</v>
      </c>
      <c r="F154" s="80"/>
      <c r="G154" s="80"/>
      <c r="H154" s="80"/>
      <c r="I154" s="80"/>
      <c r="J154" s="80"/>
      <c r="K154" s="80"/>
      <c r="L154" s="80"/>
      <c r="M154" s="80"/>
      <c r="N154" s="80" t="s">
        <v>760</v>
      </c>
      <c r="O154" s="84" t="s">
        <v>658</v>
      </c>
      <c r="P154" s="80"/>
      <c r="Q154" s="80"/>
      <c r="R154" s="80"/>
    </row>
    <row r="155" spans="1:18">
      <c r="A155" s="80">
        <v>148</v>
      </c>
      <c r="B155" s="80" t="s">
        <v>808</v>
      </c>
      <c r="C155" s="80" t="s">
        <v>553</v>
      </c>
      <c r="D155" s="82" t="s">
        <v>822</v>
      </c>
      <c r="E155" s="73" t="s">
        <v>823</v>
      </c>
      <c r="F155" s="80"/>
      <c r="G155" s="80"/>
      <c r="H155" s="80"/>
      <c r="I155" s="80"/>
      <c r="J155" s="80"/>
      <c r="K155" s="80"/>
      <c r="L155" s="80"/>
      <c r="M155" s="80"/>
      <c r="N155" s="82" t="s">
        <v>807</v>
      </c>
      <c r="O155" s="85" t="s">
        <v>557</v>
      </c>
      <c r="P155" s="80"/>
      <c r="Q155" s="80"/>
      <c r="R155" s="80"/>
    </row>
    <row r="156" spans="1:18" ht="30">
      <c r="A156" s="80">
        <v>149</v>
      </c>
      <c r="B156" s="80" t="s">
        <v>824</v>
      </c>
      <c r="C156" s="80" t="s">
        <v>655</v>
      </c>
      <c r="D156" s="82" t="s">
        <v>825</v>
      </c>
      <c r="E156" s="73" t="s">
        <v>826</v>
      </c>
      <c r="F156" s="80"/>
      <c r="G156" s="80"/>
      <c r="H156" s="80"/>
      <c r="I156" s="80"/>
      <c r="J156" s="80"/>
      <c r="K156" s="80"/>
      <c r="L156" s="80"/>
      <c r="M156" s="80"/>
      <c r="N156" s="80" t="s">
        <v>760</v>
      </c>
      <c r="O156" s="84" t="s">
        <v>658</v>
      </c>
      <c r="P156" s="80"/>
      <c r="Q156" s="80"/>
      <c r="R156" s="80"/>
    </row>
    <row r="157" spans="1:18">
      <c r="A157" s="80">
        <v>150</v>
      </c>
      <c r="B157" s="80" t="s">
        <v>824</v>
      </c>
      <c r="C157" s="80" t="s">
        <v>655</v>
      </c>
      <c r="D157" s="82" t="s">
        <v>825</v>
      </c>
      <c r="E157" s="73" t="s">
        <v>827</v>
      </c>
      <c r="F157" s="80"/>
      <c r="G157" s="80"/>
      <c r="H157" s="80"/>
      <c r="I157" s="80"/>
      <c r="J157" s="80"/>
      <c r="K157" s="80"/>
      <c r="L157" s="80"/>
      <c r="M157" s="80"/>
      <c r="N157" s="80" t="s">
        <v>760</v>
      </c>
      <c r="O157" s="84" t="s">
        <v>658</v>
      </c>
      <c r="P157" s="80"/>
      <c r="Q157" s="80"/>
      <c r="R157" s="80"/>
    </row>
    <row r="158" spans="1:18" ht="30">
      <c r="A158" s="80">
        <v>151</v>
      </c>
      <c r="B158" s="80" t="s">
        <v>824</v>
      </c>
      <c r="C158" s="80" t="s">
        <v>828</v>
      </c>
      <c r="D158" s="82" t="s">
        <v>829</v>
      </c>
      <c r="E158" s="73" t="s">
        <v>830</v>
      </c>
      <c r="F158" s="80"/>
      <c r="G158" s="80"/>
      <c r="H158" s="80"/>
      <c r="I158" s="80"/>
      <c r="J158" s="80"/>
      <c r="K158" s="80"/>
      <c r="L158" s="80"/>
      <c r="M158" s="80"/>
      <c r="N158" s="80" t="s">
        <v>831</v>
      </c>
      <c r="O158" s="84" t="s">
        <v>8</v>
      </c>
      <c r="P158" s="80"/>
      <c r="Q158" s="80"/>
      <c r="R158" s="80"/>
    </row>
    <row r="159" spans="1:18">
      <c r="A159" s="80">
        <v>152</v>
      </c>
      <c r="B159" s="80" t="s">
        <v>824</v>
      </c>
      <c r="C159" s="80" t="s">
        <v>553</v>
      </c>
      <c r="D159" s="82" t="s">
        <v>829</v>
      </c>
      <c r="E159" s="73" t="s">
        <v>832</v>
      </c>
      <c r="F159" s="80"/>
      <c r="G159" s="80"/>
      <c r="H159" s="80"/>
      <c r="I159" s="80"/>
      <c r="J159" s="80"/>
      <c r="K159" s="80"/>
      <c r="L159" s="80"/>
      <c r="M159" s="80"/>
      <c r="N159" s="80" t="s">
        <v>831</v>
      </c>
      <c r="O159" s="84" t="s">
        <v>557</v>
      </c>
      <c r="P159" s="80"/>
      <c r="Q159" s="80"/>
      <c r="R159" s="80"/>
    </row>
    <row r="160" spans="1:18">
      <c r="A160" s="80">
        <v>153</v>
      </c>
      <c r="B160" s="80" t="s">
        <v>833</v>
      </c>
      <c r="C160" s="80" t="s">
        <v>18</v>
      </c>
      <c r="D160" s="82" t="s">
        <v>834</v>
      </c>
      <c r="E160" s="82" t="s">
        <v>835</v>
      </c>
      <c r="F160" s="80"/>
      <c r="G160" s="80"/>
      <c r="H160" s="80"/>
      <c r="I160" s="80"/>
      <c r="J160" s="80"/>
      <c r="K160" s="80"/>
      <c r="L160" s="80"/>
      <c r="M160" s="80"/>
      <c r="N160" s="82" t="s">
        <v>691</v>
      </c>
      <c r="O160" s="84" t="s">
        <v>18</v>
      </c>
      <c r="P160" s="80"/>
      <c r="Q160" s="80"/>
      <c r="R160" s="80"/>
    </row>
    <row r="161" spans="1:18">
      <c r="A161" s="80">
        <v>154</v>
      </c>
      <c r="B161" s="80" t="s">
        <v>833</v>
      </c>
      <c r="C161" s="80" t="s">
        <v>18</v>
      </c>
      <c r="D161" s="82" t="s">
        <v>834</v>
      </c>
      <c r="E161" s="82" t="s">
        <v>836</v>
      </c>
      <c r="F161" s="80"/>
      <c r="G161" s="80"/>
      <c r="H161" s="80"/>
      <c r="I161" s="80"/>
      <c r="J161" s="80"/>
      <c r="K161" s="80"/>
      <c r="L161" s="80"/>
      <c r="M161" s="80"/>
      <c r="N161" s="82" t="s">
        <v>691</v>
      </c>
      <c r="O161" s="84" t="s">
        <v>18</v>
      </c>
      <c r="P161" s="80"/>
      <c r="Q161" s="80"/>
      <c r="R161" s="80"/>
    </row>
    <row r="162" spans="1:18">
      <c r="A162" s="80">
        <v>155</v>
      </c>
      <c r="B162" s="80" t="s">
        <v>833</v>
      </c>
      <c r="C162" s="80" t="s">
        <v>18</v>
      </c>
      <c r="D162" s="82" t="s">
        <v>834</v>
      </c>
      <c r="E162" s="82" t="s">
        <v>837</v>
      </c>
      <c r="F162" s="80"/>
      <c r="G162" s="80"/>
      <c r="H162" s="80"/>
      <c r="I162" s="80"/>
      <c r="J162" s="80"/>
      <c r="K162" s="80"/>
      <c r="L162" s="80"/>
      <c r="M162" s="80"/>
      <c r="N162" s="82" t="s">
        <v>691</v>
      </c>
      <c r="O162" s="84" t="s">
        <v>18</v>
      </c>
      <c r="P162" s="80"/>
      <c r="Q162" s="80"/>
      <c r="R162" s="80"/>
    </row>
    <row r="163" spans="1:18">
      <c r="A163" s="80">
        <v>156</v>
      </c>
      <c r="B163" s="80" t="s">
        <v>833</v>
      </c>
      <c r="C163" s="80" t="s">
        <v>18</v>
      </c>
      <c r="D163" s="82" t="s">
        <v>834</v>
      </c>
      <c r="E163" s="82" t="s">
        <v>838</v>
      </c>
      <c r="F163" s="80"/>
      <c r="G163" s="80"/>
      <c r="H163" s="80"/>
      <c r="I163" s="80"/>
      <c r="J163" s="80"/>
      <c r="K163" s="80"/>
      <c r="L163" s="80"/>
      <c r="M163" s="80"/>
      <c r="N163" s="82" t="s">
        <v>691</v>
      </c>
      <c r="O163" s="84" t="s">
        <v>18</v>
      </c>
      <c r="P163" s="80"/>
      <c r="Q163" s="80"/>
      <c r="R163" s="80"/>
    </row>
    <row r="164" spans="1:18">
      <c r="A164" s="80">
        <v>157</v>
      </c>
      <c r="B164" s="80" t="s">
        <v>833</v>
      </c>
      <c r="C164" s="80" t="s">
        <v>18</v>
      </c>
      <c r="D164" s="82" t="s">
        <v>834</v>
      </c>
      <c r="E164" s="82" t="s">
        <v>839</v>
      </c>
      <c r="F164" s="80"/>
      <c r="G164" s="80"/>
      <c r="H164" s="80"/>
      <c r="I164" s="80"/>
      <c r="J164" s="80"/>
      <c r="K164" s="80"/>
      <c r="L164" s="80"/>
      <c r="M164" s="80"/>
      <c r="N164" s="82" t="s">
        <v>691</v>
      </c>
      <c r="O164" s="84" t="s">
        <v>18</v>
      </c>
      <c r="P164" s="80"/>
      <c r="Q164" s="80"/>
      <c r="R164" s="80"/>
    </row>
    <row r="165" spans="1:18" ht="30">
      <c r="A165" s="80">
        <v>158</v>
      </c>
      <c r="B165" s="80" t="s">
        <v>833</v>
      </c>
      <c r="C165" s="80" t="s">
        <v>18</v>
      </c>
      <c r="D165" s="82" t="s">
        <v>834</v>
      </c>
      <c r="E165" s="82" t="s">
        <v>840</v>
      </c>
      <c r="F165" s="80"/>
      <c r="G165" s="80"/>
      <c r="H165" s="80"/>
      <c r="I165" s="80"/>
      <c r="J165" s="80"/>
      <c r="K165" s="80"/>
      <c r="L165" s="80"/>
      <c r="M165" s="80"/>
      <c r="N165" s="82" t="s">
        <v>691</v>
      </c>
      <c r="O165" s="84" t="s">
        <v>18</v>
      </c>
      <c r="P165" s="80"/>
      <c r="Q165" s="80"/>
      <c r="R165" s="80"/>
    </row>
    <row r="166" spans="1:18">
      <c r="A166" s="80">
        <v>159</v>
      </c>
      <c r="B166" s="80" t="s">
        <v>833</v>
      </c>
      <c r="C166" s="80" t="s">
        <v>18</v>
      </c>
      <c r="D166" s="82" t="s">
        <v>834</v>
      </c>
      <c r="E166" s="82" t="s">
        <v>691</v>
      </c>
      <c r="F166" s="80"/>
      <c r="G166" s="80"/>
      <c r="H166" s="80"/>
      <c r="I166" s="80"/>
      <c r="J166" s="80"/>
      <c r="K166" s="80"/>
      <c r="L166" s="80"/>
      <c r="M166" s="80"/>
      <c r="N166" s="82" t="s">
        <v>691</v>
      </c>
      <c r="O166" s="84" t="s">
        <v>18</v>
      </c>
      <c r="P166" s="80"/>
      <c r="Q166" s="80"/>
      <c r="R166" s="80"/>
    </row>
    <row r="167" spans="1:18" ht="30">
      <c r="A167" s="80">
        <v>160</v>
      </c>
      <c r="B167" s="80" t="s">
        <v>833</v>
      </c>
      <c r="C167" s="80" t="s">
        <v>553</v>
      </c>
      <c r="D167" s="82" t="s">
        <v>834</v>
      </c>
      <c r="E167" s="82" t="s">
        <v>841</v>
      </c>
      <c r="F167" s="80"/>
      <c r="G167" s="80"/>
      <c r="H167" s="80"/>
      <c r="I167" s="80"/>
      <c r="J167" s="80"/>
      <c r="K167" s="80"/>
      <c r="L167" s="80"/>
      <c r="M167" s="80"/>
      <c r="N167" s="82" t="s">
        <v>842</v>
      </c>
      <c r="O167" s="85" t="s">
        <v>557</v>
      </c>
      <c r="P167" s="80"/>
      <c r="Q167" s="80"/>
      <c r="R167" s="80"/>
    </row>
    <row r="168" spans="1:18" ht="30">
      <c r="A168" s="80">
        <v>161</v>
      </c>
      <c r="B168" s="80" t="s">
        <v>843</v>
      </c>
      <c r="C168" s="80" t="s">
        <v>844</v>
      </c>
      <c r="D168" s="82" t="s">
        <v>845</v>
      </c>
      <c r="E168" s="82" t="s">
        <v>846</v>
      </c>
      <c r="F168" s="80"/>
      <c r="G168" s="80"/>
      <c r="H168" s="80"/>
      <c r="I168" s="80"/>
      <c r="J168" s="80"/>
      <c r="K168" s="80"/>
      <c r="L168" s="80"/>
      <c r="M168" s="80"/>
      <c r="N168" s="82"/>
      <c r="O168" s="85" t="s">
        <v>847</v>
      </c>
      <c r="P168" s="80"/>
      <c r="Q168" s="80"/>
      <c r="R168" s="80"/>
    </row>
    <row r="169" spans="1:18">
      <c r="A169" s="80">
        <v>162</v>
      </c>
      <c r="B169" s="80"/>
      <c r="C169" s="80"/>
      <c r="D169" s="82"/>
      <c r="E169" s="82"/>
      <c r="F169" s="80"/>
      <c r="G169" s="80"/>
      <c r="H169" s="80"/>
      <c r="I169" s="80"/>
      <c r="J169" s="80"/>
      <c r="K169" s="80"/>
      <c r="L169" s="80"/>
      <c r="M169" s="80"/>
      <c r="N169" s="82"/>
      <c r="O169" s="85"/>
      <c r="P169" s="80"/>
      <c r="Q169" s="80"/>
      <c r="R169" s="80"/>
    </row>
    <row r="170" spans="1:18">
      <c r="A170" s="80">
        <v>163</v>
      </c>
      <c r="B170" s="80"/>
      <c r="C170" s="80"/>
      <c r="D170" s="82"/>
      <c r="E170" s="82"/>
      <c r="F170" s="80"/>
      <c r="G170" s="80"/>
      <c r="H170" s="80"/>
      <c r="I170" s="80"/>
      <c r="J170" s="80"/>
      <c r="K170" s="80"/>
      <c r="L170" s="80"/>
      <c r="M170" s="80"/>
      <c r="N170" s="82"/>
      <c r="O170" s="85"/>
      <c r="P170" s="80"/>
      <c r="Q170" s="80"/>
      <c r="R170" s="80"/>
    </row>
    <row r="171" spans="1:18">
      <c r="A171" s="80">
        <v>164</v>
      </c>
      <c r="B171" s="80"/>
      <c r="C171" s="80"/>
      <c r="D171" s="82"/>
      <c r="E171" s="82"/>
      <c r="F171" s="80"/>
      <c r="G171" s="80"/>
      <c r="H171" s="80"/>
      <c r="I171" s="80"/>
      <c r="J171" s="80"/>
      <c r="K171" s="80"/>
      <c r="L171" s="80"/>
      <c r="M171" s="80"/>
      <c r="N171" s="82"/>
      <c r="O171" s="85"/>
      <c r="P171" s="80"/>
      <c r="Q171" s="80"/>
      <c r="R171" s="80"/>
    </row>
    <row r="172" spans="1:18">
      <c r="A172" s="80">
        <v>165</v>
      </c>
      <c r="B172" s="80"/>
      <c r="C172" s="80"/>
      <c r="D172" s="82"/>
      <c r="E172" s="82"/>
      <c r="F172" s="80"/>
      <c r="G172" s="80"/>
      <c r="H172" s="80"/>
      <c r="I172" s="80"/>
      <c r="J172" s="80"/>
      <c r="K172" s="80"/>
      <c r="L172" s="80"/>
      <c r="M172" s="80"/>
      <c r="N172" s="82"/>
      <c r="O172" s="85"/>
      <c r="P172" s="80"/>
      <c r="Q172" s="80"/>
      <c r="R172" s="80"/>
    </row>
    <row r="173" spans="1:18">
      <c r="A173" s="80">
        <v>166</v>
      </c>
      <c r="B173" s="80"/>
      <c r="C173" s="80"/>
      <c r="D173" s="82"/>
      <c r="E173" s="82"/>
      <c r="F173" s="80"/>
      <c r="G173" s="80"/>
      <c r="H173" s="80"/>
      <c r="I173" s="80"/>
      <c r="J173" s="80"/>
      <c r="K173" s="80"/>
      <c r="L173" s="80"/>
      <c r="M173" s="80"/>
      <c r="N173" s="82"/>
      <c r="O173" s="85"/>
      <c r="P173" s="80"/>
      <c r="Q173" s="80"/>
      <c r="R173" s="80"/>
    </row>
    <row r="174" spans="1:18">
      <c r="A174" s="80">
        <v>167</v>
      </c>
      <c r="B174" s="80"/>
      <c r="C174" s="80"/>
      <c r="D174" s="82"/>
      <c r="E174" s="82"/>
      <c r="F174" s="80"/>
      <c r="G174" s="80"/>
      <c r="H174" s="80"/>
      <c r="I174" s="80"/>
      <c r="J174" s="80"/>
      <c r="K174" s="80"/>
      <c r="L174" s="80"/>
      <c r="M174" s="80"/>
      <c r="N174" s="82"/>
      <c r="O174" s="85"/>
      <c r="P174" s="80"/>
      <c r="Q174" s="80"/>
      <c r="R174" s="80"/>
    </row>
    <row r="175" spans="1:18">
      <c r="A175" s="80">
        <v>168</v>
      </c>
      <c r="B175" s="80"/>
      <c r="C175" s="80"/>
      <c r="D175" s="82"/>
      <c r="E175" s="82"/>
      <c r="F175" s="80"/>
      <c r="G175" s="80"/>
      <c r="H175" s="80"/>
      <c r="I175" s="80"/>
      <c r="J175" s="80"/>
      <c r="K175" s="80"/>
      <c r="L175" s="80"/>
      <c r="M175" s="80"/>
      <c r="N175" s="82"/>
      <c r="O175" s="85"/>
      <c r="P175" s="80"/>
      <c r="Q175" s="80"/>
      <c r="R175" s="80"/>
    </row>
    <row r="176" spans="1:18">
      <c r="A176" s="80">
        <v>169</v>
      </c>
      <c r="B176" s="80"/>
      <c r="C176" s="80"/>
      <c r="D176" s="82"/>
      <c r="E176" s="82"/>
      <c r="F176" s="80"/>
      <c r="G176" s="80"/>
      <c r="H176" s="80"/>
      <c r="I176" s="80"/>
      <c r="J176" s="80"/>
      <c r="K176" s="80"/>
      <c r="L176" s="80"/>
      <c r="M176" s="80"/>
      <c r="N176" s="82"/>
      <c r="O176" s="85"/>
      <c r="P176" s="80"/>
      <c r="Q176" s="80"/>
      <c r="R176" s="80"/>
    </row>
    <row r="177" spans="1:18">
      <c r="A177" s="80">
        <v>170</v>
      </c>
      <c r="B177" s="80"/>
      <c r="C177" s="80"/>
      <c r="D177" s="82"/>
      <c r="E177" s="82"/>
      <c r="F177" s="80"/>
      <c r="G177" s="80"/>
      <c r="H177" s="80"/>
      <c r="I177" s="80"/>
      <c r="J177" s="80"/>
      <c r="K177" s="80"/>
      <c r="L177" s="80"/>
      <c r="M177" s="80"/>
      <c r="N177" s="82"/>
      <c r="O177" s="85"/>
      <c r="P177" s="80"/>
      <c r="Q177" s="80"/>
      <c r="R177" s="80"/>
    </row>
    <row r="178" spans="1:18">
      <c r="A178" s="80">
        <v>171</v>
      </c>
      <c r="B178" s="80"/>
      <c r="C178" s="80"/>
      <c r="D178" s="82"/>
      <c r="E178" s="82"/>
      <c r="F178" s="80"/>
      <c r="G178" s="80"/>
      <c r="H178" s="80"/>
      <c r="I178" s="80"/>
      <c r="J178" s="80"/>
      <c r="K178" s="80"/>
      <c r="L178" s="80"/>
      <c r="M178" s="80"/>
      <c r="N178" s="82"/>
      <c r="O178" s="85"/>
      <c r="P178" s="80"/>
      <c r="Q178" s="80"/>
      <c r="R178" s="80"/>
    </row>
    <row r="179" spans="1:18">
      <c r="A179" s="80">
        <v>172</v>
      </c>
      <c r="B179" s="80"/>
      <c r="C179" s="80"/>
      <c r="D179" s="82"/>
      <c r="E179" s="82"/>
      <c r="F179" s="80"/>
      <c r="G179" s="80"/>
      <c r="H179" s="80"/>
      <c r="I179" s="80"/>
      <c r="J179" s="80"/>
      <c r="K179" s="80"/>
      <c r="L179" s="80"/>
      <c r="M179" s="80"/>
      <c r="N179" s="82"/>
      <c r="O179" s="85"/>
      <c r="P179" s="80"/>
      <c r="Q179" s="80"/>
      <c r="R179" s="80"/>
    </row>
    <row r="180" spans="1:18">
      <c r="A180" s="80">
        <v>173</v>
      </c>
      <c r="B180" s="80"/>
      <c r="C180" s="80"/>
      <c r="D180" s="82"/>
      <c r="E180" s="82"/>
      <c r="F180" s="80"/>
      <c r="G180" s="80"/>
      <c r="H180" s="80"/>
      <c r="I180" s="80"/>
      <c r="J180" s="80"/>
      <c r="K180" s="80"/>
      <c r="L180" s="80"/>
      <c r="M180" s="80"/>
      <c r="N180" s="82"/>
      <c r="O180" s="85"/>
      <c r="P180" s="80"/>
      <c r="Q180" s="80"/>
      <c r="R180" s="80"/>
    </row>
    <row r="181" spans="1:18">
      <c r="A181" s="80">
        <v>174</v>
      </c>
      <c r="B181" s="80"/>
      <c r="C181" s="80"/>
      <c r="D181" s="82"/>
      <c r="E181" s="82"/>
      <c r="F181" s="80"/>
      <c r="G181" s="80"/>
      <c r="H181" s="80"/>
      <c r="I181" s="80"/>
      <c r="J181" s="80"/>
      <c r="K181" s="80"/>
      <c r="L181" s="80"/>
      <c r="M181" s="80"/>
      <c r="N181" s="82"/>
      <c r="O181" s="85"/>
      <c r="P181" s="80"/>
      <c r="Q181" s="80"/>
      <c r="R181" s="80"/>
    </row>
    <row r="182" spans="1:18">
      <c r="A182" s="80">
        <v>175</v>
      </c>
      <c r="B182" s="80"/>
      <c r="C182" s="80"/>
      <c r="D182" s="82"/>
      <c r="E182" s="82"/>
      <c r="F182" s="80"/>
      <c r="G182" s="80"/>
      <c r="H182" s="80"/>
      <c r="I182" s="80"/>
      <c r="J182" s="80"/>
      <c r="K182" s="80"/>
      <c r="L182" s="80"/>
      <c r="M182" s="80"/>
      <c r="N182" s="82"/>
      <c r="O182" s="85"/>
      <c r="P182" s="80"/>
      <c r="Q182" s="80"/>
      <c r="R182" s="80"/>
    </row>
    <row r="183" spans="1:18">
      <c r="A183" s="80">
        <v>176</v>
      </c>
      <c r="B183" s="80"/>
      <c r="C183" s="80"/>
      <c r="D183" s="82"/>
      <c r="E183" s="82"/>
      <c r="F183" s="80"/>
      <c r="G183" s="80"/>
      <c r="H183" s="80"/>
      <c r="I183" s="80"/>
      <c r="J183" s="80"/>
      <c r="K183" s="80"/>
      <c r="L183" s="80"/>
      <c r="M183" s="80"/>
      <c r="N183" s="82"/>
      <c r="O183" s="85"/>
      <c r="P183" s="80"/>
      <c r="Q183" s="80"/>
      <c r="R183" s="80"/>
    </row>
    <row r="184" spans="1:18">
      <c r="A184" s="80">
        <v>177</v>
      </c>
      <c r="B184" s="80"/>
      <c r="C184" s="80"/>
      <c r="D184" s="82"/>
      <c r="E184" s="82"/>
      <c r="F184" s="80"/>
      <c r="G184" s="80"/>
      <c r="H184" s="80"/>
      <c r="I184" s="80"/>
      <c r="J184" s="80"/>
      <c r="K184" s="80"/>
      <c r="L184" s="80"/>
      <c r="M184" s="80"/>
      <c r="N184" s="82"/>
      <c r="O184" s="85"/>
      <c r="P184" s="80"/>
      <c r="Q184" s="80"/>
      <c r="R184" s="80"/>
    </row>
    <row r="185" spans="1:18">
      <c r="A185" s="80">
        <v>178</v>
      </c>
      <c r="B185" s="80"/>
      <c r="C185" s="80"/>
      <c r="D185" s="82"/>
      <c r="E185" s="82"/>
      <c r="F185" s="80"/>
      <c r="G185" s="80"/>
      <c r="H185" s="80"/>
      <c r="I185" s="80"/>
      <c r="J185" s="80"/>
      <c r="K185" s="80"/>
      <c r="L185" s="80"/>
      <c r="M185" s="80"/>
      <c r="N185" s="82"/>
      <c r="O185" s="85"/>
      <c r="P185" s="80"/>
      <c r="Q185" s="80"/>
      <c r="R185" s="80"/>
    </row>
    <row r="186" spans="1:18">
      <c r="A186" s="80">
        <v>179</v>
      </c>
      <c r="B186" s="80"/>
      <c r="C186" s="80"/>
      <c r="D186" s="82"/>
      <c r="E186" s="82"/>
      <c r="F186" s="80"/>
      <c r="G186" s="80"/>
      <c r="H186" s="80"/>
      <c r="I186" s="80"/>
      <c r="J186" s="80"/>
      <c r="K186" s="80"/>
      <c r="L186" s="80"/>
      <c r="M186" s="80"/>
      <c r="N186" s="82"/>
      <c r="O186" s="85"/>
      <c r="P186" s="80"/>
      <c r="Q186" s="80"/>
      <c r="R186" s="80"/>
    </row>
    <row r="187" spans="1:18">
      <c r="A187" s="80">
        <v>180</v>
      </c>
      <c r="B187" s="80"/>
      <c r="C187" s="80"/>
      <c r="D187" s="82"/>
      <c r="E187" s="82"/>
      <c r="F187" s="80"/>
      <c r="G187" s="80"/>
      <c r="H187" s="80"/>
      <c r="I187" s="80"/>
      <c r="J187" s="80"/>
      <c r="K187" s="80"/>
      <c r="L187" s="80"/>
      <c r="M187" s="80"/>
      <c r="N187" s="82"/>
      <c r="O187" s="85"/>
      <c r="P187" s="80"/>
      <c r="Q187" s="80"/>
      <c r="R187" s="80"/>
    </row>
    <row r="188" spans="1:18">
      <c r="A188" s="80">
        <v>181</v>
      </c>
      <c r="B188" s="80"/>
      <c r="C188" s="80"/>
      <c r="D188" s="82"/>
      <c r="E188" s="82"/>
      <c r="F188" s="80"/>
      <c r="G188" s="80"/>
      <c r="H188" s="80"/>
      <c r="I188" s="80"/>
      <c r="J188" s="80"/>
      <c r="K188" s="80"/>
      <c r="L188" s="80"/>
      <c r="M188" s="80"/>
      <c r="N188" s="82"/>
      <c r="O188" s="85"/>
      <c r="P188" s="80"/>
      <c r="Q188" s="80"/>
      <c r="R188" s="80"/>
    </row>
    <row r="189" spans="1:18">
      <c r="A189" s="80">
        <v>182</v>
      </c>
      <c r="B189" s="80"/>
      <c r="C189" s="80"/>
      <c r="D189" s="82"/>
      <c r="E189" s="82"/>
      <c r="F189" s="80"/>
      <c r="G189" s="80"/>
      <c r="H189" s="80"/>
      <c r="I189" s="80"/>
      <c r="J189" s="80"/>
      <c r="K189" s="80"/>
      <c r="L189" s="80"/>
      <c r="M189" s="80"/>
      <c r="N189" s="82"/>
      <c r="O189" s="85"/>
      <c r="P189" s="80"/>
      <c r="Q189" s="80"/>
      <c r="R189" s="80"/>
    </row>
    <row r="190" spans="1:18">
      <c r="A190" s="80">
        <v>183</v>
      </c>
      <c r="B190" s="80"/>
      <c r="C190" s="80"/>
      <c r="D190" s="82"/>
      <c r="E190" s="82"/>
      <c r="F190" s="80"/>
      <c r="G190" s="80"/>
      <c r="H190" s="80"/>
      <c r="I190" s="80"/>
      <c r="J190" s="80"/>
      <c r="K190" s="80"/>
      <c r="L190" s="80"/>
      <c r="M190" s="80"/>
      <c r="N190" s="82"/>
      <c r="O190" s="85"/>
      <c r="P190" s="80"/>
      <c r="Q190" s="80"/>
      <c r="R190" s="80"/>
    </row>
    <row r="191" spans="1:18">
      <c r="A191" s="80">
        <v>184</v>
      </c>
      <c r="B191" s="80"/>
      <c r="C191" s="80"/>
      <c r="D191" s="82"/>
      <c r="E191" s="82"/>
      <c r="F191" s="80"/>
      <c r="G191" s="80"/>
      <c r="H191" s="80"/>
      <c r="I191" s="80"/>
      <c r="J191" s="80"/>
      <c r="K191" s="80"/>
      <c r="L191" s="80"/>
      <c r="M191" s="80"/>
      <c r="N191" s="82"/>
      <c r="O191" s="85"/>
      <c r="P191" s="80"/>
      <c r="Q191" s="80"/>
      <c r="R191" s="80"/>
    </row>
    <row r="192" spans="1:18">
      <c r="A192" s="80">
        <v>185</v>
      </c>
      <c r="B192" s="80"/>
      <c r="C192" s="80"/>
      <c r="D192" s="82"/>
      <c r="E192" s="82"/>
      <c r="F192" s="80"/>
      <c r="G192" s="80"/>
      <c r="H192" s="80"/>
      <c r="I192" s="80"/>
      <c r="J192" s="80"/>
      <c r="K192" s="80"/>
      <c r="L192" s="80"/>
      <c r="M192" s="80"/>
      <c r="N192" s="82"/>
      <c r="O192" s="85"/>
      <c r="P192" s="80"/>
      <c r="Q192" s="80"/>
      <c r="R192" s="80"/>
    </row>
    <row r="193" spans="1:18">
      <c r="A193" s="80">
        <v>186</v>
      </c>
      <c r="B193" s="80"/>
      <c r="C193" s="80"/>
      <c r="D193" s="82"/>
      <c r="E193" s="82"/>
      <c r="F193" s="80"/>
      <c r="G193" s="80"/>
      <c r="H193" s="80"/>
      <c r="I193" s="80"/>
      <c r="J193" s="80"/>
      <c r="K193" s="80"/>
      <c r="L193" s="80"/>
      <c r="M193" s="80"/>
      <c r="N193" s="82"/>
      <c r="O193" s="85"/>
      <c r="P193" s="80"/>
      <c r="Q193" s="80"/>
      <c r="R193" s="80"/>
    </row>
    <row r="194" spans="1:18">
      <c r="A194" s="80">
        <v>187</v>
      </c>
      <c r="B194" s="80"/>
      <c r="C194" s="80"/>
      <c r="D194" s="82"/>
      <c r="E194" s="82"/>
      <c r="F194" s="80"/>
      <c r="G194" s="80"/>
      <c r="H194" s="80"/>
      <c r="I194" s="80"/>
      <c r="J194" s="80"/>
      <c r="K194" s="80"/>
      <c r="L194" s="80"/>
      <c r="M194" s="80"/>
      <c r="N194" s="82"/>
      <c r="O194" s="85"/>
      <c r="P194" s="80"/>
      <c r="Q194" s="80"/>
      <c r="R194" s="80"/>
    </row>
    <row r="195" spans="1:18">
      <c r="A195" s="80">
        <v>188</v>
      </c>
      <c r="B195" s="80"/>
      <c r="C195" s="80"/>
      <c r="D195" s="82"/>
      <c r="E195" s="82"/>
      <c r="F195" s="80"/>
      <c r="G195" s="80"/>
      <c r="H195" s="80"/>
      <c r="I195" s="80"/>
      <c r="J195" s="80"/>
      <c r="K195" s="80"/>
      <c r="L195" s="80"/>
      <c r="M195" s="80"/>
      <c r="N195" s="82"/>
      <c r="O195" s="85"/>
      <c r="P195" s="80"/>
      <c r="Q195" s="80"/>
      <c r="R195" s="80"/>
    </row>
    <row r="196" spans="1:18">
      <c r="A196" s="80">
        <v>189</v>
      </c>
      <c r="B196" s="80"/>
      <c r="C196" s="80"/>
      <c r="D196" s="82"/>
      <c r="E196" s="82"/>
      <c r="F196" s="80"/>
      <c r="G196" s="80"/>
      <c r="H196" s="80"/>
      <c r="I196" s="80"/>
      <c r="J196" s="80"/>
      <c r="K196" s="80"/>
      <c r="L196" s="80"/>
      <c r="M196" s="80"/>
      <c r="N196" s="82"/>
      <c r="O196" s="85"/>
      <c r="P196" s="80"/>
      <c r="Q196" s="80"/>
      <c r="R196" s="80"/>
    </row>
    <row r="197" spans="1:18">
      <c r="A197" s="80">
        <v>190</v>
      </c>
      <c r="B197" s="80"/>
      <c r="C197" s="80"/>
      <c r="D197" s="82"/>
      <c r="E197" s="82"/>
      <c r="F197" s="80"/>
      <c r="G197" s="80"/>
      <c r="H197" s="80"/>
      <c r="I197" s="80"/>
      <c r="J197" s="80"/>
      <c r="K197" s="80"/>
      <c r="L197" s="80"/>
      <c r="M197" s="80"/>
      <c r="N197" s="82"/>
      <c r="O197" s="85"/>
      <c r="P197" s="80"/>
      <c r="Q197" s="80"/>
      <c r="R197" s="80"/>
    </row>
    <row r="198" spans="1:18">
      <c r="A198" s="80">
        <v>191</v>
      </c>
      <c r="B198" s="80"/>
      <c r="C198" s="80"/>
      <c r="D198" s="82"/>
      <c r="E198" s="82"/>
      <c r="F198" s="80"/>
      <c r="G198" s="80"/>
      <c r="H198" s="80"/>
      <c r="I198" s="80"/>
      <c r="J198" s="80"/>
      <c r="K198" s="80"/>
      <c r="L198" s="80"/>
      <c r="M198" s="80"/>
      <c r="N198" s="82"/>
      <c r="O198" s="85"/>
      <c r="P198" s="80"/>
      <c r="Q198" s="80"/>
      <c r="R198" s="80"/>
    </row>
    <row r="199" spans="1:18">
      <c r="A199" s="80">
        <v>192</v>
      </c>
      <c r="B199" s="80"/>
      <c r="C199" s="80"/>
      <c r="D199" s="82"/>
      <c r="E199" s="82"/>
      <c r="F199" s="80"/>
      <c r="G199" s="80"/>
      <c r="H199" s="80"/>
      <c r="I199" s="80"/>
      <c r="J199" s="80"/>
      <c r="K199" s="80"/>
      <c r="L199" s="80"/>
      <c r="M199" s="80"/>
      <c r="N199" s="82"/>
      <c r="O199" s="85"/>
      <c r="P199" s="80"/>
      <c r="Q199" s="80"/>
      <c r="R199" s="80"/>
    </row>
    <row r="200" spans="1:18">
      <c r="A200" s="80">
        <v>193</v>
      </c>
      <c r="B200" s="80"/>
      <c r="C200" s="80"/>
      <c r="D200" s="82"/>
      <c r="E200" s="82"/>
      <c r="F200" s="80"/>
      <c r="G200" s="80"/>
      <c r="H200" s="80"/>
      <c r="I200" s="80"/>
      <c r="J200" s="80"/>
      <c r="K200" s="80"/>
      <c r="L200" s="80"/>
      <c r="M200" s="80"/>
      <c r="N200" s="82"/>
      <c r="O200" s="85"/>
      <c r="P200" s="80"/>
      <c r="Q200" s="80"/>
      <c r="R200" s="80"/>
    </row>
    <row r="201" spans="1:18">
      <c r="A201" s="80">
        <v>194</v>
      </c>
      <c r="B201" s="80"/>
      <c r="C201" s="80"/>
      <c r="D201" s="82"/>
      <c r="E201" s="82"/>
      <c r="F201" s="80"/>
      <c r="G201" s="80"/>
      <c r="H201" s="80"/>
      <c r="I201" s="80"/>
      <c r="J201" s="80"/>
      <c r="K201" s="80"/>
      <c r="L201" s="80"/>
      <c r="M201" s="80"/>
      <c r="N201" s="82"/>
      <c r="O201" s="85"/>
      <c r="P201" s="80"/>
      <c r="Q201" s="80"/>
      <c r="R201" s="80"/>
    </row>
    <row r="202" spans="1:18">
      <c r="A202" s="80">
        <v>195</v>
      </c>
      <c r="B202" s="80"/>
      <c r="C202" s="80"/>
      <c r="D202" s="82"/>
      <c r="E202" s="82"/>
      <c r="F202" s="80"/>
      <c r="G202" s="80"/>
      <c r="H202" s="80"/>
      <c r="I202" s="80"/>
      <c r="J202" s="80"/>
      <c r="K202" s="80"/>
      <c r="L202" s="80"/>
      <c r="M202" s="80"/>
      <c r="N202" s="82"/>
      <c r="O202" s="85"/>
      <c r="P202" s="80"/>
      <c r="Q202" s="80"/>
      <c r="R202" s="80"/>
    </row>
    <row r="203" spans="1:18">
      <c r="A203" s="80">
        <v>196</v>
      </c>
      <c r="B203" s="80"/>
      <c r="C203" s="80"/>
      <c r="D203" s="82"/>
      <c r="E203" s="82"/>
      <c r="F203" s="80"/>
      <c r="G203" s="80"/>
      <c r="H203" s="80"/>
      <c r="I203" s="80"/>
      <c r="J203" s="80"/>
      <c r="K203" s="80"/>
      <c r="L203" s="80"/>
      <c r="M203" s="80"/>
      <c r="N203" s="82"/>
      <c r="O203" s="85"/>
      <c r="P203" s="80"/>
      <c r="Q203" s="80"/>
      <c r="R203" s="80"/>
    </row>
    <row r="204" spans="1:18">
      <c r="A204" s="80">
        <v>197</v>
      </c>
      <c r="B204" s="80"/>
      <c r="C204" s="80"/>
      <c r="D204" s="82"/>
      <c r="E204" s="82"/>
      <c r="F204" s="80"/>
      <c r="G204" s="80"/>
      <c r="H204" s="80"/>
      <c r="I204" s="80"/>
      <c r="J204" s="80"/>
      <c r="K204" s="80"/>
      <c r="L204" s="80"/>
      <c r="M204" s="80"/>
      <c r="N204" s="82"/>
      <c r="O204" s="85"/>
      <c r="P204" s="80"/>
      <c r="Q204" s="80"/>
      <c r="R204" s="80"/>
    </row>
    <row r="205" spans="1:18">
      <c r="A205" s="80">
        <v>198</v>
      </c>
      <c r="B205" s="80"/>
      <c r="C205" s="80"/>
      <c r="D205" s="82"/>
      <c r="E205" s="82"/>
      <c r="F205" s="80"/>
      <c r="G205" s="80"/>
      <c r="H205" s="80"/>
      <c r="I205" s="80"/>
      <c r="J205" s="80"/>
      <c r="K205" s="80"/>
      <c r="L205" s="80"/>
      <c r="M205" s="80"/>
      <c r="N205" s="82"/>
      <c r="O205" s="85"/>
      <c r="P205" s="80"/>
      <c r="Q205" s="80"/>
      <c r="R205" s="80"/>
    </row>
    <row r="206" spans="1:18">
      <c r="A206" s="80">
        <v>199</v>
      </c>
      <c r="B206" s="80"/>
      <c r="C206" s="80"/>
      <c r="D206" s="82"/>
      <c r="E206" s="82"/>
      <c r="F206" s="80"/>
      <c r="G206" s="80"/>
      <c r="H206" s="80"/>
      <c r="I206" s="80"/>
      <c r="J206" s="80"/>
      <c r="K206" s="80"/>
      <c r="L206" s="80"/>
      <c r="M206" s="80"/>
      <c r="N206" s="82"/>
      <c r="O206" s="85"/>
      <c r="P206" s="80"/>
      <c r="Q206" s="80"/>
      <c r="R206" s="80"/>
    </row>
    <row r="207" spans="1:18">
      <c r="A207" s="80">
        <v>200</v>
      </c>
      <c r="B207" s="80"/>
      <c r="C207" s="80"/>
      <c r="D207" s="82"/>
      <c r="E207" s="82"/>
      <c r="F207" s="80"/>
      <c r="G207" s="80"/>
      <c r="H207" s="80"/>
      <c r="I207" s="80"/>
      <c r="J207" s="80"/>
      <c r="K207" s="80"/>
      <c r="L207" s="80"/>
      <c r="M207" s="80"/>
      <c r="N207" s="82"/>
      <c r="O207" s="85"/>
      <c r="P207" s="80"/>
      <c r="Q207" s="80"/>
      <c r="R207" s="80"/>
    </row>
    <row r="208" spans="1:18">
      <c r="A208" s="80">
        <v>201</v>
      </c>
      <c r="B208" s="80"/>
      <c r="C208" s="80"/>
      <c r="D208" s="82"/>
      <c r="E208" s="82"/>
      <c r="F208" s="80"/>
      <c r="G208" s="80"/>
      <c r="H208" s="80"/>
      <c r="I208" s="80"/>
      <c r="J208" s="80"/>
      <c r="K208" s="80"/>
      <c r="L208" s="80"/>
      <c r="M208" s="80"/>
      <c r="N208" s="82"/>
      <c r="O208" s="85"/>
      <c r="P208" s="80"/>
      <c r="Q208" s="80"/>
      <c r="R208" s="80"/>
    </row>
    <row r="209" spans="1:18">
      <c r="A209" s="80">
        <v>202</v>
      </c>
      <c r="B209" s="80"/>
      <c r="C209" s="80"/>
      <c r="D209" s="82"/>
      <c r="E209" s="82"/>
      <c r="F209" s="80"/>
      <c r="G209" s="80"/>
      <c r="H209" s="80"/>
      <c r="I209" s="80"/>
      <c r="J209" s="80"/>
      <c r="K209" s="80"/>
      <c r="L209" s="80"/>
      <c r="M209" s="80"/>
      <c r="N209" s="82"/>
      <c r="O209" s="85"/>
      <c r="P209" s="80"/>
      <c r="Q209" s="80"/>
      <c r="R209" s="80"/>
    </row>
    <row r="210" spans="1:18">
      <c r="A210" s="80">
        <v>203</v>
      </c>
      <c r="B210" s="80"/>
      <c r="C210" s="80"/>
      <c r="D210" s="82"/>
      <c r="E210" s="82"/>
      <c r="F210" s="80"/>
      <c r="G210" s="80"/>
      <c r="H210" s="80"/>
      <c r="I210" s="80"/>
      <c r="J210" s="80"/>
      <c r="K210" s="80"/>
      <c r="L210" s="80"/>
      <c r="M210" s="80"/>
      <c r="N210" s="82"/>
      <c r="O210" s="85"/>
      <c r="P210" s="80"/>
      <c r="Q210" s="80"/>
      <c r="R210" s="80"/>
    </row>
    <row r="211" spans="1:18">
      <c r="A211" s="80">
        <v>204</v>
      </c>
      <c r="B211" s="80"/>
      <c r="C211" s="80"/>
      <c r="D211" s="82"/>
      <c r="E211" s="82"/>
      <c r="F211" s="80"/>
      <c r="G211" s="80"/>
      <c r="H211" s="80"/>
      <c r="I211" s="80"/>
      <c r="J211" s="80"/>
      <c r="K211" s="80"/>
      <c r="L211" s="80"/>
      <c r="M211" s="80"/>
      <c r="N211" s="82"/>
      <c r="O211" s="85"/>
      <c r="P211" s="80"/>
      <c r="Q211" s="80"/>
      <c r="R211" s="80"/>
    </row>
    <row r="212" spans="1:18">
      <c r="A212" s="80">
        <v>205</v>
      </c>
      <c r="B212" s="80"/>
      <c r="C212" s="80"/>
      <c r="D212" s="82"/>
      <c r="E212" s="82"/>
      <c r="F212" s="80"/>
      <c r="G212" s="80"/>
      <c r="H212" s="80"/>
      <c r="I212" s="80"/>
      <c r="J212" s="80"/>
      <c r="K212" s="80"/>
      <c r="L212" s="80"/>
      <c r="M212" s="80"/>
      <c r="N212" s="82"/>
      <c r="O212" s="85"/>
      <c r="P212" s="80"/>
      <c r="Q212" s="80"/>
      <c r="R212" s="80"/>
    </row>
    <row r="213" spans="1:18">
      <c r="A213" s="80">
        <v>206</v>
      </c>
      <c r="B213" s="80"/>
      <c r="C213" s="80"/>
      <c r="D213" s="82"/>
      <c r="E213" s="82"/>
      <c r="F213" s="80"/>
      <c r="G213" s="80"/>
      <c r="H213" s="80"/>
      <c r="I213" s="80"/>
      <c r="J213" s="80"/>
      <c r="K213" s="80"/>
      <c r="L213" s="80"/>
      <c r="M213" s="80"/>
      <c r="N213" s="82"/>
      <c r="O213" s="85"/>
      <c r="P213" s="80"/>
      <c r="Q213" s="80"/>
      <c r="R213" s="80"/>
    </row>
    <row r="214" spans="1:18">
      <c r="A214" s="80">
        <v>207</v>
      </c>
      <c r="B214" s="80"/>
      <c r="C214" s="80"/>
      <c r="D214" s="82"/>
      <c r="E214" s="82"/>
      <c r="F214" s="80"/>
      <c r="G214" s="80"/>
      <c r="H214" s="80"/>
      <c r="I214" s="80"/>
      <c r="J214" s="80"/>
      <c r="K214" s="80"/>
      <c r="L214" s="80"/>
      <c r="M214" s="80"/>
      <c r="N214" s="82"/>
      <c r="O214" s="85"/>
      <c r="P214" s="80"/>
      <c r="Q214" s="80"/>
      <c r="R214" s="80"/>
    </row>
    <row r="215" spans="1:18">
      <c r="A215" s="80">
        <v>208</v>
      </c>
      <c r="B215" s="80"/>
      <c r="C215" s="80"/>
      <c r="D215" s="82"/>
      <c r="E215" s="82"/>
      <c r="F215" s="80"/>
      <c r="G215" s="80"/>
      <c r="H215" s="80"/>
      <c r="I215" s="80"/>
      <c r="J215" s="80"/>
      <c r="K215" s="80"/>
      <c r="L215" s="80"/>
      <c r="M215" s="80"/>
      <c r="N215" s="82"/>
      <c r="O215" s="85"/>
      <c r="P215" s="80"/>
      <c r="Q215" s="80"/>
      <c r="R215" s="80"/>
    </row>
    <row r="216" spans="1:18">
      <c r="A216" s="80">
        <v>209</v>
      </c>
      <c r="B216" s="80"/>
      <c r="C216" s="80"/>
      <c r="D216" s="82"/>
      <c r="E216" s="82"/>
      <c r="F216" s="80"/>
      <c r="G216" s="80"/>
      <c r="H216" s="80"/>
      <c r="I216" s="80"/>
      <c r="J216" s="80"/>
      <c r="K216" s="80"/>
      <c r="L216" s="80"/>
      <c r="M216" s="80"/>
      <c r="N216" s="82"/>
      <c r="O216" s="85"/>
      <c r="P216" s="80"/>
      <c r="Q216" s="80"/>
      <c r="R216" s="80"/>
    </row>
    <row r="217" spans="1:18">
      <c r="A217" s="80">
        <v>210</v>
      </c>
      <c r="B217" s="80"/>
      <c r="C217" s="80"/>
      <c r="D217" s="82"/>
      <c r="E217" s="82"/>
      <c r="F217" s="80"/>
      <c r="G217" s="80"/>
      <c r="H217" s="80"/>
      <c r="I217" s="80"/>
      <c r="J217" s="80"/>
      <c r="K217" s="80"/>
      <c r="L217" s="80"/>
      <c r="M217" s="80"/>
      <c r="N217" s="82"/>
      <c r="O217" s="85"/>
      <c r="P217" s="80"/>
      <c r="Q217" s="80"/>
      <c r="R217" s="80"/>
    </row>
    <row r="218" spans="1:18">
      <c r="A218" s="80">
        <v>211</v>
      </c>
      <c r="B218" s="80"/>
      <c r="C218" s="80"/>
      <c r="D218" s="82"/>
      <c r="E218" s="82"/>
      <c r="F218" s="80"/>
      <c r="G218" s="80"/>
      <c r="H218" s="80"/>
      <c r="I218" s="80"/>
      <c r="J218" s="80"/>
      <c r="K218" s="80"/>
      <c r="L218" s="80"/>
      <c r="M218" s="80"/>
      <c r="N218" s="82"/>
      <c r="O218" s="85"/>
      <c r="P218" s="80"/>
      <c r="Q218" s="80"/>
      <c r="R218" s="80"/>
    </row>
    <row r="219" spans="1:18">
      <c r="A219" s="80">
        <v>212</v>
      </c>
      <c r="B219" s="80"/>
      <c r="C219" s="80"/>
      <c r="D219" s="82"/>
      <c r="E219" s="82"/>
      <c r="F219" s="80"/>
      <c r="G219" s="80"/>
      <c r="H219" s="80"/>
      <c r="I219" s="80"/>
      <c r="J219" s="80"/>
      <c r="K219" s="80"/>
      <c r="L219" s="80"/>
      <c r="M219" s="80"/>
      <c r="N219" s="82"/>
      <c r="O219" s="85"/>
      <c r="P219" s="80"/>
      <c r="Q219" s="80"/>
      <c r="R219" s="80"/>
    </row>
    <row r="220" spans="1:18">
      <c r="A220" s="80">
        <v>213</v>
      </c>
      <c r="B220" s="80"/>
      <c r="C220" s="80"/>
      <c r="D220" s="82"/>
      <c r="E220" s="82"/>
      <c r="F220" s="80"/>
      <c r="G220" s="80"/>
      <c r="H220" s="80"/>
      <c r="I220" s="80"/>
      <c r="J220" s="80"/>
      <c r="K220" s="80"/>
      <c r="L220" s="80"/>
      <c r="M220" s="80"/>
      <c r="N220" s="82"/>
      <c r="O220" s="85"/>
      <c r="P220" s="80"/>
      <c r="Q220" s="80"/>
      <c r="R220" s="80"/>
    </row>
    <row r="221" spans="1:18">
      <c r="A221" s="80">
        <v>214</v>
      </c>
      <c r="B221" s="80"/>
      <c r="C221" s="80"/>
      <c r="D221" s="82"/>
      <c r="E221" s="82"/>
      <c r="F221" s="80"/>
      <c r="G221" s="80"/>
      <c r="H221" s="80"/>
      <c r="I221" s="80"/>
      <c r="J221" s="80"/>
      <c r="K221" s="80"/>
      <c r="L221" s="80"/>
      <c r="M221" s="80"/>
      <c r="N221" s="82"/>
      <c r="O221" s="85"/>
      <c r="P221" s="80"/>
      <c r="Q221" s="80"/>
      <c r="R221" s="80"/>
    </row>
    <row r="222" spans="1:18">
      <c r="A222" s="80">
        <v>215</v>
      </c>
      <c r="B222" s="80"/>
      <c r="C222" s="80"/>
      <c r="D222" s="82"/>
      <c r="E222" s="82"/>
      <c r="F222" s="80"/>
      <c r="G222" s="80"/>
      <c r="H222" s="80"/>
      <c r="I222" s="80"/>
      <c r="J222" s="80"/>
      <c r="K222" s="80"/>
      <c r="L222" s="80"/>
      <c r="M222" s="80"/>
      <c r="N222" s="82"/>
      <c r="O222" s="85"/>
      <c r="P222" s="80"/>
      <c r="Q222" s="80"/>
      <c r="R222" s="80"/>
    </row>
    <row r="223" spans="1:18">
      <c r="A223" s="80">
        <v>216</v>
      </c>
      <c r="B223" s="80"/>
      <c r="C223" s="80"/>
      <c r="D223" s="82"/>
      <c r="E223" s="82"/>
      <c r="F223" s="80"/>
      <c r="G223" s="80"/>
      <c r="H223" s="80"/>
      <c r="I223" s="80"/>
      <c r="J223" s="80"/>
      <c r="K223" s="80"/>
      <c r="L223" s="80"/>
      <c r="M223" s="80"/>
      <c r="N223" s="82"/>
      <c r="O223" s="85"/>
      <c r="P223" s="80"/>
      <c r="Q223" s="80"/>
      <c r="R223" s="80"/>
    </row>
    <row r="224" spans="1:18">
      <c r="A224" s="80">
        <v>217</v>
      </c>
      <c r="B224" s="80"/>
      <c r="C224" s="80"/>
      <c r="D224" s="82"/>
      <c r="E224" s="82"/>
      <c r="F224" s="80"/>
      <c r="G224" s="80"/>
      <c r="H224" s="80"/>
      <c r="I224" s="80"/>
      <c r="J224" s="80"/>
      <c r="K224" s="80"/>
      <c r="L224" s="80"/>
      <c r="M224" s="80"/>
      <c r="N224" s="82"/>
      <c r="O224" s="85"/>
      <c r="P224" s="80"/>
      <c r="Q224" s="80"/>
      <c r="R224" s="80"/>
    </row>
    <row r="225" spans="1:18">
      <c r="A225" s="80">
        <v>218</v>
      </c>
      <c r="B225" s="80"/>
      <c r="C225" s="80"/>
      <c r="D225" s="82"/>
      <c r="E225" s="82"/>
      <c r="F225" s="80"/>
      <c r="G225" s="80"/>
      <c r="H225" s="80"/>
      <c r="I225" s="80"/>
      <c r="J225" s="80"/>
      <c r="K225" s="80"/>
      <c r="L225" s="80"/>
      <c r="M225" s="80"/>
      <c r="N225" s="82"/>
      <c r="O225" s="85"/>
      <c r="P225" s="80"/>
      <c r="Q225" s="80"/>
      <c r="R225" s="80"/>
    </row>
    <row r="226" spans="1:18">
      <c r="A226" s="80">
        <v>219</v>
      </c>
      <c r="B226" s="80"/>
      <c r="C226" s="80"/>
      <c r="D226" s="82"/>
      <c r="E226" s="82"/>
      <c r="F226" s="80"/>
      <c r="G226" s="80"/>
      <c r="H226" s="80"/>
      <c r="I226" s="80"/>
      <c r="J226" s="80"/>
      <c r="K226" s="80"/>
      <c r="L226" s="80"/>
      <c r="M226" s="80"/>
      <c r="N226" s="82"/>
      <c r="O226" s="85"/>
      <c r="P226" s="80"/>
      <c r="Q226" s="80"/>
      <c r="R226" s="80"/>
    </row>
    <row r="227" spans="1:18">
      <c r="A227" s="80">
        <v>220</v>
      </c>
      <c r="B227" s="80"/>
      <c r="C227" s="80"/>
      <c r="D227" s="82"/>
      <c r="E227" s="82"/>
      <c r="F227" s="80"/>
      <c r="G227" s="80"/>
      <c r="H227" s="80"/>
      <c r="I227" s="80"/>
      <c r="J227" s="80"/>
      <c r="K227" s="80"/>
      <c r="L227" s="80"/>
      <c r="M227" s="80"/>
      <c r="N227" s="82"/>
      <c r="O227" s="85"/>
      <c r="P227" s="80"/>
      <c r="Q227" s="80"/>
      <c r="R227" s="80"/>
    </row>
    <row r="228" spans="1:18">
      <c r="A228" s="80">
        <v>221</v>
      </c>
      <c r="B228" s="80"/>
      <c r="C228" s="80"/>
      <c r="D228" s="82"/>
      <c r="E228" s="82"/>
      <c r="F228" s="80"/>
      <c r="G228" s="80"/>
      <c r="H228" s="80"/>
      <c r="I228" s="80"/>
      <c r="J228" s="80"/>
      <c r="K228" s="80"/>
      <c r="L228" s="80"/>
      <c r="M228" s="80"/>
      <c r="N228" s="82"/>
      <c r="O228" s="85"/>
      <c r="P228" s="80"/>
      <c r="Q228" s="80"/>
      <c r="R228" s="80"/>
    </row>
    <row r="229" spans="1:18">
      <c r="A229" s="80">
        <v>222</v>
      </c>
      <c r="B229" s="80"/>
      <c r="C229" s="80"/>
      <c r="D229" s="82"/>
      <c r="E229" s="82"/>
      <c r="F229" s="80"/>
      <c r="G229" s="80"/>
      <c r="H229" s="80"/>
      <c r="I229" s="80"/>
      <c r="J229" s="80"/>
      <c r="K229" s="80"/>
      <c r="L229" s="80"/>
      <c r="M229" s="80"/>
      <c r="N229" s="82"/>
      <c r="O229" s="85"/>
      <c r="P229" s="80"/>
      <c r="Q229" s="80"/>
      <c r="R229" s="80"/>
    </row>
    <row r="230" spans="1:18">
      <c r="A230" s="80">
        <v>223</v>
      </c>
      <c r="B230" s="80"/>
      <c r="C230" s="80"/>
      <c r="D230" s="82"/>
      <c r="E230" s="82"/>
      <c r="F230" s="80"/>
      <c r="G230" s="80"/>
      <c r="H230" s="80"/>
      <c r="I230" s="80"/>
      <c r="J230" s="80"/>
      <c r="K230" s="80"/>
      <c r="L230" s="80"/>
      <c r="M230" s="80"/>
      <c r="N230" s="82"/>
      <c r="O230" s="85"/>
      <c r="P230" s="80"/>
      <c r="Q230" s="80"/>
      <c r="R230" s="80"/>
    </row>
    <row r="231" spans="1:18">
      <c r="A231" s="80">
        <v>224</v>
      </c>
      <c r="B231" s="80"/>
      <c r="C231" s="80"/>
      <c r="D231" s="82"/>
      <c r="E231" s="82"/>
      <c r="F231" s="80"/>
      <c r="G231" s="80"/>
      <c r="H231" s="80"/>
      <c r="I231" s="80"/>
      <c r="J231" s="80"/>
      <c r="K231" s="80"/>
      <c r="L231" s="80"/>
      <c r="M231" s="80"/>
      <c r="N231" s="82"/>
      <c r="O231" s="85"/>
      <c r="P231" s="80"/>
      <c r="Q231" s="80"/>
      <c r="R231" s="80"/>
    </row>
    <row r="232" spans="1:18">
      <c r="A232" s="80">
        <v>225</v>
      </c>
      <c r="B232" s="80"/>
      <c r="C232" s="80"/>
      <c r="D232" s="82"/>
      <c r="E232" s="82"/>
      <c r="F232" s="80"/>
      <c r="G232" s="80"/>
      <c r="H232" s="80"/>
      <c r="I232" s="80"/>
      <c r="J232" s="80"/>
      <c r="K232" s="80"/>
      <c r="L232" s="80"/>
      <c r="M232" s="80"/>
      <c r="N232" s="82"/>
      <c r="O232" s="85"/>
      <c r="P232" s="80"/>
      <c r="Q232" s="80"/>
      <c r="R232" s="80"/>
    </row>
    <row r="233" spans="1:18">
      <c r="A233" s="80">
        <v>226</v>
      </c>
      <c r="B233" s="80"/>
      <c r="C233" s="80"/>
      <c r="D233" s="82"/>
      <c r="E233" s="82"/>
      <c r="F233" s="80"/>
      <c r="G233" s="80"/>
      <c r="H233" s="80"/>
      <c r="I233" s="80"/>
      <c r="J233" s="80"/>
      <c r="K233" s="80"/>
      <c r="L233" s="80"/>
      <c r="M233" s="80"/>
      <c r="N233" s="82"/>
      <c r="O233" s="85"/>
      <c r="P233" s="80"/>
      <c r="Q233" s="80"/>
      <c r="R233" s="80"/>
    </row>
    <row r="234" spans="1:18">
      <c r="A234" s="80">
        <v>227</v>
      </c>
      <c r="B234" s="80"/>
      <c r="C234" s="80"/>
      <c r="D234" s="82"/>
      <c r="E234" s="82"/>
      <c r="F234" s="80"/>
      <c r="G234" s="80"/>
      <c r="H234" s="80"/>
      <c r="I234" s="80"/>
      <c r="J234" s="80"/>
      <c r="K234" s="80"/>
      <c r="L234" s="80"/>
      <c r="M234" s="80"/>
      <c r="N234" s="82"/>
      <c r="O234" s="85"/>
      <c r="P234" s="80"/>
      <c r="Q234" s="80"/>
      <c r="R234" s="80"/>
    </row>
    <row r="235" spans="1:18">
      <c r="A235" s="80">
        <v>228</v>
      </c>
      <c r="B235" s="80"/>
      <c r="C235" s="80"/>
      <c r="D235" s="82"/>
      <c r="E235" s="82"/>
      <c r="F235" s="80"/>
      <c r="G235" s="80"/>
      <c r="H235" s="80"/>
      <c r="I235" s="80"/>
      <c r="J235" s="80"/>
      <c r="K235" s="80"/>
      <c r="L235" s="80"/>
      <c r="M235" s="80"/>
      <c r="N235" s="82"/>
      <c r="O235" s="85"/>
      <c r="P235" s="80"/>
      <c r="Q235" s="80"/>
      <c r="R235" s="80"/>
    </row>
    <row r="236" spans="1:18">
      <c r="A236" s="80">
        <v>229</v>
      </c>
      <c r="B236" s="80"/>
      <c r="C236" s="80"/>
      <c r="D236" s="82"/>
      <c r="E236" s="82"/>
      <c r="F236" s="80"/>
      <c r="G236" s="80"/>
      <c r="H236" s="80"/>
      <c r="I236" s="80"/>
      <c r="J236" s="80"/>
      <c r="K236" s="80"/>
      <c r="L236" s="80"/>
      <c r="M236" s="80"/>
      <c r="N236" s="82"/>
      <c r="O236" s="85"/>
      <c r="P236" s="80"/>
      <c r="Q236" s="80"/>
      <c r="R236" s="80"/>
    </row>
    <row r="237" spans="1:18">
      <c r="A237" s="80">
        <v>230</v>
      </c>
      <c r="B237" s="80"/>
      <c r="C237" s="80"/>
      <c r="D237" s="82"/>
      <c r="E237" s="82"/>
      <c r="F237" s="80"/>
      <c r="G237" s="80"/>
      <c r="H237" s="80"/>
      <c r="I237" s="80"/>
      <c r="J237" s="80"/>
      <c r="K237" s="80"/>
      <c r="L237" s="80"/>
      <c r="M237" s="80"/>
      <c r="N237" s="82"/>
      <c r="O237" s="85"/>
      <c r="P237" s="80"/>
      <c r="Q237" s="80"/>
      <c r="R237" s="80"/>
    </row>
    <row r="238" spans="1:18">
      <c r="A238" s="80">
        <v>231</v>
      </c>
      <c r="B238" s="80"/>
      <c r="C238" s="80"/>
      <c r="D238" s="82"/>
      <c r="E238" s="82"/>
      <c r="F238" s="80"/>
      <c r="G238" s="80"/>
      <c r="H238" s="80"/>
      <c r="I238" s="80"/>
      <c r="J238" s="80"/>
      <c r="K238" s="80"/>
      <c r="L238" s="80"/>
      <c r="M238" s="80"/>
      <c r="N238" s="82"/>
      <c r="O238" s="85"/>
      <c r="P238" s="80"/>
      <c r="Q238" s="80"/>
      <c r="R238" s="80"/>
    </row>
    <row r="239" spans="1:18">
      <c r="A239" s="80">
        <v>232</v>
      </c>
      <c r="B239" s="80"/>
      <c r="C239" s="80"/>
      <c r="D239" s="82"/>
      <c r="E239" s="82"/>
      <c r="F239" s="80"/>
      <c r="G239" s="80"/>
      <c r="H239" s="80"/>
      <c r="I239" s="80"/>
      <c r="J239" s="80"/>
      <c r="K239" s="80"/>
      <c r="L239" s="80"/>
      <c r="M239" s="80"/>
      <c r="N239" s="82"/>
      <c r="O239" s="85"/>
      <c r="P239" s="80"/>
      <c r="Q239" s="80"/>
      <c r="R239" s="80"/>
    </row>
    <row r="240" spans="1:18">
      <c r="A240" s="80">
        <v>233</v>
      </c>
      <c r="B240" s="80"/>
      <c r="C240" s="80"/>
      <c r="D240" s="82"/>
      <c r="E240" s="82"/>
      <c r="F240" s="80"/>
      <c r="G240" s="80"/>
      <c r="H240" s="80"/>
      <c r="I240" s="80"/>
      <c r="J240" s="80"/>
      <c r="K240" s="80"/>
      <c r="L240" s="80"/>
      <c r="M240" s="80"/>
      <c r="N240" s="82"/>
      <c r="O240" s="85"/>
      <c r="P240" s="80"/>
      <c r="Q240" s="80"/>
      <c r="R240" s="80"/>
    </row>
    <row r="241" spans="1:18">
      <c r="A241" s="80">
        <v>234</v>
      </c>
      <c r="B241" s="80"/>
      <c r="C241" s="80"/>
      <c r="D241" s="82"/>
      <c r="E241" s="82"/>
      <c r="F241" s="80"/>
      <c r="G241" s="80"/>
      <c r="H241" s="80"/>
      <c r="I241" s="80"/>
      <c r="J241" s="80"/>
      <c r="K241" s="80"/>
      <c r="L241" s="80"/>
      <c r="M241" s="80"/>
      <c r="N241" s="82"/>
      <c r="O241" s="85"/>
      <c r="P241" s="80"/>
      <c r="Q241" s="80"/>
      <c r="R241" s="80"/>
    </row>
    <row r="242" spans="1:18">
      <c r="A242" s="80">
        <v>235</v>
      </c>
      <c r="B242" s="80"/>
      <c r="C242" s="80"/>
      <c r="D242" s="82"/>
      <c r="E242" s="82"/>
      <c r="F242" s="80"/>
      <c r="G242" s="80"/>
      <c r="H242" s="80"/>
      <c r="I242" s="80"/>
      <c r="J242" s="80"/>
      <c r="K242" s="80"/>
      <c r="L242" s="80"/>
      <c r="M242" s="80"/>
      <c r="N242" s="82"/>
      <c r="O242" s="85"/>
      <c r="P242" s="80"/>
      <c r="Q242" s="80"/>
      <c r="R242" s="80"/>
    </row>
    <row r="243" spans="1:18">
      <c r="A243" s="80">
        <v>236</v>
      </c>
      <c r="B243" s="80"/>
      <c r="C243" s="80"/>
      <c r="D243" s="82"/>
      <c r="E243" s="82"/>
      <c r="F243" s="80"/>
      <c r="G243" s="80"/>
      <c r="H243" s="80"/>
      <c r="I243" s="80"/>
      <c r="J243" s="80"/>
      <c r="K243" s="80"/>
      <c r="L243" s="80"/>
      <c r="M243" s="80"/>
      <c r="N243" s="82"/>
      <c r="O243" s="85"/>
      <c r="P243" s="80"/>
      <c r="Q243" s="80"/>
      <c r="R243" s="80"/>
    </row>
    <row r="244" spans="1:18">
      <c r="A244" s="80">
        <v>237</v>
      </c>
      <c r="B244" s="80"/>
      <c r="C244" s="80"/>
      <c r="D244" s="82"/>
      <c r="E244" s="82"/>
      <c r="F244" s="80"/>
      <c r="G244" s="80"/>
      <c r="H244" s="80"/>
      <c r="I244" s="80"/>
      <c r="J244" s="80"/>
      <c r="K244" s="80"/>
      <c r="L244" s="80"/>
      <c r="M244" s="80"/>
      <c r="N244" s="82"/>
      <c r="O244" s="85"/>
      <c r="P244" s="80"/>
      <c r="Q244" s="80"/>
      <c r="R244" s="80"/>
    </row>
    <row r="245" spans="1:18">
      <c r="A245" s="80">
        <v>238</v>
      </c>
      <c r="B245" s="80"/>
      <c r="C245" s="80"/>
      <c r="D245" s="82"/>
      <c r="E245" s="82"/>
      <c r="F245" s="80"/>
      <c r="G245" s="80"/>
      <c r="H245" s="80"/>
      <c r="I245" s="80"/>
      <c r="J245" s="80"/>
      <c r="K245" s="80"/>
      <c r="L245" s="80"/>
      <c r="M245" s="80"/>
      <c r="N245" s="82"/>
      <c r="O245" s="85"/>
      <c r="P245" s="80"/>
      <c r="Q245" s="80"/>
      <c r="R245" s="80"/>
    </row>
    <row r="246" spans="1:18">
      <c r="A246" s="80">
        <v>239</v>
      </c>
      <c r="B246" s="80"/>
      <c r="C246" s="80"/>
      <c r="D246" s="82"/>
      <c r="E246" s="82"/>
      <c r="F246" s="80"/>
      <c r="G246" s="80"/>
      <c r="H246" s="80"/>
      <c r="I246" s="80"/>
      <c r="J246" s="80"/>
      <c r="K246" s="80"/>
      <c r="L246" s="80"/>
      <c r="M246" s="80"/>
      <c r="N246" s="82"/>
      <c r="O246" s="85"/>
      <c r="P246" s="80"/>
      <c r="Q246" s="80"/>
      <c r="R246" s="80"/>
    </row>
    <row r="247" spans="1:18">
      <c r="A247" s="80">
        <v>240</v>
      </c>
      <c r="B247" s="80"/>
      <c r="C247" s="80"/>
      <c r="D247" s="82"/>
      <c r="E247" s="82"/>
      <c r="F247" s="80"/>
      <c r="G247" s="80"/>
      <c r="H247" s="80"/>
      <c r="I247" s="80"/>
      <c r="J247" s="80"/>
      <c r="K247" s="80"/>
      <c r="L247" s="80"/>
      <c r="M247" s="80"/>
      <c r="N247" s="82"/>
      <c r="O247" s="85"/>
      <c r="P247" s="80"/>
      <c r="Q247" s="80"/>
      <c r="R247" s="80"/>
    </row>
    <row r="248" spans="1:18">
      <c r="A248" s="80">
        <v>241</v>
      </c>
      <c r="B248" s="80"/>
      <c r="C248" s="80"/>
      <c r="D248" s="82"/>
      <c r="E248" s="82"/>
      <c r="F248" s="80"/>
      <c r="G248" s="80"/>
      <c r="H248" s="80"/>
      <c r="I248" s="80"/>
      <c r="J248" s="80"/>
      <c r="K248" s="80"/>
      <c r="L248" s="80"/>
      <c r="M248" s="80"/>
      <c r="N248" s="82"/>
      <c r="O248" s="85"/>
      <c r="P248" s="80"/>
      <c r="Q248" s="80"/>
      <c r="R248" s="80"/>
    </row>
    <row r="249" spans="1:18">
      <c r="A249" s="80">
        <v>242</v>
      </c>
      <c r="B249" s="80"/>
      <c r="C249" s="80"/>
      <c r="D249" s="82"/>
      <c r="E249" s="82"/>
      <c r="F249" s="80"/>
      <c r="G249" s="80"/>
      <c r="H249" s="80"/>
      <c r="I249" s="80"/>
      <c r="J249" s="80"/>
      <c r="K249" s="80"/>
      <c r="L249" s="80"/>
      <c r="M249" s="80"/>
      <c r="N249" s="82"/>
      <c r="O249" s="85"/>
      <c r="P249" s="80"/>
      <c r="Q249" s="80"/>
      <c r="R249" s="80"/>
    </row>
    <row r="250" spans="1:18">
      <c r="A250" s="80">
        <v>243</v>
      </c>
      <c r="B250" s="80"/>
      <c r="C250" s="80"/>
      <c r="D250" s="82"/>
      <c r="E250" s="82"/>
      <c r="F250" s="80"/>
      <c r="G250" s="80"/>
      <c r="H250" s="80"/>
      <c r="I250" s="80"/>
      <c r="J250" s="80"/>
      <c r="K250" s="80"/>
      <c r="L250" s="80"/>
      <c r="M250" s="80"/>
      <c r="N250" s="82"/>
      <c r="O250" s="85"/>
      <c r="P250" s="80"/>
      <c r="Q250" s="80"/>
      <c r="R250" s="80"/>
    </row>
    <row r="251" spans="1:18">
      <c r="A251" s="80">
        <v>244</v>
      </c>
      <c r="B251" s="80"/>
      <c r="C251" s="80"/>
      <c r="D251" s="82"/>
      <c r="E251" s="82"/>
      <c r="F251" s="80"/>
      <c r="G251" s="80"/>
      <c r="H251" s="80"/>
      <c r="I251" s="80"/>
      <c r="J251" s="80"/>
      <c r="K251" s="80"/>
      <c r="L251" s="80"/>
      <c r="M251" s="80"/>
      <c r="N251" s="82"/>
      <c r="O251" s="85"/>
      <c r="P251" s="80"/>
      <c r="Q251" s="80"/>
      <c r="R251" s="80"/>
    </row>
    <row r="252" spans="1:18">
      <c r="A252" s="80">
        <v>245</v>
      </c>
      <c r="B252" s="80"/>
      <c r="C252" s="80"/>
      <c r="D252" s="82"/>
      <c r="E252" s="82"/>
      <c r="F252" s="80"/>
      <c r="G252" s="80"/>
      <c r="H252" s="80"/>
      <c r="I252" s="80"/>
      <c r="J252" s="80"/>
      <c r="K252" s="80"/>
      <c r="L252" s="80"/>
      <c r="M252" s="80"/>
      <c r="N252" s="82"/>
      <c r="O252" s="85"/>
      <c r="P252" s="80"/>
      <c r="Q252" s="80"/>
      <c r="R252" s="80"/>
    </row>
    <row r="253" spans="1:18">
      <c r="A253" s="80">
        <v>246</v>
      </c>
      <c r="B253" s="80"/>
      <c r="C253" s="80"/>
      <c r="D253" s="82"/>
      <c r="E253" s="82"/>
      <c r="F253" s="80"/>
      <c r="G253" s="80"/>
      <c r="H253" s="80"/>
      <c r="I253" s="80"/>
      <c r="J253" s="80"/>
      <c r="K253" s="80"/>
      <c r="L253" s="80"/>
      <c r="M253" s="80"/>
      <c r="N253" s="82"/>
      <c r="O253" s="85"/>
      <c r="P253" s="80"/>
      <c r="Q253" s="80"/>
      <c r="R253" s="80"/>
    </row>
    <row r="254" spans="1:18">
      <c r="A254" s="80">
        <v>247</v>
      </c>
      <c r="B254" s="80"/>
      <c r="C254" s="80"/>
      <c r="D254" s="82"/>
      <c r="E254" s="82"/>
      <c r="F254" s="80"/>
      <c r="G254" s="80"/>
      <c r="H254" s="80"/>
      <c r="I254" s="80"/>
      <c r="J254" s="80"/>
      <c r="K254" s="80"/>
      <c r="L254" s="80"/>
      <c r="M254" s="80"/>
      <c r="N254" s="82"/>
      <c r="O254" s="85"/>
      <c r="P254" s="80"/>
      <c r="Q254" s="80"/>
      <c r="R254" s="80"/>
    </row>
    <row r="255" spans="1:18">
      <c r="A255" s="80">
        <v>248</v>
      </c>
      <c r="B255" s="80"/>
      <c r="C255" s="80"/>
      <c r="D255" s="82"/>
      <c r="E255" s="82"/>
      <c r="F255" s="80"/>
      <c r="G255" s="80"/>
      <c r="H255" s="80"/>
      <c r="I255" s="80"/>
      <c r="J255" s="80"/>
      <c r="K255" s="80"/>
      <c r="L255" s="80"/>
      <c r="M255" s="80"/>
      <c r="N255" s="82"/>
      <c r="O255" s="85"/>
      <c r="P255" s="80"/>
      <c r="Q255" s="80"/>
      <c r="R255" s="80"/>
    </row>
    <row r="256" spans="1:18">
      <c r="A256" s="80">
        <v>249</v>
      </c>
      <c r="B256" s="80"/>
      <c r="C256" s="80"/>
      <c r="D256" s="82"/>
      <c r="E256" s="82"/>
      <c r="F256" s="80"/>
      <c r="G256" s="80"/>
      <c r="H256" s="80"/>
      <c r="I256" s="80"/>
      <c r="J256" s="80"/>
      <c r="K256" s="80"/>
      <c r="L256" s="80"/>
      <c r="M256" s="80"/>
      <c r="N256" s="82"/>
      <c r="O256" s="85"/>
      <c r="P256" s="80"/>
      <c r="Q256" s="80"/>
      <c r="R256" s="80"/>
    </row>
    <row r="257" spans="1:18">
      <c r="A257" s="80">
        <v>250</v>
      </c>
      <c r="B257" s="80"/>
      <c r="C257" s="80"/>
      <c r="D257" s="82"/>
      <c r="E257" s="82"/>
      <c r="F257" s="80"/>
      <c r="G257" s="80"/>
      <c r="H257" s="80"/>
      <c r="I257" s="80"/>
      <c r="J257" s="80"/>
      <c r="K257" s="80"/>
      <c r="L257" s="80"/>
      <c r="M257" s="80"/>
      <c r="N257" s="82"/>
      <c r="O257" s="85"/>
      <c r="P257" s="80"/>
      <c r="Q257" s="80"/>
      <c r="R257" s="80"/>
    </row>
    <row r="258" spans="1:18">
      <c r="A258" s="80">
        <v>251</v>
      </c>
      <c r="B258" s="80"/>
      <c r="C258" s="80"/>
      <c r="D258" s="82"/>
      <c r="E258" s="82"/>
      <c r="F258" s="80"/>
      <c r="G258" s="80"/>
      <c r="H258" s="80"/>
      <c r="I258" s="80"/>
      <c r="J258" s="80"/>
      <c r="K258" s="80"/>
      <c r="L258" s="80"/>
      <c r="M258" s="80"/>
      <c r="N258" s="82"/>
      <c r="O258" s="85"/>
      <c r="P258" s="80"/>
      <c r="Q258" s="80"/>
      <c r="R258" s="80"/>
    </row>
    <row r="259" spans="1:18">
      <c r="A259" s="80">
        <v>252</v>
      </c>
      <c r="B259" s="80"/>
      <c r="C259" s="80"/>
      <c r="D259" s="82"/>
      <c r="E259" s="82"/>
      <c r="F259" s="80"/>
      <c r="G259" s="80"/>
      <c r="H259" s="80"/>
      <c r="I259" s="80"/>
      <c r="J259" s="80"/>
      <c r="K259" s="80"/>
      <c r="L259" s="80"/>
      <c r="M259" s="80"/>
      <c r="N259" s="82"/>
      <c r="O259" s="85"/>
      <c r="P259" s="80"/>
      <c r="Q259" s="80"/>
      <c r="R259" s="80"/>
    </row>
    <row r="260" spans="1:18">
      <c r="A260" s="80">
        <v>253</v>
      </c>
      <c r="B260" s="80"/>
      <c r="C260" s="80"/>
      <c r="D260" s="82"/>
      <c r="E260" s="82"/>
      <c r="F260" s="80"/>
      <c r="G260" s="80"/>
      <c r="H260" s="80"/>
      <c r="I260" s="80"/>
      <c r="J260" s="80"/>
      <c r="K260" s="80"/>
      <c r="L260" s="80"/>
      <c r="M260" s="80"/>
      <c r="N260" s="82"/>
      <c r="O260" s="85"/>
      <c r="P260" s="80"/>
      <c r="Q260" s="80"/>
      <c r="R260" s="80"/>
    </row>
    <row r="261" spans="1:18">
      <c r="A261" s="80">
        <v>254</v>
      </c>
      <c r="B261" s="80"/>
      <c r="C261" s="80"/>
      <c r="D261" s="82"/>
      <c r="E261" s="82"/>
      <c r="F261" s="80"/>
      <c r="G261" s="80"/>
      <c r="H261" s="80"/>
      <c r="I261" s="80"/>
      <c r="J261" s="80"/>
      <c r="K261" s="80"/>
      <c r="L261" s="80"/>
      <c r="M261" s="80"/>
      <c r="N261" s="82"/>
      <c r="O261" s="85"/>
      <c r="P261" s="80"/>
      <c r="Q261" s="80"/>
      <c r="R261" s="80"/>
    </row>
    <row r="262" spans="1:18">
      <c r="A262" s="80">
        <v>255</v>
      </c>
      <c r="B262" s="80"/>
      <c r="C262" s="80"/>
      <c r="D262" s="82"/>
      <c r="E262" s="82"/>
      <c r="F262" s="80"/>
      <c r="G262" s="80"/>
      <c r="H262" s="80"/>
      <c r="I262" s="80"/>
      <c r="J262" s="80"/>
      <c r="K262" s="80"/>
      <c r="L262" s="80"/>
      <c r="M262" s="80"/>
      <c r="N262" s="82"/>
      <c r="O262" s="85"/>
      <c r="P262" s="80"/>
      <c r="Q262" s="80"/>
      <c r="R262" s="80"/>
    </row>
    <row r="263" spans="1:18">
      <c r="A263" s="80">
        <v>256</v>
      </c>
      <c r="B263" s="80"/>
      <c r="C263" s="80"/>
      <c r="D263" s="82"/>
      <c r="E263" s="82"/>
      <c r="F263" s="80"/>
      <c r="G263" s="80"/>
      <c r="H263" s="80"/>
      <c r="I263" s="80"/>
      <c r="J263" s="80"/>
      <c r="K263" s="80"/>
      <c r="L263" s="80"/>
      <c r="M263" s="80"/>
      <c r="N263" s="82"/>
      <c r="O263" s="85"/>
      <c r="P263" s="80"/>
      <c r="Q263" s="80"/>
      <c r="R263" s="80"/>
    </row>
    <row r="264" spans="1:18">
      <c r="A264" s="80">
        <v>257</v>
      </c>
      <c r="B264" s="80"/>
      <c r="C264" s="80"/>
      <c r="D264" s="82"/>
      <c r="E264" s="82"/>
      <c r="F264" s="80"/>
      <c r="G264" s="80"/>
      <c r="H264" s="80"/>
      <c r="I264" s="80"/>
      <c r="J264" s="80"/>
      <c r="K264" s="80"/>
      <c r="L264" s="80"/>
      <c r="M264" s="80"/>
      <c r="N264" s="82"/>
      <c r="O264" s="85"/>
      <c r="P264" s="80"/>
      <c r="Q264" s="80"/>
      <c r="R264" s="80"/>
    </row>
    <row r="265" spans="1:18">
      <c r="A265" s="80">
        <v>258</v>
      </c>
      <c r="B265" s="80"/>
      <c r="C265" s="80"/>
      <c r="D265" s="82"/>
      <c r="E265" s="82"/>
      <c r="F265" s="80"/>
      <c r="G265" s="80"/>
      <c r="H265" s="80"/>
      <c r="I265" s="80"/>
      <c r="J265" s="80"/>
      <c r="K265" s="80"/>
      <c r="L265" s="80"/>
      <c r="M265" s="80"/>
      <c r="N265" s="82"/>
      <c r="O265" s="85"/>
      <c r="P265" s="80"/>
      <c r="Q265" s="80"/>
      <c r="R265" s="80"/>
    </row>
    <row r="266" spans="1:18">
      <c r="A266" s="80">
        <v>259</v>
      </c>
      <c r="B266" s="80"/>
      <c r="C266" s="80"/>
      <c r="D266" s="82"/>
      <c r="E266" s="82"/>
      <c r="F266" s="80"/>
      <c r="G266" s="80"/>
      <c r="H266" s="80"/>
      <c r="I266" s="80"/>
      <c r="J266" s="80"/>
      <c r="K266" s="80"/>
      <c r="L266" s="80"/>
      <c r="M266" s="80"/>
      <c r="N266" s="82"/>
      <c r="O266" s="85"/>
      <c r="P266" s="80"/>
      <c r="Q266" s="80"/>
      <c r="R266" s="80"/>
    </row>
    <row r="267" spans="1:18">
      <c r="A267" s="80">
        <v>260</v>
      </c>
      <c r="B267" s="80"/>
      <c r="C267" s="80"/>
      <c r="D267" s="82"/>
      <c r="E267" s="82"/>
      <c r="F267" s="80"/>
      <c r="G267" s="80"/>
      <c r="H267" s="80"/>
      <c r="I267" s="80"/>
      <c r="J267" s="80"/>
      <c r="K267" s="80"/>
      <c r="L267" s="80"/>
      <c r="M267" s="80"/>
      <c r="N267" s="82"/>
      <c r="O267" s="85"/>
      <c r="P267" s="80"/>
      <c r="Q267" s="80"/>
      <c r="R267" s="80"/>
    </row>
    <row r="268" spans="1:18">
      <c r="A268" s="80">
        <v>261</v>
      </c>
      <c r="B268" s="80"/>
      <c r="C268" s="80"/>
      <c r="D268" s="82"/>
      <c r="E268" s="82"/>
      <c r="F268" s="80"/>
      <c r="G268" s="80"/>
      <c r="H268" s="80"/>
      <c r="I268" s="80"/>
      <c r="J268" s="80"/>
      <c r="K268" s="80"/>
      <c r="L268" s="80"/>
      <c r="M268" s="80"/>
      <c r="N268" s="82"/>
      <c r="O268" s="85"/>
      <c r="P268" s="80"/>
      <c r="Q268" s="80"/>
      <c r="R268" s="80"/>
    </row>
    <row r="269" spans="1:18">
      <c r="A269" s="80">
        <v>262</v>
      </c>
      <c r="B269" s="80"/>
      <c r="C269" s="80"/>
      <c r="D269" s="82"/>
      <c r="E269" s="82"/>
      <c r="F269" s="80"/>
      <c r="G269" s="80"/>
      <c r="H269" s="80"/>
      <c r="I269" s="80"/>
      <c r="J269" s="80"/>
      <c r="K269" s="80"/>
      <c r="L269" s="80"/>
      <c r="M269" s="80"/>
      <c r="N269" s="82"/>
      <c r="O269" s="85"/>
      <c r="P269" s="80"/>
      <c r="Q269" s="80"/>
      <c r="R269" s="80"/>
    </row>
    <row r="270" spans="1:18">
      <c r="A270" s="80">
        <v>263</v>
      </c>
      <c r="B270" s="80"/>
      <c r="C270" s="80"/>
      <c r="D270" s="82"/>
      <c r="E270" s="82"/>
      <c r="F270" s="80"/>
      <c r="G270" s="80"/>
      <c r="H270" s="80"/>
      <c r="I270" s="80"/>
      <c r="J270" s="80"/>
      <c r="K270" s="80"/>
      <c r="L270" s="80"/>
      <c r="M270" s="80"/>
      <c r="N270" s="82"/>
      <c r="O270" s="85"/>
      <c r="P270" s="80"/>
      <c r="Q270" s="80"/>
      <c r="R270" s="80"/>
    </row>
    <row r="271" spans="1:18">
      <c r="A271" s="80">
        <v>264</v>
      </c>
      <c r="B271" s="80"/>
      <c r="C271" s="80"/>
      <c r="D271" s="82"/>
      <c r="E271" s="82"/>
      <c r="F271" s="80"/>
      <c r="G271" s="80"/>
      <c r="H271" s="80"/>
      <c r="I271" s="80"/>
      <c r="J271" s="80"/>
      <c r="K271" s="80"/>
      <c r="L271" s="80"/>
      <c r="M271" s="80"/>
      <c r="N271" s="82"/>
      <c r="O271" s="85"/>
      <c r="P271" s="80"/>
      <c r="Q271" s="80"/>
      <c r="R271" s="80"/>
    </row>
    <row r="272" spans="1:18">
      <c r="A272" s="80">
        <v>265</v>
      </c>
      <c r="B272" s="80"/>
      <c r="C272" s="80"/>
      <c r="D272" s="82"/>
      <c r="E272" s="82"/>
      <c r="F272" s="80"/>
      <c r="G272" s="80"/>
      <c r="H272" s="80"/>
      <c r="I272" s="80"/>
      <c r="J272" s="80"/>
      <c r="K272" s="80"/>
      <c r="L272" s="80"/>
      <c r="M272" s="80"/>
      <c r="N272" s="82"/>
      <c r="O272" s="85"/>
      <c r="P272" s="80"/>
      <c r="Q272" s="80"/>
      <c r="R272" s="80"/>
    </row>
    <row r="273" spans="1:18">
      <c r="A273" s="80">
        <v>266</v>
      </c>
      <c r="B273" s="80"/>
      <c r="C273" s="80"/>
      <c r="D273" s="82"/>
      <c r="E273" s="82"/>
      <c r="F273" s="80"/>
      <c r="G273" s="80"/>
      <c r="H273" s="80"/>
      <c r="I273" s="80"/>
      <c r="J273" s="80"/>
      <c r="K273" s="80"/>
      <c r="L273" s="80"/>
      <c r="M273" s="80"/>
      <c r="N273" s="82"/>
      <c r="O273" s="85"/>
      <c r="P273" s="80"/>
      <c r="Q273" s="80"/>
      <c r="R273" s="80"/>
    </row>
    <row r="274" spans="1:18">
      <c r="A274" s="80">
        <v>267</v>
      </c>
      <c r="B274" s="80"/>
      <c r="C274" s="80"/>
      <c r="D274" s="82"/>
      <c r="E274" s="82"/>
      <c r="F274" s="80"/>
      <c r="G274" s="80"/>
      <c r="H274" s="80"/>
      <c r="I274" s="80"/>
      <c r="J274" s="80"/>
      <c r="K274" s="80"/>
      <c r="L274" s="80"/>
      <c r="M274" s="80"/>
      <c r="N274" s="82"/>
      <c r="O274" s="85"/>
      <c r="P274" s="80"/>
      <c r="Q274" s="80"/>
      <c r="R274" s="80"/>
    </row>
    <row r="275" spans="1:18">
      <c r="A275" s="80">
        <v>268</v>
      </c>
      <c r="B275" s="80"/>
      <c r="C275" s="80"/>
      <c r="D275" s="82"/>
      <c r="E275" s="82"/>
      <c r="F275" s="80"/>
      <c r="G275" s="80"/>
      <c r="H275" s="80"/>
      <c r="I275" s="80"/>
      <c r="J275" s="80"/>
      <c r="K275" s="80"/>
      <c r="L275" s="80"/>
      <c r="M275" s="80"/>
      <c r="N275" s="82"/>
      <c r="O275" s="85"/>
      <c r="P275" s="80"/>
      <c r="Q275" s="80"/>
      <c r="R275" s="80"/>
    </row>
    <row r="276" spans="1:18">
      <c r="A276" s="80">
        <v>269</v>
      </c>
      <c r="B276" s="80"/>
      <c r="C276" s="80"/>
      <c r="D276" s="82"/>
      <c r="E276" s="82"/>
      <c r="F276" s="80"/>
      <c r="G276" s="80"/>
      <c r="H276" s="80"/>
      <c r="I276" s="80"/>
      <c r="J276" s="80"/>
      <c r="K276" s="80"/>
      <c r="L276" s="80"/>
      <c r="M276" s="80"/>
      <c r="N276" s="82"/>
      <c r="O276" s="85"/>
      <c r="P276" s="80"/>
      <c r="Q276" s="80"/>
      <c r="R276" s="80"/>
    </row>
    <row r="277" spans="1:18">
      <c r="A277" s="80">
        <v>270</v>
      </c>
      <c r="B277" s="80"/>
      <c r="C277" s="80"/>
      <c r="D277" s="82"/>
      <c r="E277" s="82"/>
      <c r="F277" s="80"/>
      <c r="G277" s="80"/>
      <c r="H277" s="80"/>
      <c r="I277" s="80"/>
      <c r="J277" s="80"/>
      <c r="K277" s="80"/>
      <c r="L277" s="80"/>
      <c r="M277" s="80"/>
      <c r="N277" s="82"/>
      <c r="O277" s="85"/>
      <c r="P277" s="80"/>
      <c r="Q277" s="80"/>
      <c r="R277" s="80"/>
    </row>
    <row r="278" spans="1:18">
      <c r="A278" s="80">
        <v>271</v>
      </c>
      <c r="B278" s="80"/>
      <c r="C278" s="80"/>
      <c r="D278" s="82"/>
      <c r="E278" s="82"/>
      <c r="F278" s="80"/>
      <c r="G278" s="80"/>
      <c r="H278" s="80"/>
      <c r="I278" s="80"/>
      <c r="J278" s="80"/>
      <c r="K278" s="80"/>
      <c r="L278" s="80"/>
      <c r="M278" s="80"/>
      <c r="N278" s="82"/>
      <c r="O278" s="85"/>
      <c r="P278" s="80"/>
      <c r="Q278" s="80"/>
      <c r="R278" s="80"/>
    </row>
    <row r="279" spans="1:18">
      <c r="A279" s="80">
        <v>272</v>
      </c>
      <c r="B279" s="80"/>
      <c r="C279" s="80"/>
      <c r="D279" s="82"/>
      <c r="E279" s="82"/>
      <c r="F279" s="80"/>
      <c r="G279" s="80"/>
      <c r="H279" s="80"/>
      <c r="I279" s="80"/>
      <c r="J279" s="80"/>
      <c r="K279" s="80"/>
      <c r="L279" s="80"/>
      <c r="M279" s="80"/>
      <c r="N279" s="82"/>
      <c r="O279" s="85"/>
      <c r="P279" s="80"/>
      <c r="Q279" s="80"/>
      <c r="R279" s="80"/>
    </row>
    <row r="280" spans="1:18">
      <c r="A280" s="80">
        <v>273</v>
      </c>
      <c r="B280" s="80"/>
      <c r="C280" s="80"/>
      <c r="D280" s="82"/>
      <c r="E280" s="82"/>
      <c r="F280" s="80"/>
      <c r="G280" s="80"/>
      <c r="H280" s="80"/>
      <c r="I280" s="80"/>
      <c r="J280" s="80"/>
      <c r="K280" s="80"/>
      <c r="L280" s="80"/>
      <c r="M280" s="80"/>
      <c r="N280" s="82"/>
      <c r="O280" s="85"/>
      <c r="P280" s="80"/>
      <c r="Q280" s="80"/>
      <c r="R280" s="80"/>
    </row>
    <row r="281" spans="1:18">
      <c r="A281" s="80">
        <v>274</v>
      </c>
      <c r="B281" s="80"/>
      <c r="C281" s="80"/>
      <c r="D281" s="82"/>
      <c r="E281" s="82"/>
      <c r="F281" s="80"/>
      <c r="G281" s="80"/>
      <c r="H281" s="80"/>
      <c r="I281" s="80"/>
      <c r="J281" s="80"/>
      <c r="K281" s="80"/>
      <c r="L281" s="80"/>
      <c r="M281" s="80"/>
      <c r="N281" s="82"/>
      <c r="O281" s="85"/>
      <c r="P281" s="80"/>
      <c r="Q281" s="80"/>
      <c r="R281" s="80"/>
    </row>
    <row r="282" spans="1:18">
      <c r="A282" s="80">
        <v>275</v>
      </c>
      <c r="B282" s="80"/>
      <c r="C282" s="80"/>
      <c r="D282" s="82"/>
      <c r="E282" s="82"/>
      <c r="F282" s="80"/>
      <c r="G282" s="80"/>
      <c r="H282" s="80"/>
      <c r="I282" s="80"/>
      <c r="J282" s="80"/>
      <c r="K282" s="80"/>
      <c r="L282" s="80"/>
      <c r="M282" s="80"/>
      <c r="N282" s="82"/>
      <c r="O282" s="85"/>
      <c r="P282" s="80"/>
      <c r="Q282" s="80"/>
      <c r="R282" s="80"/>
    </row>
    <row r="283" spans="1:18">
      <c r="A283" s="80">
        <v>276</v>
      </c>
      <c r="B283" s="80"/>
      <c r="C283" s="80"/>
      <c r="D283" s="82"/>
      <c r="E283" s="82"/>
      <c r="F283" s="80"/>
      <c r="G283" s="80"/>
      <c r="H283" s="80"/>
      <c r="I283" s="80"/>
      <c r="J283" s="80"/>
      <c r="K283" s="80"/>
      <c r="L283" s="80"/>
      <c r="M283" s="80"/>
      <c r="N283" s="82"/>
      <c r="O283" s="85"/>
      <c r="P283" s="80"/>
      <c r="Q283" s="80"/>
      <c r="R283" s="80"/>
    </row>
    <row r="284" spans="1:18">
      <c r="A284" s="80">
        <v>277</v>
      </c>
      <c r="B284" s="80"/>
      <c r="C284" s="80"/>
      <c r="D284" s="82"/>
      <c r="E284" s="82"/>
      <c r="F284" s="80"/>
      <c r="G284" s="80"/>
      <c r="H284" s="80"/>
      <c r="I284" s="80"/>
      <c r="J284" s="80"/>
      <c r="K284" s="80"/>
      <c r="L284" s="80"/>
      <c r="M284" s="80"/>
      <c r="N284" s="82"/>
      <c r="O284" s="85"/>
      <c r="P284" s="80"/>
      <c r="Q284" s="80"/>
      <c r="R284" s="80"/>
    </row>
    <row r="285" spans="1:18">
      <c r="A285" s="80">
        <v>278</v>
      </c>
      <c r="B285" s="80"/>
      <c r="C285" s="80"/>
      <c r="D285" s="82"/>
      <c r="E285" s="82"/>
      <c r="F285" s="80"/>
      <c r="G285" s="80"/>
      <c r="H285" s="80"/>
      <c r="I285" s="80"/>
      <c r="J285" s="80"/>
      <c r="K285" s="80"/>
      <c r="L285" s="80"/>
      <c r="M285" s="80"/>
      <c r="N285" s="82"/>
      <c r="O285" s="85"/>
      <c r="P285" s="80"/>
      <c r="Q285" s="80"/>
      <c r="R285" s="80"/>
    </row>
    <row r="286" spans="1:18">
      <c r="A286" s="80">
        <v>279</v>
      </c>
      <c r="B286" s="80"/>
      <c r="C286" s="80"/>
      <c r="D286" s="82"/>
      <c r="E286" s="82"/>
      <c r="F286" s="80"/>
      <c r="G286" s="80"/>
      <c r="H286" s="80"/>
      <c r="I286" s="80"/>
      <c r="J286" s="80"/>
      <c r="K286" s="80"/>
      <c r="L286" s="80"/>
      <c r="M286" s="80"/>
      <c r="N286" s="82"/>
      <c r="O286" s="85"/>
      <c r="P286" s="80"/>
      <c r="Q286" s="80"/>
      <c r="R286" s="80"/>
    </row>
    <row r="287" spans="1:18">
      <c r="A287" s="80">
        <v>280</v>
      </c>
      <c r="B287" s="80"/>
      <c r="C287" s="80"/>
      <c r="D287" s="82"/>
      <c r="E287" s="82"/>
      <c r="F287" s="80"/>
      <c r="G287" s="80"/>
      <c r="H287" s="80"/>
      <c r="I287" s="80"/>
      <c r="J287" s="80"/>
      <c r="K287" s="80"/>
      <c r="L287" s="80"/>
      <c r="M287" s="80"/>
      <c r="N287" s="82"/>
      <c r="O287" s="85"/>
      <c r="P287" s="80"/>
      <c r="Q287" s="80"/>
      <c r="R287" s="80"/>
    </row>
    <row r="288" spans="1:18">
      <c r="A288" s="80">
        <v>281</v>
      </c>
      <c r="B288" s="80"/>
      <c r="C288" s="80"/>
      <c r="D288" s="82"/>
      <c r="E288" s="82"/>
      <c r="F288" s="80"/>
      <c r="G288" s="80"/>
      <c r="H288" s="80"/>
      <c r="I288" s="80"/>
      <c r="J288" s="80"/>
      <c r="K288" s="80"/>
      <c r="L288" s="80"/>
      <c r="M288" s="80"/>
      <c r="N288" s="82"/>
      <c r="O288" s="85"/>
      <c r="P288" s="80"/>
      <c r="Q288" s="80"/>
      <c r="R288" s="80"/>
    </row>
    <row r="289" spans="1:18">
      <c r="A289" s="80">
        <v>282</v>
      </c>
      <c r="B289" s="80"/>
      <c r="C289" s="80"/>
      <c r="D289" s="82"/>
      <c r="E289" s="82"/>
      <c r="F289" s="80"/>
      <c r="G289" s="80"/>
      <c r="H289" s="80"/>
      <c r="I289" s="80"/>
      <c r="J289" s="80"/>
      <c r="K289" s="80"/>
      <c r="L289" s="80"/>
      <c r="M289" s="80"/>
      <c r="N289" s="82"/>
      <c r="O289" s="85"/>
      <c r="P289" s="80"/>
      <c r="Q289" s="80"/>
      <c r="R289" s="80"/>
    </row>
    <row r="290" spans="1:18">
      <c r="A290" s="80">
        <v>283</v>
      </c>
      <c r="B290" s="80"/>
      <c r="C290" s="80"/>
      <c r="D290" s="82"/>
      <c r="E290" s="82"/>
      <c r="F290" s="80"/>
      <c r="G290" s="80"/>
      <c r="H290" s="80"/>
      <c r="I290" s="80"/>
      <c r="J290" s="80"/>
      <c r="K290" s="80"/>
      <c r="L290" s="80"/>
      <c r="M290" s="80"/>
      <c r="N290" s="82"/>
      <c r="O290" s="85"/>
      <c r="P290" s="80"/>
      <c r="Q290" s="80"/>
      <c r="R290" s="80"/>
    </row>
    <row r="291" spans="1:18">
      <c r="A291" s="80">
        <v>284</v>
      </c>
      <c r="B291" s="80"/>
      <c r="C291" s="80"/>
      <c r="D291" s="82"/>
      <c r="E291" s="82"/>
      <c r="F291" s="80"/>
      <c r="G291" s="80"/>
      <c r="H291" s="80"/>
      <c r="I291" s="80"/>
      <c r="J291" s="80"/>
      <c r="K291" s="80"/>
      <c r="L291" s="80"/>
      <c r="M291" s="80"/>
      <c r="N291" s="82"/>
      <c r="O291" s="85"/>
      <c r="P291" s="80"/>
      <c r="Q291" s="80"/>
      <c r="R291" s="80"/>
    </row>
    <row r="292" spans="1:18">
      <c r="A292" s="80">
        <v>285</v>
      </c>
      <c r="B292" s="80"/>
      <c r="C292" s="80"/>
      <c r="D292" s="82"/>
      <c r="E292" s="82"/>
      <c r="F292" s="80"/>
      <c r="G292" s="80"/>
      <c r="H292" s="80"/>
      <c r="I292" s="80"/>
      <c r="J292" s="80"/>
      <c r="K292" s="80"/>
      <c r="L292" s="80"/>
      <c r="M292" s="80"/>
      <c r="N292" s="82"/>
      <c r="O292" s="85"/>
      <c r="P292" s="80"/>
      <c r="Q292" s="80"/>
      <c r="R292" s="80"/>
    </row>
    <row r="293" spans="1:18">
      <c r="A293" s="80">
        <v>286</v>
      </c>
      <c r="B293" s="80"/>
      <c r="C293" s="80"/>
      <c r="D293" s="82"/>
      <c r="E293" s="82"/>
      <c r="F293" s="80"/>
      <c r="G293" s="80"/>
      <c r="H293" s="80"/>
      <c r="I293" s="80"/>
      <c r="J293" s="80"/>
      <c r="K293" s="80"/>
      <c r="L293" s="80"/>
      <c r="M293" s="80"/>
      <c r="N293" s="82"/>
      <c r="O293" s="85"/>
      <c r="P293" s="80"/>
      <c r="Q293" s="80"/>
      <c r="R293" s="80"/>
    </row>
    <row r="294" spans="1:18">
      <c r="A294" s="80">
        <v>287</v>
      </c>
      <c r="B294" s="80"/>
      <c r="C294" s="80"/>
      <c r="D294" s="82"/>
      <c r="E294" s="82"/>
      <c r="F294" s="80"/>
      <c r="G294" s="80"/>
      <c r="H294" s="80"/>
      <c r="I294" s="80"/>
      <c r="J294" s="80"/>
      <c r="K294" s="80"/>
      <c r="L294" s="80"/>
      <c r="M294" s="80"/>
      <c r="N294" s="82"/>
      <c r="O294" s="85"/>
      <c r="P294" s="80"/>
      <c r="Q294" s="80"/>
      <c r="R294" s="80"/>
    </row>
    <row r="295" spans="1:18">
      <c r="A295" s="80">
        <v>288</v>
      </c>
      <c r="B295" s="80"/>
      <c r="C295" s="80"/>
      <c r="D295" s="82"/>
      <c r="E295" s="82"/>
      <c r="F295" s="80"/>
      <c r="G295" s="80"/>
      <c r="H295" s="80"/>
      <c r="I295" s="80"/>
      <c r="J295" s="80"/>
      <c r="K295" s="80"/>
      <c r="L295" s="80"/>
      <c r="M295" s="80"/>
      <c r="N295" s="82"/>
      <c r="O295" s="85"/>
      <c r="P295" s="80"/>
      <c r="Q295" s="80"/>
      <c r="R295" s="80"/>
    </row>
    <row r="296" spans="1:18">
      <c r="A296" s="80">
        <v>289</v>
      </c>
      <c r="B296" s="80"/>
      <c r="C296" s="80"/>
      <c r="D296" s="82"/>
      <c r="E296" s="82"/>
      <c r="F296" s="80"/>
      <c r="G296" s="80"/>
      <c r="H296" s="80"/>
      <c r="I296" s="80"/>
      <c r="J296" s="80"/>
      <c r="K296" s="80"/>
      <c r="L296" s="80"/>
      <c r="M296" s="80"/>
      <c r="N296" s="82"/>
      <c r="O296" s="85"/>
      <c r="P296" s="80"/>
      <c r="Q296" s="80"/>
      <c r="R296" s="80"/>
    </row>
    <row r="297" spans="1:18">
      <c r="A297" s="80">
        <v>290</v>
      </c>
      <c r="B297" s="80"/>
      <c r="C297" s="80"/>
      <c r="D297" s="82"/>
      <c r="E297" s="82"/>
      <c r="F297" s="80"/>
      <c r="G297" s="80"/>
      <c r="H297" s="80"/>
      <c r="I297" s="80"/>
      <c r="J297" s="80"/>
      <c r="K297" s="80"/>
      <c r="L297" s="80"/>
      <c r="M297" s="80"/>
      <c r="N297" s="82"/>
      <c r="O297" s="85"/>
      <c r="P297" s="80"/>
      <c r="Q297" s="80"/>
      <c r="R297" s="80"/>
    </row>
    <row r="298" spans="1:18">
      <c r="A298" s="80">
        <v>291</v>
      </c>
      <c r="B298" s="80"/>
      <c r="C298" s="80"/>
      <c r="D298" s="82"/>
      <c r="E298" s="82"/>
      <c r="F298" s="80"/>
      <c r="G298" s="80"/>
      <c r="H298" s="80"/>
      <c r="I298" s="80"/>
      <c r="J298" s="80"/>
      <c r="K298" s="80"/>
      <c r="L298" s="80"/>
      <c r="M298" s="80"/>
      <c r="N298" s="82"/>
      <c r="O298" s="85"/>
      <c r="P298" s="80"/>
      <c r="Q298" s="80"/>
      <c r="R298" s="80"/>
    </row>
    <row r="299" spans="1:18">
      <c r="A299" s="80">
        <v>292</v>
      </c>
      <c r="B299" s="80"/>
      <c r="C299" s="80"/>
      <c r="D299" s="82"/>
      <c r="E299" s="82"/>
      <c r="F299" s="80"/>
      <c r="G299" s="80"/>
      <c r="H299" s="80"/>
      <c r="I299" s="80"/>
      <c r="J299" s="80"/>
      <c r="K299" s="80"/>
      <c r="L299" s="80"/>
      <c r="M299" s="80"/>
      <c r="N299" s="82"/>
      <c r="O299" s="85"/>
      <c r="P299" s="80"/>
      <c r="Q299" s="80"/>
      <c r="R299" s="80"/>
    </row>
    <row r="300" spans="1:18">
      <c r="A300" s="80">
        <v>293</v>
      </c>
      <c r="B300" s="80"/>
      <c r="C300" s="80"/>
      <c r="D300" s="82"/>
      <c r="E300" s="82"/>
      <c r="F300" s="80"/>
      <c r="G300" s="80"/>
      <c r="H300" s="80"/>
      <c r="I300" s="80"/>
      <c r="J300" s="80"/>
      <c r="K300" s="80"/>
      <c r="L300" s="80"/>
      <c r="M300" s="80"/>
      <c r="N300" s="82"/>
      <c r="O300" s="85"/>
      <c r="P300" s="80"/>
      <c r="Q300" s="80"/>
      <c r="R300" s="80"/>
    </row>
    <row r="301" spans="1:18">
      <c r="A301" s="80">
        <v>294</v>
      </c>
      <c r="B301" s="80"/>
      <c r="C301" s="80"/>
      <c r="D301" s="82"/>
      <c r="E301" s="82"/>
      <c r="F301" s="80"/>
      <c r="G301" s="80"/>
      <c r="H301" s="80"/>
      <c r="I301" s="80"/>
      <c r="J301" s="80"/>
      <c r="K301" s="80"/>
      <c r="L301" s="80"/>
      <c r="M301" s="80"/>
      <c r="N301" s="82"/>
      <c r="O301" s="85"/>
      <c r="P301" s="80"/>
      <c r="Q301" s="80"/>
      <c r="R301" s="80"/>
    </row>
    <row r="302" spans="1:18">
      <c r="A302" s="80">
        <v>295</v>
      </c>
      <c r="B302" s="80"/>
      <c r="C302" s="80"/>
      <c r="D302" s="82"/>
      <c r="E302" s="82"/>
      <c r="F302" s="80"/>
      <c r="G302" s="80"/>
      <c r="H302" s="80"/>
      <c r="I302" s="80"/>
      <c r="J302" s="80"/>
      <c r="K302" s="80"/>
      <c r="L302" s="80"/>
      <c r="M302" s="80"/>
      <c r="N302" s="82"/>
      <c r="O302" s="85"/>
      <c r="P302" s="80"/>
      <c r="Q302" s="80"/>
      <c r="R302" s="80"/>
    </row>
    <row r="303" spans="1:18">
      <c r="A303" s="80">
        <v>296</v>
      </c>
      <c r="B303" s="80"/>
      <c r="C303" s="80"/>
      <c r="D303" s="82"/>
      <c r="E303" s="82"/>
      <c r="F303" s="80"/>
      <c r="G303" s="80"/>
      <c r="H303" s="80"/>
      <c r="I303" s="80"/>
      <c r="J303" s="80"/>
      <c r="K303" s="80"/>
      <c r="L303" s="80"/>
      <c r="M303" s="80"/>
      <c r="N303" s="82"/>
      <c r="O303" s="85"/>
      <c r="P303" s="80"/>
      <c r="Q303" s="80"/>
      <c r="R303" s="80"/>
    </row>
    <row r="304" spans="1:18">
      <c r="A304" s="80">
        <v>297</v>
      </c>
      <c r="B304" s="80"/>
      <c r="C304" s="80"/>
      <c r="D304" s="82"/>
      <c r="E304" s="82"/>
      <c r="F304" s="80"/>
      <c r="G304" s="80"/>
      <c r="H304" s="80"/>
      <c r="I304" s="80"/>
      <c r="J304" s="80"/>
      <c r="K304" s="80"/>
      <c r="L304" s="80"/>
      <c r="M304" s="80"/>
      <c r="N304" s="82"/>
      <c r="O304" s="85"/>
      <c r="P304" s="80"/>
      <c r="Q304" s="80"/>
      <c r="R304" s="80"/>
    </row>
    <row r="305" spans="1:18">
      <c r="A305" s="80">
        <v>298</v>
      </c>
      <c r="B305" s="80"/>
      <c r="C305" s="80"/>
      <c r="D305" s="82"/>
      <c r="E305" s="82"/>
      <c r="F305" s="80"/>
      <c r="G305" s="80"/>
      <c r="H305" s="80"/>
      <c r="I305" s="80"/>
      <c r="J305" s="80"/>
      <c r="K305" s="80"/>
      <c r="L305" s="80"/>
      <c r="M305" s="80"/>
      <c r="N305" s="82"/>
      <c r="O305" s="85"/>
      <c r="P305" s="80"/>
      <c r="Q305" s="80"/>
      <c r="R305" s="80"/>
    </row>
    <row r="306" spans="1:18">
      <c r="A306" s="80">
        <v>299</v>
      </c>
      <c r="B306" s="80"/>
      <c r="C306" s="80"/>
      <c r="D306" s="82"/>
      <c r="E306" s="82"/>
      <c r="F306" s="80"/>
      <c r="G306" s="80"/>
      <c r="H306" s="80"/>
      <c r="I306" s="80"/>
      <c r="J306" s="80"/>
      <c r="K306" s="80"/>
      <c r="L306" s="80"/>
      <c r="M306" s="80"/>
      <c r="N306" s="82"/>
      <c r="O306" s="85"/>
      <c r="P306" s="80"/>
      <c r="Q306" s="80"/>
      <c r="R306" s="80"/>
    </row>
    <row r="307" spans="1:18">
      <c r="A307" s="80">
        <v>300</v>
      </c>
      <c r="B307" s="80"/>
      <c r="C307" s="80"/>
      <c r="D307" s="82"/>
      <c r="E307" s="82"/>
      <c r="F307" s="80"/>
      <c r="G307" s="80"/>
      <c r="H307" s="80"/>
      <c r="I307" s="80"/>
      <c r="J307" s="80"/>
      <c r="K307" s="80"/>
      <c r="L307" s="80"/>
      <c r="M307" s="80"/>
      <c r="N307" s="82"/>
      <c r="O307" s="85"/>
      <c r="P307" s="80"/>
      <c r="Q307" s="80"/>
      <c r="R307" s="80"/>
    </row>
    <row r="308" spans="1:18">
      <c r="A308" s="80">
        <v>301</v>
      </c>
      <c r="B308" s="80"/>
      <c r="C308" s="80"/>
      <c r="D308" s="82"/>
      <c r="E308" s="82"/>
      <c r="F308" s="80"/>
      <c r="G308" s="80"/>
      <c r="H308" s="80"/>
      <c r="I308" s="80"/>
      <c r="J308" s="80"/>
      <c r="K308" s="80"/>
      <c r="L308" s="80"/>
      <c r="M308" s="80"/>
      <c r="N308" s="82"/>
      <c r="O308" s="85"/>
      <c r="P308" s="80"/>
      <c r="Q308" s="80"/>
      <c r="R308" s="80"/>
    </row>
    <row r="309" spans="1:18">
      <c r="A309" s="80">
        <v>302</v>
      </c>
      <c r="B309" s="80"/>
      <c r="C309" s="80"/>
      <c r="D309" s="82"/>
      <c r="E309" s="82"/>
      <c r="F309" s="80"/>
      <c r="G309" s="80"/>
      <c r="H309" s="80"/>
      <c r="I309" s="80"/>
      <c r="J309" s="80"/>
      <c r="K309" s="80"/>
      <c r="L309" s="80"/>
      <c r="M309" s="80"/>
      <c r="N309" s="82"/>
      <c r="O309" s="85"/>
      <c r="P309" s="80"/>
      <c r="Q309" s="80"/>
      <c r="R309" s="80"/>
    </row>
    <row r="310" spans="1:18">
      <c r="A310" s="80">
        <v>303</v>
      </c>
      <c r="B310" s="80"/>
      <c r="C310" s="80"/>
      <c r="D310" s="82"/>
      <c r="E310" s="82"/>
      <c r="F310" s="80"/>
      <c r="G310" s="80"/>
      <c r="H310" s="80"/>
      <c r="I310" s="80"/>
      <c r="J310" s="80"/>
      <c r="K310" s="80"/>
      <c r="L310" s="80"/>
      <c r="M310" s="80"/>
      <c r="N310" s="82"/>
      <c r="O310" s="85"/>
      <c r="P310" s="80"/>
      <c r="Q310" s="80"/>
      <c r="R310" s="80"/>
    </row>
    <row r="311" spans="1:18">
      <c r="A311" s="80">
        <v>304</v>
      </c>
      <c r="B311" s="80"/>
      <c r="C311" s="80"/>
      <c r="D311" s="82"/>
      <c r="E311" s="82"/>
      <c r="F311" s="80"/>
      <c r="G311" s="80"/>
      <c r="H311" s="80"/>
      <c r="I311" s="80"/>
      <c r="J311" s="80"/>
      <c r="K311" s="80"/>
      <c r="L311" s="80"/>
      <c r="M311" s="80"/>
      <c r="N311" s="82"/>
      <c r="O311" s="85"/>
      <c r="P311" s="80"/>
      <c r="Q311" s="80"/>
      <c r="R311" s="80"/>
    </row>
    <row r="312" spans="1:18">
      <c r="A312" s="80">
        <v>305</v>
      </c>
      <c r="B312" s="80"/>
      <c r="C312" s="80"/>
      <c r="D312" s="82"/>
      <c r="E312" s="82"/>
      <c r="F312" s="80"/>
      <c r="G312" s="80"/>
      <c r="H312" s="80"/>
      <c r="I312" s="80"/>
      <c r="J312" s="80"/>
      <c r="K312" s="80"/>
      <c r="L312" s="80"/>
      <c r="M312" s="80"/>
      <c r="N312" s="82"/>
      <c r="O312" s="85"/>
      <c r="P312" s="80"/>
      <c r="Q312" s="80"/>
      <c r="R312" s="80"/>
    </row>
    <row r="313" spans="1:18">
      <c r="A313" s="80">
        <v>306</v>
      </c>
      <c r="B313" s="80"/>
      <c r="C313" s="80"/>
      <c r="D313" s="82"/>
      <c r="E313" s="82"/>
      <c r="F313" s="80"/>
      <c r="G313" s="80"/>
      <c r="H313" s="80"/>
      <c r="I313" s="80"/>
      <c r="J313" s="80"/>
      <c r="K313" s="80"/>
      <c r="L313" s="80"/>
      <c r="M313" s="80"/>
      <c r="N313" s="82"/>
      <c r="O313" s="85"/>
      <c r="P313" s="80"/>
      <c r="Q313" s="80"/>
      <c r="R313" s="80"/>
    </row>
    <row r="314" spans="1:18">
      <c r="A314" s="80">
        <v>307</v>
      </c>
      <c r="B314" s="80"/>
      <c r="C314" s="80"/>
      <c r="D314" s="82"/>
      <c r="E314" s="82"/>
      <c r="F314" s="80"/>
      <c r="G314" s="80"/>
      <c r="H314" s="80"/>
      <c r="I314" s="80"/>
      <c r="J314" s="80"/>
      <c r="K314" s="80"/>
      <c r="L314" s="80"/>
      <c r="M314" s="80"/>
      <c r="N314" s="82"/>
      <c r="O314" s="85"/>
      <c r="P314" s="80"/>
      <c r="Q314" s="80"/>
      <c r="R314" s="80"/>
    </row>
    <row r="315" spans="1:18">
      <c r="A315" s="80">
        <v>308</v>
      </c>
      <c r="B315" s="80"/>
      <c r="C315" s="80"/>
      <c r="D315" s="82"/>
      <c r="E315" s="82"/>
      <c r="F315" s="80"/>
      <c r="G315" s="80"/>
      <c r="H315" s="80"/>
      <c r="I315" s="80"/>
      <c r="J315" s="80"/>
      <c r="K315" s="80"/>
      <c r="L315" s="80"/>
      <c r="M315" s="80"/>
      <c r="N315" s="82"/>
      <c r="O315" s="85"/>
      <c r="P315" s="80"/>
      <c r="Q315" s="80"/>
      <c r="R315" s="80"/>
    </row>
    <row r="316" spans="1:18">
      <c r="A316" s="80">
        <v>309</v>
      </c>
      <c r="B316" s="80"/>
      <c r="C316" s="80"/>
      <c r="D316" s="82"/>
      <c r="E316" s="82"/>
      <c r="F316" s="80"/>
      <c r="G316" s="80"/>
      <c r="H316" s="80"/>
      <c r="I316" s="80"/>
      <c r="J316" s="80"/>
      <c r="K316" s="80"/>
      <c r="L316" s="80"/>
      <c r="M316" s="80"/>
      <c r="N316" s="82"/>
      <c r="O316" s="85"/>
      <c r="P316" s="80"/>
      <c r="Q316" s="80"/>
      <c r="R316" s="80"/>
    </row>
    <row r="317" spans="1:18">
      <c r="A317" s="80">
        <v>310</v>
      </c>
      <c r="B317" s="80"/>
      <c r="C317" s="80"/>
      <c r="D317" s="82"/>
      <c r="E317" s="82"/>
      <c r="F317" s="80"/>
      <c r="G317" s="80"/>
      <c r="H317" s="80"/>
      <c r="I317" s="80"/>
      <c r="J317" s="80"/>
      <c r="K317" s="80"/>
      <c r="L317" s="80"/>
      <c r="M317" s="80"/>
      <c r="N317" s="82"/>
      <c r="O317" s="85"/>
      <c r="P317" s="80"/>
      <c r="Q317" s="80"/>
      <c r="R317" s="80"/>
    </row>
    <row r="318" spans="1:18">
      <c r="A318" s="80">
        <v>311</v>
      </c>
      <c r="B318" s="80"/>
      <c r="C318" s="80"/>
      <c r="D318" s="82"/>
      <c r="E318" s="82"/>
      <c r="F318" s="80"/>
      <c r="G318" s="80"/>
      <c r="H318" s="80"/>
      <c r="I318" s="80"/>
      <c r="J318" s="80"/>
      <c r="K318" s="80"/>
      <c r="L318" s="80"/>
      <c r="M318" s="80"/>
      <c r="N318" s="82"/>
      <c r="O318" s="85"/>
      <c r="P318" s="80"/>
      <c r="Q318" s="80"/>
      <c r="R318" s="80"/>
    </row>
    <row r="319" spans="1:18">
      <c r="A319" s="80">
        <v>312</v>
      </c>
      <c r="B319" s="80"/>
      <c r="C319" s="80"/>
      <c r="D319" s="82"/>
      <c r="E319" s="82"/>
      <c r="F319" s="80"/>
      <c r="G319" s="80"/>
      <c r="H319" s="80"/>
      <c r="I319" s="80"/>
      <c r="J319" s="80"/>
      <c r="K319" s="80"/>
      <c r="L319" s="80"/>
      <c r="M319" s="80"/>
      <c r="N319" s="82"/>
      <c r="O319" s="85"/>
      <c r="P319" s="80"/>
      <c r="Q319" s="80"/>
      <c r="R319" s="80"/>
    </row>
    <row r="320" spans="1:18">
      <c r="A320" s="80">
        <v>313</v>
      </c>
      <c r="B320" s="80"/>
      <c r="C320" s="80"/>
      <c r="D320" s="82"/>
      <c r="E320" s="82"/>
      <c r="F320" s="80"/>
      <c r="G320" s="80"/>
      <c r="H320" s="80"/>
      <c r="I320" s="80"/>
      <c r="J320" s="80"/>
      <c r="K320" s="80"/>
      <c r="L320" s="80"/>
      <c r="M320" s="80"/>
      <c r="N320" s="82"/>
      <c r="O320" s="85"/>
      <c r="P320" s="80"/>
      <c r="Q320" s="80"/>
      <c r="R320" s="80"/>
    </row>
    <row r="321" spans="1:18">
      <c r="A321" s="80">
        <v>314</v>
      </c>
      <c r="B321" s="80"/>
      <c r="C321" s="80"/>
      <c r="D321" s="82"/>
      <c r="E321" s="82"/>
      <c r="F321" s="80"/>
      <c r="G321" s="80"/>
      <c r="H321" s="80"/>
      <c r="I321" s="80"/>
      <c r="J321" s="80"/>
      <c r="K321" s="80"/>
      <c r="L321" s="80"/>
      <c r="M321" s="80"/>
      <c r="N321" s="82"/>
      <c r="O321" s="85"/>
      <c r="P321" s="80"/>
      <c r="Q321" s="80"/>
      <c r="R321" s="80"/>
    </row>
    <row r="322" spans="1:18">
      <c r="A322" s="80">
        <v>315</v>
      </c>
      <c r="B322" s="80"/>
      <c r="C322" s="80"/>
      <c r="D322" s="82"/>
      <c r="E322" s="82"/>
      <c r="F322" s="80"/>
      <c r="G322" s="80"/>
      <c r="H322" s="80"/>
      <c r="I322" s="80"/>
      <c r="J322" s="80"/>
      <c r="K322" s="80"/>
      <c r="L322" s="80"/>
      <c r="M322" s="80"/>
      <c r="N322" s="82"/>
      <c r="O322" s="85"/>
      <c r="P322" s="80"/>
      <c r="Q322" s="80"/>
      <c r="R322" s="80"/>
    </row>
    <row r="323" spans="1:18">
      <c r="A323" s="80">
        <v>316</v>
      </c>
      <c r="B323" s="80"/>
      <c r="C323" s="80"/>
      <c r="D323" s="82"/>
      <c r="E323" s="82"/>
      <c r="F323" s="80"/>
      <c r="G323" s="80"/>
      <c r="H323" s="80"/>
      <c r="I323" s="80"/>
      <c r="J323" s="80"/>
      <c r="K323" s="80"/>
      <c r="L323" s="80"/>
      <c r="M323" s="80"/>
      <c r="N323" s="82"/>
      <c r="O323" s="85"/>
      <c r="P323" s="80"/>
      <c r="Q323" s="80"/>
      <c r="R323" s="80"/>
    </row>
    <row r="324" spans="1:18">
      <c r="A324" s="80">
        <v>317</v>
      </c>
      <c r="B324" s="80"/>
      <c r="C324" s="80"/>
      <c r="D324" s="82"/>
      <c r="E324" s="82"/>
      <c r="F324" s="80"/>
      <c r="G324" s="80"/>
      <c r="H324" s="80"/>
      <c r="I324" s="80"/>
      <c r="J324" s="80"/>
      <c r="K324" s="80"/>
      <c r="L324" s="80"/>
      <c r="M324" s="80"/>
      <c r="N324" s="82"/>
      <c r="O324" s="85"/>
      <c r="P324" s="80"/>
      <c r="Q324" s="80"/>
      <c r="R324" s="80"/>
    </row>
    <row r="325" spans="1:18">
      <c r="A325" s="80">
        <v>318</v>
      </c>
      <c r="B325" s="80"/>
      <c r="C325" s="80"/>
      <c r="D325" s="82"/>
      <c r="E325" s="82"/>
      <c r="F325" s="80"/>
      <c r="G325" s="80"/>
      <c r="H325" s="80"/>
      <c r="I325" s="80"/>
      <c r="J325" s="80"/>
      <c r="K325" s="80"/>
      <c r="L325" s="80"/>
      <c r="M325" s="80"/>
      <c r="N325" s="82"/>
      <c r="O325" s="85"/>
      <c r="P325" s="80"/>
      <c r="Q325" s="80"/>
      <c r="R325" s="80"/>
    </row>
    <row r="326" spans="1:18">
      <c r="A326" s="80">
        <v>319</v>
      </c>
      <c r="B326" s="80"/>
      <c r="C326" s="80"/>
      <c r="D326" s="82"/>
      <c r="E326" s="82"/>
      <c r="F326" s="80"/>
      <c r="G326" s="80"/>
      <c r="H326" s="80"/>
      <c r="I326" s="80"/>
      <c r="J326" s="80"/>
      <c r="K326" s="80"/>
      <c r="L326" s="80"/>
      <c r="M326" s="80"/>
      <c r="N326" s="82"/>
      <c r="O326" s="85"/>
      <c r="P326" s="80"/>
      <c r="Q326" s="80"/>
      <c r="R326" s="80"/>
    </row>
    <row r="327" spans="1:18">
      <c r="A327" s="80">
        <v>320</v>
      </c>
      <c r="B327" s="80"/>
      <c r="C327" s="80"/>
      <c r="D327" s="82"/>
      <c r="E327" s="82"/>
      <c r="F327" s="80"/>
      <c r="G327" s="80"/>
      <c r="H327" s="80"/>
      <c r="I327" s="80"/>
      <c r="J327" s="80"/>
      <c r="K327" s="80"/>
      <c r="L327" s="80"/>
      <c r="M327" s="80"/>
      <c r="N327" s="82"/>
      <c r="O327" s="85"/>
      <c r="P327" s="80"/>
      <c r="Q327" s="80"/>
      <c r="R327" s="80"/>
    </row>
    <row r="328" spans="1:18">
      <c r="A328" s="80">
        <v>321</v>
      </c>
      <c r="B328" s="80"/>
      <c r="C328" s="80"/>
      <c r="D328" s="82"/>
      <c r="E328" s="82"/>
      <c r="F328" s="80"/>
      <c r="G328" s="80"/>
      <c r="H328" s="80"/>
      <c r="I328" s="80"/>
      <c r="J328" s="80"/>
      <c r="K328" s="80"/>
      <c r="L328" s="80"/>
      <c r="M328" s="80"/>
      <c r="N328" s="82"/>
      <c r="O328" s="85"/>
      <c r="P328" s="80"/>
      <c r="Q328" s="80"/>
      <c r="R328" s="80"/>
    </row>
    <row r="329" spans="1:18">
      <c r="A329" s="80">
        <v>322</v>
      </c>
      <c r="B329" s="80"/>
      <c r="C329" s="80"/>
      <c r="D329" s="82"/>
      <c r="E329" s="82"/>
      <c r="F329" s="80"/>
      <c r="G329" s="80"/>
      <c r="H329" s="80"/>
      <c r="I329" s="80"/>
      <c r="J329" s="80"/>
      <c r="K329" s="80"/>
      <c r="L329" s="80"/>
      <c r="M329" s="80"/>
      <c r="N329" s="82"/>
      <c r="O329" s="85"/>
      <c r="P329" s="80"/>
      <c r="Q329" s="80"/>
      <c r="R329" s="80"/>
    </row>
    <row r="330" spans="1:18">
      <c r="A330" s="80">
        <v>323</v>
      </c>
      <c r="B330" s="80"/>
      <c r="C330" s="80"/>
      <c r="D330" s="82"/>
      <c r="E330" s="82"/>
      <c r="F330" s="80"/>
      <c r="G330" s="80"/>
      <c r="H330" s="80"/>
      <c r="I330" s="80"/>
      <c r="J330" s="80"/>
      <c r="K330" s="80"/>
      <c r="L330" s="80"/>
      <c r="M330" s="80"/>
      <c r="N330" s="82"/>
      <c r="O330" s="85"/>
      <c r="P330" s="80"/>
      <c r="Q330" s="80"/>
      <c r="R330" s="80"/>
    </row>
    <row r="331" spans="1:18">
      <c r="A331" s="80">
        <v>324</v>
      </c>
      <c r="B331" s="80"/>
      <c r="C331" s="80"/>
      <c r="D331" s="82"/>
      <c r="E331" s="82"/>
      <c r="F331" s="80"/>
      <c r="G331" s="80"/>
      <c r="H331" s="80"/>
      <c r="I331" s="80"/>
      <c r="J331" s="80"/>
      <c r="K331" s="80"/>
      <c r="L331" s="80"/>
      <c r="M331" s="80"/>
      <c r="N331" s="82"/>
      <c r="O331" s="85"/>
      <c r="P331" s="80"/>
      <c r="Q331" s="80"/>
      <c r="R331" s="80"/>
    </row>
    <row r="332" spans="1:18">
      <c r="A332" s="80">
        <v>325</v>
      </c>
      <c r="B332" s="80"/>
      <c r="C332" s="80"/>
      <c r="D332" s="82"/>
      <c r="E332" s="82"/>
      <c r="F332" s="80"/>
      <c r="G332" s="80"/>
      <c r="H332" s="80"/>
      <c r="I332" s="80"/>
      <c r="J332" s="80"/>
      <c r="K332" s="80"/>
      <c r="L332" s="80"/>
      <c r="M332" s="80"/>
      <c r="N332" s="82"/>
      <c r="O332" s="85"/>
      <c r="P332" s="80"/>
      <c r="Q332" s="80"/>
      <c r="R332" s="80"/>
    </row>
    <row r="333" spans="1:18">
      <c r="A333" s="80">
        <v>326</v>
      </c>
      <c r="B333" s="80"/>
      <c r="C333" s="80"/>
      <c r="D333" s="82"/>
      <c r="E333" s="82"/>
      <c r="F333" s="80"/>
      <c r="G333" s="80"/>
      <c r="H333" s="80"/>
      <c r="I333" s="80"/>
      <c r="J333" s="80"/>
      <c r="K333" s="80"/>
      <c r="L333" s="80"/>
      <c r="M333" s="80"/>
      <c r="N333" s="82"/>
      <c r="O333" s="85"/>
      <c r="P333" s="80"/>
      <c r="Q333" s="80"/>
      <c r="R333" s="80"/>
    </row>
    <row r="334" spans="1:18">
      <c r="A334" s="80">
        <v>327</v>
      </c>
      <c r="B334" s="80"/>
      <c r="C334" s="80"/>
      <c r="D334" s="82"/>
      <c r="E334" s="82"/>
      <c r="F334" s="80"/>
      <c r="G334" s="80"/>
      <c r="H334" s="80"/>
      <c r="I334" s="80"/>
      <c r="J334" s="80"/>
      <c r="K334" s="80"/>
      <c r="L334" s="80"/>
      <c r="M334" s="80"/>
      <c r="N334" s="82"/>
      <c r="O334" s="85"/>
      <c r="P334" s="80"/>
      <c r="Q334" s="80"/>
      <c r="R334" s="80"/>
    </row>
    <row r="335" spans="1:18">
      <c r="A335" s="80">
        <v>328</v>
      </c>
      <c r="B335" s="80"/>
      <c r="C335" s="80"/>
      <c r="D335" s="82"/>
      <c r="E335" s="82"/>
      <c r="F335" s="80"/>
      <c r="G335" s="80"/>
      <c r="H335" s="80"/>
      <c r="I335" s="80"/>
      <c r="J335" s="80"/>
      <c r="K335" s="80"/>
      <c r="L335" s="80"/>
      <c r="M335" s="80"/>
      <c r="N335" s="82"/>
      <c r="O335" s="85"/>
      <c r="P335" s="80"/>
      <c r="Q335" s="80"/>
      <c r="R335" s="80"/>
    </row>
    <row r="336" spans="1:18">
      <c r="A336" s="80">
        <v>329</v>
      </c>
      <c r="B336" s="80"/>
      <c r="C336" s="80"/>
      <c r="D336" s="82"/>
      <c r="E336" s="82"/>
      <c r="F336" s="80"/>
      <c r="G336" s="80"/>
      <c r="H336" s="80"/>
      <c r="I336" s="80"/>
      <c r="J336" s="80"/>
      <c r="K336" s="80"/>
      <c r="L336" s="80"/>
      <c r="M336" s="80"/>
      <c r="N336" s="82"/>
      <c r="O336" s="85"/>
      <c r="P336" s="80"/>
      <c r="Q336" s="80"/>
      <c r="R336" s="80"/>
    </row>
    <row r="337" spans="1:18">
      <c r="A337" s="80">
        <v>330</v>
      </c>
      <c r="B337" s="80"/>
      <c r="C337" s="80"/>
      <c r="D337" s="82"/>
      <c r="E337" s="82"/>
      <c r="F337" s="80"/>
      <c r="G337" s="80"/>
      <c r="H337" s="80"/>
      <c r="I337" s="80"/>
      <c r="J337" s="80"/>
      <c r="K337" s="80"/>
      <c r="L337" s="80"/>
      <c r="M337" s="80"/>
      <c r="N337" s="82"/>
      <c r="O337" s="85"/>
      <c r="P337" s="80"/>
      <c r="Q337" s="80"/>
      <c r="R337" s="80"/>
    </row>
    <row r="338" spans="1:18">
      <c r="A338" s="80">
        <v>331</v>
      </c>
      <c r="B338" s="80"/>
      <c r="C338" s="80"/>
      <c r="D338" s="82"/>
      <c r="E338" s="82"/>
      <c r="F338" s="80"/>
      <c r="G338" s="80"/>
      <c r="H338" s="80"/>
      <c r="I338" s="80"/>
      <c r="J338" s="80"/>
      <c r="K338" s="80"/>
      <c r="L338" s="80"/>
      <c r="M338" s="80"/>
      <c r="N338" s="82"/>
      <c r="O338" s="85"/>
      <c r="P338" s="80"/>
      <c r="Q338" s="80"/>
      <c r="R338" s="80"/>
    </row>
    <row r="339" spans="1:18">
      <c r="A339" s="80">
        <v>332</v>
      </c>
      <c r="B339" s="80"/>
      <c r="C339" s="80"/>
      <c r="D339" s="82"/>
      <c r="E339" s="82"/>
      <c r="F339" s="80"/>
      <c r="G339" s="80"/>
      <c r="H339" s="80"/>
      <c r="I339" s="80"/>
      <c r="J339" s="80"/>
      <c r="K339" s="80"/>
      <c r="L339" s="80"/>
      <c r="M339" s="80"/>
      <c r="N339" s="82"/>
      <c r="O339" s="85"/>
      <c r="P339" s="80"/>
      <c r="Q339" s="80"/>
      <c r="R339" s="80"/>
    </row>
    <row r="340" spans="1:18">
      <c r="A340" s="80">
        <v>333</v>
      </c>
      <c r="B340" s="80"/>
      <c r="C340" s="80"/>
      <c r="D340" s="82"/>
      <c r="E340" s="82"/>
      <c r="F340" s="80"/>
      <c r="G340" s="80"/>
      <c r="H340" s="80"/>
      <c r="I340" s="80"/>
      <c r="J340" s="80"/>
      <c r="K340" s="80"/>
      <c r="L340" s="80"/>
      <c r="M340" s="80"/>
      <c r="N340" s="82"/>
      <c r="O340" s="85"/>
      <c r="P340" s="80"/>
      <c r="Q340" s="80"/>
      <c r="R340" s="80"/>
    </row>
    <row r="341" spans="1:18">
      <c r="A341" s="80">
        <v>334</v>
      </c>
      <c r="B341" s="80"/>
      <c r="C341" s="80"/>
      <c r="D341" s="82"/>
      <c r="E341" s="82"/>
      <c r="F341" s="80"/>
      <c r="G341" s="80"/>
      <c r="H341" s="80"/>
      <c r="I341" s="80"/>
      <c r="J341" s="80"/>
      <c r="K341" s="80"/>
      <c r="L341" s="80"/>
      <c r="M341" s="80"/>
      <c r="N341" s="82"/>
      <c r="O341" s="85"/>
      <c r="P341" s="80"/>
      <c r="Q341" s="80"/>
      <c r="R341" s="80"/>
    </row>
    <row r="342" spans="1:18">
      <c r="A342" s="80">
        <v>335</v>
      </c>
      <c r="B342" s="80"/>
      <c r="C342" s="80"/>
      <c r="D342" s="82"/>
      <c r="E342" s="82"/>
      <c r="F342" s="80"/>
      <c r="G342" s="80"/>
      <c r="H342" s="80"/>
      <c r="I342" s="80"/>
      <c r="J342" s="80"/>
      <c r="K342" s="80"/>
      <c r="L342" s="80"/>
      <c r="M342" s="80"/>
      <c r="N342" s="82"/>
      <c r="O342" s="85"/>
      <c r="P342" s="80"/>
      <c r="Q342" s="80"/>
      <c r="R342" s="80"/>
    </row>
    <row r="343" spans="1:18">
      <c r="A343" s="80">
        <v>336</v>
      </c>
      <c r="B343" s="80"/>
      <c r="C343" s="80"/>
      <c r="D343" s="82"/>
      <c r="E343" s="82"/>
      <c r="F343" s="80"/>
      <c r="G343" s="80"/>
      <c r="H343" s="80"/>
      <c r="I343" s="80"/>
      <c r="J343" s="80"/>
      <c r="K343" s="80"/>
      <c r="L343" s="80"/>
      <c r="M343" s="80"/>
      <c r="N343" s="82"/>
      <c r="O343" s="85"/>
      <c r="P343" s="80"/>
      <c r="Q343" s="80"/>
      <c r="R343" s="80"/>
    </row>
    <row r="344" spans="1:18">
      <c r="A344" s="80">
        <v>337</v>
      </c>
      <c r="B344" s="80"/>
      <c r="C344" s="80"/>
      <c r="D344" s="82"/>
      <c r="E344" s="82"/>
      <c r="F344" s="80"/>
      <c r="G344" s="80"/>
      <c r="H344" s="80"/>
      <c r="I344" s="80"/>
      <c r="J344" s="80"/>
      <c r="K344" s="80"/>
      <c r="L344" s="80"/>
      <c r="M344" s="80"/>
      <c r="N344" s="82"/>
      <c r="O344" s="85"/>
      <c r="P344" s="80"/>
      <c r="Q344" s="80"/>
      <c r="R344" s="80"/>
    </row>
    <row r="345" spans="1:18">
      <c r="A345" s="80">
        <v>338</v>
      </c>
      <c r="B345" s="80"/>
      <c r="C345" s="80"/>
      <c r="D345" s="82"/>
      <c r="E345" s="82"/>
      <c r="F345" s="80"/>
      <c r="G345" s="80"/>
      <c r="H345" s="80"/>
      <c r="I345" s="80"/>
      <c r="J345" s="80"/>
      <c r="K345" s="80"/>
      <c r="L345" s="80"/>
      <c r="M345" s="80"/>
      <c r="N345" s="82"/>
      <c r="O345" s="85"/>
      <c r="P345" s="80"/>
      <c r="Q345" s="80"/>
      <c r="R345" s="80"/>
    </row>
    <row r="346" spans="1:18">
      <c r="A346" s="80">
        <v>339</v>
      </c>
      <c r="B346" s="80"/>
      <c r="C346" s="80"/>
      <c r="D346" s="82"/>
      <c r="E346" s="82"/>
      <c r="F346" s="80"/>
      <c r="G346" s="80"/>
      <c r="H346" s="80"/>
      <c r="I346" s="80"/>
      <c r="J346" s="80"/>
      <c r="K346" s="80"/>
      <c r="L346" s="80"/>
      <c r="M346" s="80"/>
      <c r="N346" s="82"/>
      <c r="O346" s="85"/>
      <c r="P346" s="80"/>
      <c r="Q346" s="80"/>
      <c r="R346" s="80"/>
    </row>
    <row r="347" spans="1:18">
      <c r="A347" s="80">
        <v>340</v>
      </c>
      <c r="B347" s="80"/>
      <c r="C347" s="80"/>
      <c r="D347" s="82"/>
      <c r="E347" s="82"/>
      <c r="F347" s="80"/>
      <c r="G347" s="80"/>
      <c r="H347" s="80"/>
      <c r="I347" s="80"/>
      <c r="J347" s="80"/>
      <c r="K347" s="80"/>
      <c r="L347" s="80"/>
      <c r="M347" s="80"/>
      <c r="N347" s="82"/>
      <c r="O347" s="85"/>
      <c r="P347" s="80"/>
      <c r="Q347" s="80"/>
      <c r="R347" s="80"/>
    </row>
    <row r="348" spans="1:18">
      <c r="A348" s="80">
        <v>341</v>
      </c>
      <c r="B348" s="80"/>
      <c r="C348" s="80"/>
      <c r="D348" s="82"/>
      <c r="E348" s="82"/>
      <c r="F348" s="80"/>
      <c r="G348" s="80"/>
      <c r="H348" s="80"/>
      <c r="I348" s="80"/>
      <c r="J348" s="80"/>
      <c r="K348" s="80"/>
      <c r="L348" s="80"/>
      <c r="M348" s="80"/>
      <c r="N348" s="82"/>
      <c r="O348" s="85"/>
      <c r="P348" s="80"/>
      <c r="Q348" s="80"/>
      <c r="R348" s="80"/>
    </row>
    <row r="349" spans="1:18">
      <c r="A349" s="80">
        <v>342</v>
      </c>
      <c r="B349" s="80"/>
      <c r="C349" s="80"/>
      <c r="D349" s="82"/>
      <c r="E349" s="82"/>
      <c r="F349" s="80"/>
      <c r="G349" s="80"/>
      <c r="H349" s="80"/>
      <c r="I349" s="80"/>
      <c r="J349" s="80"/>
      <c r="K349" s="80"/>
      <c r="L349" s="80"/>
      <c r="M349" s="80"/>
      <c r="N349" s="82"/>
      <c r="O349" s="85"/>
      <c r="P349" s="80"/>
      <c r="Q349" s="80"/>
      <c r="R349" s="80"/>
    </row>
    <row r="350" spans="1:18">
      <c r="A350" s="80">
        <v>343</v>
      </c>
      <c r="B350" s="80"/>
      <c r="C350" s="80"/>
      <c r="D350" s="82"/>
      <c r="E350" s="82"/>
      <c r="F350" s="80"/>
      <c r="G350" s="80"/>
      <c r="H350" s="80"/>
      <c r="I350" s="80"/>
      <c r="J350" s="80"/>
      <c r="K350" s="80"/>
      <c r="L350" s="80"/>
      <c r="M350" s="80"/>
      <c r="N350" s="82"/>
      <c r="O350" s="85"/>
      <c r="P350" s="80"/>
      <c r="Q350" s="80"/>
      <c r="R350" s="80"/>
    </row>
  </sheetData>
  <autoFilter ref="A5:R350" xr:uid="{7AB8D802-21C2-4A46-B67F-9D44A90E3ECC}"/>
  <mergeCells count="1">
    <mergeCell ref="A2:R2"/>
  </mergeCells>
  <pageMargins left="0.7" right="0.7" top="0.75" bottom="0.75" header="0.3" footer="0.3"/>
  <pageSetup orientation="portrait" r:id="rId1"/>
  <headerFooter>
    <oddHeader>&amp;R&amp;"arial"&amp;12&amp;K696969NON CLASSIFIÉ / UNCLASSIFIED&amp;1#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C0EC-D79F-4B4E-8F25-E9F787FBBAFD}">
  <dimension ref="A1:S60"/>
  <sheetViews>
    <sheetView topLeftCell="A2" zoomScale="80" zoomScaleNormal="80" workbookViewId="0">
      <selection activeCell="H38" sqref="H38"/>
    </sheetView>
  </sheetViews>
  <sheetFormatPr defaultRowHeight="15"/>
  <cols>
    <col min="2" max="2" width="40.28515625" customWidth="1"/>
    <col min="3" max="3" width="23.7109375" customWidth="1"/>
    <col min="4" max="4" width="18.42578125" customWidth="1"/>
    <col min="5" max="5" width="24.42578125" customWidth="1"/>
    <col min="6" max="6" width="21.140625" customWidth="1"/>
    <col min="7" max="7" width="16" customWidth="1"/>
    <col min="8" max="8" width="14.28515625" customWidth="1"/>
    <col min="9" max="9" width="25.5703125" customWidth="1"/>
    <col min="10" max="10" width="16.7109375" customWidth="1"/>
    <col min="11" max="11" width="17.28515625" customWidth="1"/>
    <col min="12" max="12" width="41.7109375" customWidth="1"/>
    <col min="13" max="13" width="12.28515625" customWidth="1"/>
    <col min="14" max="14" width="18" customWidth="1"/>
    <col min="15" max="15" width="18.140625" customWidth="1"/>
    <col min="16" max="16" width="15.140625" customWidth="1"/>
    <col min="17" max="17" width="14.7109375" customWidth="1"/>
    <col min="19" max="19" width="9.28515625" bestFit="1" customWidth="1"/>
  </cols>
  <sheetData>
    <row r="1" spans="1:19">
      <c r="C1" s="114" t="s">
        <v>1422</v>
      </c>
      <c r="D1" s="115">
        <v>43850</v>
      </c>
    </row>
    <row r="3" spans="1:19" ht="45" customHeight="1">
      <c r="A3" s="116" t="s">
        <v>13</v>
      </c>
      <c r="B3" s="116" t="s">
        <v>1249</v>
      </c>
      <c r="C3" s="117" t="s">
        <v>1423</v>
      </c>
      <c r="D3" s="117" t="s">
        <v>1424</v>
      </c>
      <c r="E3" s="118" t="s">
        <v>1425</v>
      </c>
      <c r="F3" s="119" t="s">
        <v>1250</v>
      </c>
      <c r="G3" s="119" t="s">
        <v>1426</v>
      </c>
      <c r="H3" s="120" t="s">
        <v>1427</v>
      </c>
      <c r="I3" s="120" t="s">
        <v>1428</v>
      </c>
      <c r="J3" s="121" t="s">
        <v>1429</v>
      </c>
      <c r="K3" s="121" t="s">
        <v>1251</v>
      </c>
      <c r="L3" s="122" t="s">
        <v>1252</v>
      </c>
    </row>
    <row r="4" spans="1:19">
      <c r="A4" s="123" t="s">
        <v>498</v>
      </c>
      <c r="B4" s="124" t="s">
        <v>1430</v>
      </c>
      <c r="C4" s="130">
        <v>44124</v>
      </c>
      <c r="D4" s="123" t="s">
        <v>480</v>
      </c>
      <c r="E4" s="125" t="s">
        <v>480</v>
      </c>
      <c r="F4" s="126" t="s">
        <v>1431</v>
      </c>
      <c r="G4" s="127">
        <v>44185</v>
      </c>
      <c r="H4" s="127" t="s">
        <v>1432</v>
      </c>
      <c r="I4" s="127">
        <v>44155</v>
      </c>
      <c r="J4" s="128" t="s">
        <v>1433</v>
      </c>
      <c r="K4" s="128">
        <v>44094</v>
      </c>
      <c r="L4" s="123" t="s">
        <v>1434</v>
      </c>
    </row>
    <row r="5" spans="1:19">
      <c r="A5" s="123" t="s">
        <v>503</v>
      </c>
      <c r="B5" s="129" t="s">
        <v>1435</v>
      </c>
      <c r="C5" s="130">
        <v>44757</v>
      </c>
      <c r="D5" s="123" t="s">
        <v>480</v>
      </c>
      <c r="E5" s="125" t="s">
        <v>480</v>
      </c>
      <c r="F5" s="126" t="s">
        <v>1436</v>
      </c>
      <c r="G5" s="130">
        <v>44880</v>
      </c>
      <c r="H5" s="130" t="s">
        <v>1437</v>
      </c>
      <c r="I5" s="130">
        <v>44819</v>
      </c>
      <c r="J5" s="125" t="s">
        <v>1438</v>
      </c>
      <c r="K5" s="131">
        <v>44696</v>
      </c>
      <c r="L5" s="123" t="s">
        <v>1439</v>
      </c>
    </row>
    <row r="6" spans="1:19">
      <c r="A6" s="123" t="s">
        <v>503</v>
      </c>
      <c r="B6" s="129" t="s">
        <v>1440</v>
      </c>
      <c r="C6" s="130">
        <v>44823</v>
      </c>
      <c r="D6" s="123" t="s">
        <v>480</v>
      </c>
      <c r="E6" s="125" t="s">
        <v>480</v>
      </c>
      <c r="F6" s="126" t="s">
        <v>1436</v>
      </c>
      <c r="G6" s="130">
        <v>44945</v>
      </c>
      <c r="H6" s="130" t="s">
        <v>1437</v>
      </c>
      <c r="I6" s="130">
        <v>44884</v>
      </c>
      <c r="J6" s="131" t="s">
        <v>1438</v>
      </c>
      <c r="K6" s="131">
        <v>44761</v>
      </c>
      <c r="L6" s="123" t="s">
        <v>1439</v>
      </c>
      <c r="N6" s="132" t="s">
        <v>1253</v>
      </c>
      <c r="O6" s="132" t="s">
        <v>1254</v>
      </c>
      <c r="P6" s="132" t="s">
        <v>1255</v>
      </c>
      <c r="Q6" s="132" t="s">
        <v>1256</v>
      </c>
    </row>
    <row r="7" spans="1:19" ht="45" customHeight="1">
      <c r="A7" s="123" t="s">
        <v>506</v>
      </c>
      <c r="B7" s="124" t="s">
        <v>1441</v>
      </c>
      <c r="C7" s="130">
        <v>45156</v>
      </c>
      <c r="D7" s="123" t="s">
        <v>1442</v>
      </c>
      <c r="E7" s="125" t="s">
        <v>1443</v>
      </c>
      <c r="F7" s="133" t="s">
        <v>1444</v>
      </c>
      <c r="G7" s="127">
        <v>45340</v>
      </c>
      <c r="H7" s="127" t="s">
        <v>1445</v>
      </c>
      <c r="I7" s="130">
        <v>45248</v>
      </c>
      <c r="J7" s="125" t="s">
        <v>1446</v>
      </c>
      <c r="K7" s="131">
        <v>45064</v>
      </c>
      <c r="L7" s="134" t="s">
        <v>1447</v>
      </c>
      <c r="N7" s="135" t="s">
        <v>498</v>
      </c>
      <c r="O7" s="260">
        <v>9.9</v>
      </c>
      <c r="P7" s="136">
        <v>43850</v>
      </c>
      <c r="Q7" s="136">
        <v>44150</v>
      </c>
    </row>
    <row r="8" spans="1:19">
      <c r="A8" s="137" t="s">
        <v>506</v>
      </c>
      <c r="B8" s="138" t="s">
        <v>1257</v>
      </c>
      <c r="C8" s="141">
        <v>45217</v>
      </c>
      <c r="D8" s="137" t="s">
        <v>480</v>
      </c>
      <c r="E8" s="139" t="s">
        <v>480</v>
      </c>
      <c r="F8" s="140" t="s">
        <v>1444</v>
      </c>
      <c r="G8" s="141">
        <v>45400</v>
      </c>
      <c r="H8" s="141" t="s">
        <v>1445</v>
      </c>
      <c r="I8" s="142">
        <v>45309</v>
      </c>
      <c r="J8" s="142" t="s">
        <v>1446</v>
      </c>
      <c r="K8" s="142">
        <v>45125</v>
      </c>
      <c r="L8" s="137" t="s">
        <v>1447</v>
      </c>
      <c r="N8" s="135" t="s">
        <v>503</v>
      </c>
      <c r="O8" s="260">
        <v>10.199999999999999</v>
      </c>
      <c r="P8" s="136">
        <v>44547</v>
      </c>
      <c r="Q8" s="136">
        <v>44856</v>
      </c>
      <c r="S8" s="143"/>
    </row>
    <row r="9" spans="1:19">
      <c r="A9" s="137" t="s">
        <v>509</v>
      </c>
      <c r="B9" s="138" t="s">
        <v>1448</v>
      </c>
      <c r="C9" s="141">
        <v>45555</v>
      </c>
      <c r="D9" s="137" t="s">
        <v>480</v>
      </c>
      <c r="E9" s="139" t="s">
        <v>1443</v>
      </c>
      <c r="F9" s="140" t="s">
        <v>1449</v>
      </c>
      <c r="G9" s="141">
        <v>45797</v>
      </c>
      <c r="H9" s="141" t="s">
        <v>1450</v>
      </c>
      <c r="I9" s="142">
        <v>45677</v>
      </c>
      <c r="J9" s="142" t="s">
        <v>1436</v>
      </c>
      <c r="K9" s="142">
        <v>45432</v>
      </c>
      <c r="L9" s="137" t="s">
        <v>1451</v>
      </c>
      <c r="N9" s="135" t="s">
        <v>506</v>
      </c>
      <c r="O9" s="260">
        <v>10.6</v>
      </c>
      <c r="P9" s="136">
        <v>44953</v>
      </c>
      <c r="Q9" s="136">
        <v>45275</v>
      </c>
    </row>
    <row r="10" spans="1:19" ht="45" customHeight="1">
      <c r="A10" s="144" t="s">
        <v>509</v>
      </c>
      <c r="B10" s="145" t="s">
        <v>1452</v>
      </c>
      <c r="C10" s="261">
        <v>45638</v>
      </c>
      <c r="D10" s="144" t="s">
        <v>480</v>
      </c>
      <c r="E10" s="146" t="s">
        <v>480</v>
      </c>
      <c r="F10" s="147" t="s">
        <v>1449</v>
      </c>
      <c r="G10" s="148">
        <v>45881</v>
      </c>
      <c r="H10" s="149" t="s">
        <v>1450</v>
      </c>
      <c r="I10" s="149">
        <v>45759</v>
      </c>
      <c r="J10" s="150" t="s">
        <v>1436</v>
      </c>
      <c r="K10" s="151">
        <v>45516</v>
      </c>
      <c r="L10" s="152" t="s">
        <v>1451</v>
      </c>
      <c r="N10" s="135" t="s">
        <v>509</v>
      </c>
      <c r="O10" s="260">
        <v>13.2</v>
      </c>
      <c r="P10" s="136">
        <v>45276</v>
      </c>
      <c r="Q10" s="136">
        <v>45678</v>
      </c>
    </row>
    <row r="11" spans="1:19" ht="30" customHeight="1">
      <c r="A11" s="153" t="s">
        <v>513</v>
      </c>
      <c r="B11" s="153" t="s">
        <v>1259</v>
      </c>
      <c r="C11" s="156">
        <v>45832</v>
      </c>
      <c r="D11" s="153" t="s">
        <v>480</v>
      </c>
      <c r="E11" s="154" t="s">
        <v>480</v>
      </c>
      <c r="F11" s="155" t="s">
        <v>1453</v>
      </c>
      <c r="G11" s="156">
        <v>46136</v>
      </c>
      <c r="H11" s="156" t="s">
        <v>1454</v>
      </c>
      <c r="I11" s="156">
        <v>45985</v>
      </c>
      <c r="J11" s="156" t="s">
        <v>1455</v>
      </c>
      <c r="K11" s="156">
        <v>45681</v>
      </c>
      <c r="L11" s="153" t="s">
        <v>1456</v>
      </c>
      <c r="N11" s="135" t="s">
        <v>513</v>
      </c>
      <c r="O11" s="260">
        <v>26.1</v>
      </c>
      <c r="P11" s="136">
        <v>45679</v>
      </c>
      <c r="Q11" s="136">
        <v>46472</v>
      </c>
    </row>
    <row r="12" spans="1:19">
      <c r="A12" s="153" t="s">
        <v>513</v>
      </c>
      <c r="B12" s="153" t="s">
        <v>1457</v>
      </c>
      <c r="C12" s="156">
        <v>45944</v>
      </c>
      <c r="D12" s="153" t="s">
        <v>480</v>
      </c>
      <c r="E12" s="153" t="s">
        <v>480</v>
      </c>
      <c r="F12" s="155" t="s">
        <v>1453</v>
      </c>
      <c r="G12" s="156">
        <v>46248</v>
      </c>
      <c r="H12" s="156" t="s">
        <v>1454</v>
      </c>
      <c r="I12" s="156">
        <v>46095</v>
      </c>
      <c r="J12" s="156" t="s">
        <v>1455</v>
      </c>
      <c r="K12" s="156">
        <v>45791</v>
      </c>
      <c r="L12" s="153" t="s">
        <v>1456</v>
      </c>
      <c r="N12" s="157" t="s">
        <v>518</v>
      </c>
      <c r="O12" s="262">
        <v>12.7</v>
      </c>
      <c r="P12" s="143">
        <v>46490</v>
      </c>
      <c r="Q12" s="143">
        <v>46877</v>
      </c>
    </row>
    <row r="13" spans="1:19">
      <c r="A13" s="153" t="s">
        <v>513</v>
      </c>
      <c r="B13" s="153" t="s">
        <v>1458</v>
      </c>
      <c r="C13" s="156">
        <v>46101</v>
      </c>
      <c r="D13" s="153" t="s">
        <v>480</v>
      </c>
      <c r="E13" s="153" t="s">
        <v>1443</v>
      </c>
      <c r="F13" s="155" t="s">
        <v>1453</v>
      </c>
      <c r="G13" s="156">
        <v>46407</v>
      </c>
      <c r="H13" s="156" t="s">
        <v>1454</v>
      </c>
      <c r="I13" s="156">
        <v>46254</v>
      </c>
      <c r="J13" s="156" t="s">
        <v>1455</v>
      </c>
      <c r="K13" s="156">
        <v>45950</v>
      </c>
      <c r="L13" s="153" t="s">
        <v>1456</v>
      </c>
      <c r="N13" t="s">
        <v>856</v>
      </c>
      <c r="O13" s="263">
        <v>41.8</v>
      </c>
      <c r="P13" s="143">
        <v>46878</v>
      </c>
      <c r="Q13" s="143">
        <v>48148</v>
      </c>
    </row>
    <row r="14" spans="1:19">
      <c r="A14" s="153" t="s">
        <v>513</v>
      </c>
      <c r="B14" s="153" t="s">
        <v>1459</v>
      </c>
      <c r="C14" s="156">
        <v>46196</v>
      </c>
      <c r="D14" s="153" t="s">
        <v>1442</v>
      </c>
      <c r="E14" s="153" t="s">
        <v>480</v>
      </c>
      <c r="F14" s="155" t="s">
        <v>1453</v>
      </c>
      <c r="G14" s="156">
        <v>46500</v>
      </c>
      <c r="H14" s="156" t="s">
        <v>1454</v>
      </c>
      <c r="I14" s="156">
        <v>46349</v>
      </c>
      <c r="J14" s="156" t="s">
        <v>1455</v>
      </c>
      <c r="K14" s="156">
        <v>46045</v>
      </c>
      <c r="L14" s="153" t="s">
        <v>1456</v>
      </c>
      <c r="N14" t="s">
        <v>1261</v>
      </c>
      <c r="O14" s="263">
        <f>SUM(O7:O13)</f>
        <v>124.5</v>
      </c>
    </row>
    <row r="15" spans="1:19">
      <c r="A15" s="153" t="s">
        <v>513</v>
      </c>
      <c r="B15" s="158" t="s">
        <v>1263</v>
      </c>
      <c r="C15" s="317">
        <v>46289</v>
      </c>
      <c r="D15" s="318"/>
      <c r="E15" s="319"/>
      <c r="F15" s="159" t="s">
        <v>1453</v>
      </c>
      <c r="G15" s="160">
        <v>46592</v>
      </c>
      <c r="H15" s="158" t="s">
        <v>1454</v>
      </c>
      <c r="I15" s="160">
        <v>46442</v>
      </c>
      <c r="J15" s="156" t="s">
        <v>1455</v>
      </c>
      <c r="K15" s="156">
        <v>46136</v>
      </c>
      <c r="L15" s="153" t="s">
        <v>1456</v>
      </c>
    </row>
    <row r="16" spans="1:19">
      <c r="A16" s="153" t="s">
        <v>513</v>
      </c>
      <c r="B16" s="153" t="s">
        <v>1460</v>
      </c>
      <c r="C16" s="156">
        <v>46346</v>
      </c>
      <c r="D16" s="153" t="s">
        <v>480</v>
      </c>
      <c r="E16" s="153" t="s">
        <v>480</v>
      </c>
      <c r="F16" s="155" t="s">
        <v>1453</v>
      </c>
      <c r="G16" s="156">
        <v>46650</v>
      </c>
      <c r="H16" s="156" t="s">
        <v>1454</v>
      </c>
      <c r="I16" s="156">
        <v>46497</v>
      </c>
      <c r="J16" s="156" t="s">
        <v>1455</v>
      </c>
      <c r="K16" s="156">
        <v>46193</v>
      </c>
      <c r="L16" s="153" t="s">
        <v>1456</v>
      </c>
    </row>
    <row r="17" spans="1:14">
      <c r="A17" s="153" t="s">
        <v>513</v>
      </c>
      <c r="B17" s="158" t="s">
        <v>1461</v>
      </c>
      <c r="C17" s="156">
        <v>46402</v>
      </c>
      <c r="D17" s="153" t="s">
        <v>1442</v>
      </c>
      <c r="E17" s="153" t="s">
        <v>480</v>
      </c>
      <c r="F17" s="159" t="s">
        <v>1453</v>
      </c>
      <c r="G17" s="160">
        <v>46706</v>
      </c>
      <c r="H17" s="160" t="s">
        <v>1454</v>
      </c>
      <c r="I17" s="160">
        <v>46553</v>
      </c>
      <c r="J17" s="158" t="s">
        <v>1455</v>
      </c>
      <c r="K17" s="160">
        <v>46249</v>
      </c>
      <c r="L17" s="153" t="s">
        <v>1456</v>
      </c>
    </row>
    <row r="18" spans="1:14">
      <c r="A18" s="153" t="s">
        <v>513</v>
      </c>
      <c r="B18" s="153" t="s">
        <v>1462</v>
      </c>
      <c r="C18" s="156">
        <v>46447</v>
      </c>
      <c r="D18" s="153" t="s">
        <v>1442</v>
      </c>
      <c r="E18" s="153" t="s">
        <v>480</v>
      </c>
      <c r="F18" s="155" t="s">
        <v>1453</v>
      </c>
      <c r="G18" s="156">
        <v>46753</v>
      </c>
      <c r="H18" s="156" t="s">
        <v>1454</v>
      </c>
      <c r="I18" s="156">
        <v>46600</v>
      </c>
      <c r="J18" s="156" t="s">
        <v>1455</v>
      </c>
      <c r="K18" s="156">
        <v>46296</v>
      </c>
      <c r="L18" s="153" t="s">
        <v>1456</v>
      </c>
    </row>
    <row r="19" spans="1:14" ht="45" customHeight="1">
      <c r="A19" s="153" t="s">
        <v>513</v>
      </c>
      <c r="B19" s="158" t="s">
        <v>1463</v>
      </c>
      <c r="C19" s="160">
        <v>46460</v>
      </c>
      <c r="D19" s="158" t="s">
        <v>480</v>
      </c>
      <c r="E19" s="158" t="s">
        <v>480</v>
      </c>
      <c r="F19" s="159" t="s">
        <v>1453</v>
      </c>
      <c r="G19" s="160">
        <v>46766</v>
      </c>
      <c r="H19" s="160" t="s">
        <v>1454</v>
      </c>
      <c r="I19" s="160">
        <v>46613</v>
      </c>
      <c r="J19" s="158" t="s">
        <v>1455</v>
      </c>
      <c r="K19" s="156">
        <v>46309</v>
      </c>
      <c r="L19" s="154" t="s">
        <v>1456</v>
      </c>
      <c r="N19" t="s">
        <v>1262</v>
      </c>
    </row>
    <row r="20" spans="1:14">
      <c r="A20" s="153" t="s">
        <v>518</v>
      </c>
      <c r="B20" s="153" t="s">
        <v>1464</v>
      </c>
      <c r="C20" s="156">
        <v>46490</v>
      </c>
      <c r="D20" s="153" t="s">
        <v>480</v>
      </c>
      <c r="E20" s="153" t="s">
        <v>480</v>
      </c>
      <c r="F20" s="155" t="s">
        <v>1465</v>
      </c>
      <c r="G20" s="156">
        <v>46856</v>
      </c>
      <c r="H20" s="156" t="s">
        <v>1466</v>
      </c>
      <c r="I20" s="156">
        <v>46673</v>
      </c>
      <c r="J20" s="156" t="s">
        <v>1467</v>
      </c>
      <c r="K20" s="156">
        <v>46308</v>
      </c>
      <c r="L20" s="153" t="s">
        <v>1468</v>
      </c>
    </row>
    <row r="21" spans="1:14">
      <c r="A21" s="161" t="s">
        <v>518</v>
      </c>
      <c r="B21" s="162" t="s">
        <v>1469</v>
      </c>
      <c r="C21" s="264">
        <v>46877</v>
      </c>
      <c r="D21" s="161" t="s">
        <v>480</v>
      </c>
      <c r="E21" s="161" t="s">
        <v>480</v>
      </c>
      <c r="F21" s="163" t="s">
        <v>1465</v>
      </c>
      <c r="G21" s="160">
        <v>47242</v>
      </c>
      <c r="H21" s="164" t="s">
        <v>1466</v>
      </c>
      <c r="I21" s="164">
        <v>47061</v>
      </c>
      <c r="J21" s="162" t="s">
        <v>1467</v>
      </c>
      <c r="K21" s="164">
        <v>46695</v>
      </c>
      <c r="L21" s="161" t="s">
        <v>1468</v>
      </c>
    </row>
    <row r="22" spans="1:14">
      <c r="A22" s="165" t="s">
        <v>856</v>
      </c>
      <c r="B22" s="166" t="s">
        <v>1470</v>
      </c>
      <c r="C22" s="320">
        <v>48148</v>
      </c>
      <c r="D22" s="318"/>
      <c r="E22" s="319"/>
      <c r="F22" s="163" t="s">
        <v>1471</v>
      </c>
      <c r="G22" s="167">
        <v>48575</v>
      </c>
      <c r="H22" s="166" t="s">
        <v>1472</v>
      </c>
      <c r="I22" s="167">
        <v>48361</v>
      </c>
      <c r="J22" s="167" t="s">
        <v>1473</v>
      </c>
      <c r="K22" s="167">
        <v>47934</v>
      </c>
      <c r="L22" s="165" t="s">
        <v>1474</v>
      </c>
    </row>
    <row r="30" spans="1:14">
      <c r="B30" s="132" t="s">
        <v>1475</v>
      </c>
      <c r="C30" s="132" t="s">
        <v>1476</v>
      </c>
      <c r="E30" s="132" t="s">
        <v>13</v>
      </c>
      <c r="F30" s="132" t="s">
        <v>1477</v>
      </c>
      <c r="G30" s="132"/>
      <c r="M30" s="132"/>
      <c r="N30" s="132"/>
    </row>
    <row r="31" spans="1:14">
      <c r="B31" s="135" t="s">
        <v>1430</v>
      </c>
      <c r="C31" s="136">
        <v>44124</v>
      </c>
      <c r="E31" s="135" t="s">
        <v>498</v>
      </c>
      <c r="F31" s="135" t="s">
        <v>1478</v>
      </c>
      <c r="G31" s="135"/>
      <c r="M31" s="135"/>
      <c r="N31" s="135"/>
    </row>
    <row r="32" spans="1:14">
      <c r="B32" s="135" t="s">
        <v>1435</v>
      </c>
      <c r="C32" s="136">
        <v>44757</v>
      </c>
      <c r="E32" s="135" t="s">
        <v>503</v>
      </c>
      <c r="F32" s="135" t="s">
        <v>1479</v>
      </c>
      <c r="G32" s="135"/>
      <c r="M32" s="135"/>
      <c r="N32" s="135"/>
    </row>
    <row r="33" spans="2:14">
      <c r="B33" s="135" t="s">
        <v>1440</v>
      </c>
      <c r="C33" s="136">
        <v>44823</v>
      </c>
      <c r="E33" s="135" t="s">
        <v>503</v>
      </c>
      <c r="F33" s="135" t="s">
        <v>1480</v>
      </c>
      <c r="G33" s="135"/>
      <c r="M33" s="135"/>
      <c r="N33" s="135"/>
    </row>
    <row r="34" spans="2:14">
      <c r="B34" s="135" t="s">
        <v>1257</v>
      </c>
      <c r="C34" s="136">
        <v>45217</v>
      </c>
      <c r="E34" s="135" t="s">
        <v>506</v>
      </c>
      <c r="F34" s="135" t="s">
        <v>1481</v>
      </c>
      <c r="G34" s="135"/>
      <c r="M34" s="135"/>
      <c r="N34" s="135"/>
    </row>
    <row r="35" spans="2:14">
      <c r="B35" s="135" t="s">
        <v>1452</v>
      </c>
      <c r="C35" s="136">
        <v>45638</v>
      </c>
      <c r="E35" s="135" t="s">
        <v>509</v>
      </c>
      <c r="F35" s="135" t="s">
        <v>1482</v>
      </c>
      <c r="G35" s="135"/>
      <c r="M35" s="135"/>
      <c r="N35" s="135"/>
    </row>
    <row r="36" spans="2:14">
      <c r="B36" s="135" t="s">
        <v>1259</v>
      </c>
      <c r="C36" s="136">
        <v>45832</v>
      </c>
      <c r="E36" s="135" t="s">
        <v>513</v>
      </c>
      <c r="F36" s="135" t="s">
        <v>1483</v>
      </c>
      <c r="G36" s="135"/>
      <c r="M36" s="135"/>
      <c r="N36" s="135"/>
    </row>
    <row r="37" spans="2:14">
      <c r="B37" s="135" t="s">
        <v>1457</v>
      </c>
      <c r="C37" s="136">
        <v>45944</v>
      </c>
      <c r="E37" s="135" t="s">
        <v>513</v>
      </c>
      <c r="F37" s="135" t="s">
        <v>1484</v>
      </c>
      <c r="G37" s="135"/>
      <c r="M37" s="135"/>
      <c r="N37" s="135"/>
    </row>
    <row r="38" spans="2:14">
      <c r="B38" s="135" t="s">
        <v>1459</v>
      </c>
      <c r="C38" s="136">
        <v>46196</v>
      </c>
      <c r="E38" s="135" t="s">
        <v>513</v>
      </c>
      <c r="F38" s="135" t="s">
        <v>1485</v>
      </c>
      <c r="G38" s="135"/>
      <c r="M38" s="135"/>
      <c r="N38" s="135"/>
    </row>
    <row r="39" spans="2:14">
      <c r="B39" s="135" t="s">
        <v>1263</v>
      </c>
      <c r="C39" s="136">
        <v>46289</v>
      </c>
      <c r="E39" s="135" t="s">
        <v>513</v>
      </c>
      <c r="F39" s="135" t="s">
        <v>1486</v>
      </c>
      <c r="G39" s="135"/>
      <c r="M39" s="135"/>
      <c r="N39" s="135"/>
    </row>
    <row r="40" spans="2:14">
      <c r="B40" s="135" t="s">
        <v>1461</v>
      </c>
      <c r="C40" s="136">
        <v>46402</v>
      </c>
      <c r="E40" t="s">
        <v>513</v>
      </c>
      <c r="F40" t="s">
        <v>1487</v>
      </c>
      <c r="M40" s="135"/>
      <c r="N40" s="135"/>
    </row>
    <row r="41" spans="2:14">
      <c r="B41" s="135" t="s">
        <v>1462</v>
      </c>
      <c r="C41" s="136">
        <v>46447</v>
      </c>
      <c r="E41" t="s">
        <v>513</v>
      </c>
      <c r="F41" t="s">
        <v>1248</v>
      </c>
      <c r="M41" s="135"/>
      <c r="N41" s="135"/>
    </row>
    <row r="42" spans="2:14">
      <c r="B42" s="135" t="s">
        <v>1463</v>
      </c>
      <c r="C42" s="136">
        <v>46460</v>
      </c>
      <c r="E42" t="s">
        <v>513</v>
      </c>
      <c r="F42" t="s">
        <v>1488</v>
      </c>
      <c r="M42" s="135"/>
      <c r="N42" s="135"/>
    </row>
    <row r="43" spans="2:14">
      <c r="B43" s="135" t="s">
        <v>1464</v>
      </c>
      <c r="C43" s="136">
        <v>46490</v>
      </c>
      <c r="E43" t="s">
        <v>518</v>
      </c>
      <c r="F43" t="s">
        <v>1489</v>
      </c>
      <c r="M43" s="135"/>
      <c r="N43" s="135"/>
    </row>
    <row r="44" spans="2:14">
      <c r="B44" s="135" t="s">
        <v>1469</v>
      </c>
      <c r="C44" s="136">
        <v>46877</v>
      </c>
      <c r="E44" t="s">
        <v>518</v>
      </c>
      <c r="F44" t="s">
        <v>1490</v>
      </c>
      <c r="M44" s="135"/>
      <c r="N44" s="135"/>
    </row>
    <row r="45" spans="2:14">
      <c r="B45" s="135" t="s">
        <v>1470</v>
      </c>
      <c r="C45" s="136">
        <v>48148</v>
      </c>
      <c r="E45" t="s">
        <v>856</v>
      </c>
      <c r="F45" t="s">
        <v>1491</v>
      </c>
    </row>
    <row r="46" spans="2:14">
      <c r="B46" s="135"/>
      <c r="C46" s="135"/>
    </row>
    <row r="47" spans="2:14">
      <c r="B47" s="135"/>
      <c r="C47" s="135"/>
    </row>
    <row r="48" spans="2:14">
      <c r="B48" s="135"/>
      <c r="C48" s="135"/>
    </row>
    <row r="49" spans="2:3">
      <c r="B49" s="135"/>
      <c r="C49" s="135"/>
    </row>
    <row r="50" spans="2:3">
      <c r="B50" s="135"/>
      <c r="C50" s="135"/>
    </row>
    <row r="51" spans="2:3">
      <c r="B51" s="135"/>
      <c r="C51" s="135"/>
    </row>
    <row r="52" spans="2:3">
      <c r="B52" s="135"/>
      <c r="C52" s="135"/>
    </row>
    <row r="53" spans="2:3">
      <c r="B53" s="135"/>
      <c r="C53" s="135"/>
    </row>
    <row r="54" spans="2:3">
      <c r="B54" s="135"/>
      <c r="C54" s="135"/>
    </row>
    <row r="55" spans="2:3">
      <c r="B55" s="135"/>
      <c r="C55" s="135"/>
    </row>
    <row r="56" spans="2:3">
      <c r="B56" s="135"/>
      <c r="C56" s="135"/>
    </row>
    <row r="57" spans="2:3">
      <c r="B57" s="135"/>
      <c r="C57" s="135"/>
    </row>
    <row r="58" spans="2:3">
      <c r="B58" s="135"/>
      <c r="C58" s="135"/>
    </row>
    <row r="59" spans="2:3">
      <c r="B59" s="135"/>
      <c r="C59" s="135"/>
    </row>
    <row r="60" spans="2:3">
      <c r="B60" s="135"/>
      <c r="C60" s="135"/>
    </row>
  </sheetData>
  <mergeCells count="2">
    <mergeCell ref="C15:E15"/>
    <mergeCell ref="C22:E22"/>
  </mergeCell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DD6E-DD7C-4EAF-8261-91954F5F9740}">
  <dimension ref="A1:AZ303"/>
  <sheetViews>
    <sheetView topLeftCell="A4" zoomScale="90" zoomScaleNormal="90" workbookViewId="0">
      <selection activeCell="H98" sqref="H98"/>
    </sheetView>
  </sheetViews>
  <sheetFormatPr defaultColWidth="9.28515625" defaultRowHeight="15" outlineLevelRow="1" outlineLevelCol="3"/>
  <cols>
    <col min="1" max="1" width="56.140625" style="191" customWidth="1"/>
    <col min="2" max="2" width="18.5703125" style="191" customWidth="1"/>
    <col min="3" max="3" width="35.28515625" style="258" customWidth="1"/>
    <col min="4" max="4" width="28.42578125" style="257" bestFit="1" customWidth="1"/>
    <col min="5" max="5" width="12.5703125" style="256" customWidth="1"/>
    <col min="6" max="6" width="8.7109375" style="191" customWidth="1" outlineLevel="3"/>
    <col min="7" max="9" width="8" style="256" customWidth="1" outlineLevel="2"/>
    <col min="10" max="10" width="18.140625" style="256" customWidth="1" outlineLevel="2"/>
    <col min="11" max="11" width="16" style="256" customWidth="1" outlineLevel="2"/>
    <col min="12" max="12" width="17.7109375" style="256" customWidth="1" outlineLevel="3"/>
    <col min="13" max="13" width="8" style="256" customWidth="1" outlineLevel="2"/>
    <col min="14" max="14" width="8" style="191" hidden="1" customWidth="1" outlineLevel="3"/>
    <col min="15" max="15" width="9.5703125" style="191" customWidth="1" outlineLevel="3"/>
    <col min="16" max="16" width="15.5703125" style="191" customWidth="1" outlineLevel="2"/>
    <col min="17" max="17" width="13.5703125" style="172" hidden="1" customWidth="1"/>
    <col min="18" max="18" width="12.5703125" style="172" hidden="1" customWidth="1"/>
    <col min="19" max="19" width="11.42578125" style="172" customWidth="1"/>
    <col min="20" max="20" width="19.28515625" style="172" customWidth="1"/>
    <col min="21" max="21" width="18.7109375" style="172" customWidth="1"/>
    <col min="22" max="22" width="19.28515625" style="172" customWidth="1" outlineLevel="1"/>
    <col min="23" max="23" width="18.140625" style="172" customWidth="1" outlineLevel="1"/>
    <col min="24" max="24" width="19.28515625" style="172" customWidth="1" outlineLevel="1"/>
    <col min="25" max="25" width="18.7109375" style="172" customWidth="1" outlineLevel="1"/>
    <col min="26" max="26" width="18.28515625" style="172" customWidth="1" outlineLevel="1"/>
    <col min="27" max="27" width="21.5703125" style="172" customWidth="1" outlineLevel="1"/>
    <col min="28" max="28" width="20.28515625" style="172" customWidth="1" outlineLevel="1"/>
    <col min="29" max="29" width="21.5703125" style="172" customWidth="1" outlineLevel="1"/>
    <col min="30" max="30" width="20.85546875" style="172" customWidth="1" outlineLevel="1"/>
    <col min="31" max="31" width="24.7109375" style="172" customWidth="1" outlineLevel="1"/>
    <col min="32" max="32" width="17.42578125" style="172" customWidth="1" outlineLevel="1"/>
    <col min="33" max="34" width="16.28515625" style="172" customWidth="1" outlineLevel="1"/>
    <col min="35" max="35" width="21" style="172" customWidth="1" outlineLevel="1"/>
    <col min="36" max="39" width="10.42578125" style="172" customWidth="1" outlineLevel="1"/>
    <col min="40" max="40" width="22" style="191" customWidth="1"/>
    <col min="41" max="41" width="16.140625" style="191" bestFit="1" customWidth="1"/>
    <col min="42" max="42" width="15.140625" style="191" bestFit="1" customWidth="1"/>
    <col min="43" max="16384" width="9.28515625" style="191"/>
  </cols>
  <sheetData>
    <row r="1" spans="1:52" ht="32.1" customHeight="1">
      <c r="A1" s="187" t="s">
        <v>1328</v>
      </c>
      <c r="B1" s="172"/>
      <c r="C1" s="188"/>
      <c r="D1" s="189"/>
      <c r="E1" s="190"/>
      <c r="F1" s="172"/>
      <c r="G1" s="190"/>
      <c r="H1" s="190"/>
      <c r="I1" s="190"/>
      <c r="J1" s="190"/>
      <c r="K1" s="190"/>
      <c r="L1" s="190"/>
      <c r="M1" s="190"/>
      <c r="N1" s="172"/>
      <c r="O1" s="172"/>
      <c r="P1" s="172"/>
    </row>
    <row r="2" spans="1:52" s="172" customFormat="1" ht="29.1" customHeight="1">
      <c r="A2" s="192"/>
      <c r="C2" s="188"/>
      <c r="D2" s="189"/>
      <c r="E2" s="190"/>
      <c r="G2" s="190"/>
      <c r="H2" s="190"/>
      <c r="I2" s="190"/>
      <c r="J2" s="190"/>
      <c r="K2" s="190"/>
      <c r="L2" s="190"/>
      <c r="M2" s="190"/>
      <c r="P2" s="193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</row>
    <row r="3" spans="1:52" s="172" customFormat="1" ht="17.100000000000001" customHeight="1">
      <c r="A3" s="171"/>
      <c r="C3" s="188"/>
      <c r="D3" s="189"/>
      <c r="E3" s="190"/>
      <c r="G3" s="330" t="s">
        <v>1282</v>
      </c>
      <c r="H3" s="330"/>
      <c r="I3" s="330"/>
      <c r="J3" s="330"/>
      <c r="K3" s="195"/>
      <c r="L3" s="195"/>
      <c r="M3" s="195"/>
      <c r="N3" s="173"/>
      <c r="O3" s="173"/>
    </row>
    <row r="4" spans="1:52" ht="32.65" customHeight="1">
      <c r="A4" s="196" t="s">
        <v>848</v>
      </c>
      <c r="B4" s="197" t="s">
        <v>1329</v>
      </c>
      <c r="C4" s="197" t="s">
        <v>1283</v>
      </c>
      <c r="D4" s="196" t="s">
        <v>1284</v>
      </c>
      <c r="E4" s="198" t="s">
        <v>318</v>
      </c>
      <c r="F4" s="199" t="s">
        <v>1285</v>
      </c>
      <c r="G4" s="200" t="s">
        <v>1286</v>
      </c>
      <c r="H4" s="200" t="s">
        <v>1330</v>
      </c>
      <c r="I4" s="200" t="s">
        <v>1258</v>
      </c>
      <c r="J4" s="200" t="s">
        <v>1331</v>
      </c>
      <c r="K4" s="200" t="s">
        <v>1332</v>
      </c>
      <c r="L4" s="200" t="s">
        <v>1333</v>
      </c>
      <c r="M4" s="200" t="s">
        <v>1260</v>
      </c>
      <c r="N4" s="199" t="s">
        <v>1334</v>
      </c>
      <c r="O4" s="201" t="s">
        <v>1335</v>
      </c>
      <c r="P4" s="202" t="s">
        <v>1336</v>
      </c>
      <c r="Q4" s="174" t="s">
        <v>1337</v>
      </c>
      <c r="R4" s="174" t="s">
        <v>1287</v>
      </c>
      <c r="S4" s="174" t="s">
        <v>1288</v>
      </c>
      <c r="T4" s="174" t="s">
        <v>1289</v>
      </c>
      <c r="U4" s="174" t="s">
        <v>1290</v>
      </c>
      <c r="V4" s="174" t="s">
        <v>1291</v>
      </c>
      <c r="W4" s="174" t="s">
        <v>1338</v>
      </c>
      <c r="X4" s="174" t="s">
        <v>1339</v>
      </c>
      <c r="Y4" s="174" t="s">
        <v>1340</v>
      </c>
      <c r="Z4" s="174" t="s">
        <v>1341</v>
      </c>
      <c r="AA4" s="174" t="s">
        <v>1342</v>
      </c>
      <c r="AB4" s="174" t="s">
        <v>1343</v>
      </c>
      <c r="AC4" s="174" t="s">
        <v>1344</v>
      </c>
      <c r="AD4" s="174" t="s">
        <v>1345</v>
      </c>
      <c r="AE4" s="174" t="s">
        <v>1346</v>
      </c>
      <c r="AF4" s="174" t="s">
        <v>1347</v>
      </c>
      <c r="AG4" s="174" t="s">
        <v>1348</v>
      </c>
      <c r="AH4" s="174" t="s">
        <v>1349</v>
      </c>
      <c r="AI4" s="174" t="s">
        <v>1350</v>
      </c>
      <c r="AJ4" s="174" t="s">
        <v>1351</v>
      </c>
      <c r="AK4" s="174" t="s">
        <v>1352</v>
      </c>
      <c r="AL4" s="174" t="s">
        <v>1353</v>
      </c>
      <c r="AM4" s="174" t="s">
        <v>1354</v>
      </c>
      <c r="AN4" s="175" t="s">
        <v>1261</v>
      </c>
    </row>
    <row r="5" spans="1:52" ht="15.75">
      <c r="A5" s="203" t="s">
        <v>1355</v>
      </c>
      <c r="B5" s="204"/>
      <c r="C5" s="176" t="s">
        <v>1292</v>
      </c>
      <c r="D5" s="205">
        <v>11913272</v>
      </c>
      <c r="E5" s="206" t="s">
        <v>1317</v>
      </c>
      <c r="F5" s="207"/>
      <c r="G5" s="208">
        <v>0</v>
      </c>
      <c r="H5" s="208">
        <v>0.21</v>
      </c>
      <c r="I5" s="208">
        <v>0</v>
      </c>
      <c r="J5" s="208">
        <v>0.2</v>
      </c>
      <c r="K5" s="208">
        <v>0.05</v>
      </c>
      <c r="L5" s="208">
        <v>1</v>
      </c>
      <c r="M5" s="208">
        <v>1</v>
      </c>
      <c r="N5" s="209"/>
      <c r="O5" s="210">
        <v>1</v>
      </c>
      <c r="P5" s="183">
        <f>+IFERROR(VLOOKUP(E5,'[111]4b-Classifcation rates'!$A$5:$L$200,8,FALSE),0)</f>
        <v>171243.10368056249</v>
      </c>
      <c r="Q5" s="178">
        <f>+$G5*$P5*'[111]2d - Schedule Table'!$G$8/12+$H5*$P5*'[111]2d - Schedule Table'!$G$9/12+$I5*$P5*'[111]2d - Schedule Table'!$G$10/12+$J5*$P5*'[111]2d - Schedule Table'!$G$11/12+$K5*$P5*'[111]2d - Schedule Table'!$G$12/12+$L5*$P5*'[111]2d - Schedule Table'!$G$13/12+$M5*$P5*'[111]2d - Schedule Table'!$G$14/12+$N5*$P5*'[111]2d - Schedule Table'!$G$15/12+$O5*$P5*'[111]2d - Schedule Table'!$G$16/12+$F5*$P5*'[111]2d - Schedule Table'!$G$7/12</f>
        <v>0</v>
      </c>
      <c r="R5" s="178">
        <f>+$G5*$P5*'[111]2d - Schedule Table'!$H$8/12+$H5*$P5*'[111]2d - Schedule Table'!$H$9/12+$I5*$P5*'[111]2d - Schedule Table'!$H$10/12+$J5*$P5*'[111]2d - Schedule Table'!$H$11/12+$K5*$P5*'[111]2d - Schedule Table'!$H$12/12+$L5*$P5*'[111]2d - Schedule Table'!$H$13/12+$M5*$P5*'[111]2d - Schedule Table'!$H$14/12+$N5*$P5*'[111]2d - Schedule Table'!$H$15/12+$O5*$P5*'[111]2d - Schedule Table'!$H$16/12+$F5*$P5*'[111]2d - Schedule Table'!$H$7/12</f>
        <v>0</v>
      </c>
      <c r="S5" s="178">
        <f>+$G5*$P5*'[111]2d - Schedule Table'!$I$8/12+$H5*$P5*'[111]2d - Schedule Table'!$I$9/12+$I5*$P5*'[111]2d - Schedule Table'!$I$10/12+$J5*$P5*'[111]2d - Schedule Table'!$I$11/12+$K5*$P5*'[111]2d - Schedule Table'!$I$12/12+$L5*$P5*'[111]2d - Schedule Table'!$I$13/12+$M5*$P5*'[111]2d - Schedule Table'!$I$14/12+$N5*$P5*'[111]2d - Schedule Table'!$I$15/12+$O5*$P5*'[111]2d - Schedule Table'!$I$16/12+$F5*$P5*'[111]2d - Schedule Table'!$I$7/12</f>
        <v>0</v>
      </c>
      <c r="T5" s="178">
        <f>+$G5*$P5*'[111]2d - Schedule Table'!$J$8/12+$H5*$P5*'[111]2d - Schedule Table'!$J$9/12+$I5*$P5*'[111]2d - Schedule Table'!$J$10/12+$J5*$P5*'[111]2d - Schedule Table'!$J$11/12+$K5*$P5*'[111]2d - Schedule Table'!$J$12/12+$L5*$P5*'[111]2d - Schedule Table'!$J$13/12+$M5*$P5*'[111]2d - Schedule Table'!$J$14/12+$N5*$P5*'[111]2d - Schedule Table'!$J$15/12+$O5*$P5*'[111]2d - Schedule Table'!$J$16/12+$F5*$P5*'[111]2d - Schedule Table'!$J$7/12</f>
        <v>0</v>
      </c>
      <c r="U5" s="178">
        <f>+$G5*$P5*'[111]2d - Schedule Table'!$K$8/12+$H5*$P5*'[111]2d - Schedule Table'!$K$9/12+$I5*$P5*'[111]2d - Schedule Table'!$K$10/12+$J5*$P5*'[111]2d - Schedule Table'!$K$11/12+$K5*$P5*'[111]2d - Schedule Table'!$K$12/12+$L5*$P5*'[111]2d - Schedule Table'!$K$13/12+$M5*$P5*'[111]2d - Schedule Table'!$K$14/12+$N5*$P5*'[111]2d - Schedule Table'!$K$15/12+$O5*$P5*'[111]2d - Schedule Table'!$K$16/12+$F5*$P5*'[111]2d - Schedule Table'!$K$7/12</f>
        <v>0</v>
      </c>
      <c r="V5" s="178">
        <f>+$G5*$P5*'[111]2d - Schedule Table'!$L$8/12+$H5*$P5*'[111]2d - Schedule Table'!$L$9/12+$I5*$P5*'[111]2d - Schedule Table'!$L$10/12+$J5*$P5*'[111]2d - Schedule Table'!$L$11/12+$K5*$P5*'[111]2d - Schedule Table'!$L$12/12+$L5*$P5*'[111]2d - Schedule Table'!$L$13/12+$M5*$P5*'[111]2d - Schedule Table'!$L$14/12+$N5*$P5*'[111]2d - Schedule Table'!$L$15/12+$O5*$P5*'[111]2d - Schedule Table'!$L$16/12+$F5*$P5*'[111]2d - Schedule Table'!$L$7/12</f>
        <v>0</v>
      </c>
      <c r="W5" s="178">
        <f>+$G5*$P5*'[111]2d - Schedule Table'!$M$8/12+$H5*$P5*'[111]2d - Schedule Table'!$M$9/12+$I5*$P5*'[111]2d - Schedule Table'!$M$10/12+$J5*$P5*'[111]2d - Schedule Table'!$M$11/12+$K5*$P5*'[111]2d - Schedule Table'!$M$12/12+$L5*$P5*'[111]2d - Schedule Table'!$M$13/12+$M5*$P5*'[111]2d - Schedule Table'!$M$14/12+$N5*$P5*'[111]2d - Schedule Table'!$M$15/12+$O5*$P5*'[111]2d - Schedule Table'!$M$16/12+$F5*$P5*'[111]2d - Schedule Table'!$M$7/12</f>
        <v>32709.778598928267</v>
      </c>
      <c r="X5" s="178">
        <f>+$G5*$P5*'[111]2d - Schedule Table'!$N$8/12+$H5*$P5*'[111]2d - Schedule Table'!$N$9/12+$I5*$P5*'[111]2d - Schedule Table'!$N$10/12+$J5*$P5*'[111]2d - Schedule Table'!$N$11/12+$K5*$P5*'[111]2d - Schedule Table'!$N$12/12+$L5*$P5*'[111]2d - Schedule Table'!$N$13/12+$M5*$P5*'[111]2d - Schedule Table'!$N$14/12+$N5*$P5*'[111]2d - Schedule Table'!$N$15/12+$O5*$P5*'[111]2d - Schedule Table'!$N$16/12+$F5*$P5*'[111]2d - Schedule Table'!$N$7/12</f>
        <v>35862.528343403283</v>
      </c>
      <c r="Y5" s="178">
        <f>+$G5*$P5*'[111]2d - Schedule Table'!$O$8/12+$H5*$P5*'[111]2d - Schedule Table'!$O$9/12+$I5*$P5*'[111]2d - Schedule Table'!$O$10/12+$J5*$P5*'[111]2d - Schedule Table'!$O$11/12+$K5*$P5*'[111]2d - Schedule Table'!$O$12/12+$L5*$P5*'[111]2d - Schedule Table'!$O$13/12+$M5*$P5*'[111]2d - Schedule Table'!$O$14/12+$N5*$P5*'[111]2d - Schedule Table'!$O$15/12+$O5*$P5*'[111]2d - Schedule Table'!$O$16/12+$F5*$P5*'[111]2d - Schedule Table'!$O$7/12</f>
        <v>9458.2492334250401</v>
      </c>
      <c r="Z5" s="178">
        <f>+$G5*$P5*'[111]2d - Schedule Table'!$P$8/12+$H5*$P5*'[111]2d - Schedule Table'!$P$9/12+$I5*$P5*'[111]2d - Schedule Table'!$P$10/12+$J5*$P5*'[111]2d - Schedule Table'!$P$11/12+$K5*$P5*'[111]2d - Schedule Table'!$P$12/12+$L5*$P5*'[111]2d - Schedule Table'!$P$13/12+$M5*$P5*'[111]2d - Schedule Table'!$P$14/12+$N5*$P5*'[111]2d - Schedule Table'!$P$15/12+$O5*$P5*'[111]2d - Schedule Table'!$P$16/12+$F5*$P5*'[111]2d - Schedule Table'!$P$7/12</f>
        <v>0</v>
      </c>
      <c r="AA5" s="178">
        <f>+$G5*$P5*'[111]2d - Schedule Table'!$Q$8/12+$H5*$P5*'[111]2d - Schedule Table'!$Q$9/12+$I5*$P5*'[111]2d - Schedule Table'!$Q$10/12+$J5*$P5*'[111]2d - Schedule Table'!$Q$11/12+$K5*$P5*'[111]2d - Schedule Table'!$Q$12/12+$L5*$P5*'[111]2d - Schedule Table'!$Q$13/12+$M5*$P5*'[111]2d - Schedule Table'!$Q$14/12+$N5*$P5*'[111]2d - Schedule Table'!$Q$15/12+$O5*$P5*'[111]2d - Schedule Table'!$Q$16/12+$F5*$P5*'[111]2d - Schedule Table'!$Q$7/12</f>
        <v>24396.277784628077</v>
      </c>
      <c r="AB5" s="178">
        <f>+$G5*$P5*'[111]2d - Schedule Table'!$R$8/12+$H5*$P5*'[111]2d - Schedule Table'!$R$9/12+$I5*$P5*'[111]2d - Schedule Table'!$R$10/12+$J5*$P5*'[111]2d - Schedule Table'!$R$11/12+$K5*$P5*'[111]2d - Schedule Table'!$R$12/12+$L5*$P5*'[111]2d - Schedule Table'!$R$13/12+$M5*$P5*'[111]2d - Schedule Table'!$R$14/12+$N5*$P5*'[111]2d - Schedule Table'!$R$15/12+$O5*$P5*'[111]2d - Schedule Table'!$R$16/12+$F5*$P5*'[111]2d - Schedule Table'!$R$7/12</f>
        <v>21112.163467466609</v>
      </c>
      <c r="AC5" s="178">
        <f>+$G5*$P5*'[111]2d - Schedule Table'!$S$8/12+$H5*$P5*'[111]2d - Schedule Table'!$S$9/12+$I5*$P5*'[111]2d - Schedule Table'!$S$10/12+$J5*$P5*'[111]2d - Schedule Table'!$S$11/12+$K5*$P5*'[111]2d - Schedule Table'!$S$12/12+$L5*$P5*'[111]2d - Schedule Table'!$S$13/12+$M5*$P5*'[111]2d - Schedule Table'!$S$14/12+$N5*$P5*'[111]2d - Schedule Table'!$S$15/12+$O5*$P5*'[111]2d - Schedule Table'!$S$16/12+$F5*$P5*'[111]2d - Schedule Table'!$S$7/12</f>
        <v>19212.068755394612</v>
      </c>
      <c r="AD5" s="178">
        <f>+$G5*$P5*'[111]2d - Schedule Table'!$T$8/12+$H5*$P5*'[111]2d - Schedule Table'!$T$9/12+$I5*$P5*'[111]2d - Schedule Table'!$T$10/12+$J5*$P5*'[111]2d - Schedule Table'!$T$11/12+$K5*$P5*'[111]2d - Schedule Table'!$T$12/12+$L5*$P5*'[111]2d - Schedule Table'!$T$13/12+$M5*$P5*'[111]2d - Schedule Table'!$T$14/12+$N5*$P5*'[111]2d - Schedule Table'!$T$15/12+$O5*$P5*'[111]2d - Schedule Table'!$T$16/12+$F5*$P5*'[111]2d - Schedule Table'!$T$7/12</f>
        <v>170304.78530423064</v>
      </c>
      <c r="AE5" s="178">
        <f>+$G5*$P5*'[111]2d - Schedule Table'!$U$8/12+$H5*$P5*'[111]2d - Schedule Table'!$U$9/12+$I5*$P5*'[111]2d - Schedule Table'!$U$10/12+$J5*$P5*'[111]2d - Schedule Table'!$U$11/12+$K5*$P5*'[111]2d - Schedule Table'!$U$12/12+$L5*$P5*'[111]2d - Schedule Table'!$U$13/12+$M5*$P5*'[111]2d - Schedule Table'!$U$14/12+$N5*$P5*'[111]2d - Schedule Table'!$U$15/12+$O5*$P5*'[111]2d - Schedule Table'!$U$16/12+$F5*$P5*'[111]2d - Schedule Table'!$U$7/12</f>
        <v>171243.10368056249</v>
      </c>
      <c r="AF5" s="178">
        <f>+$G5*$P5*'[111]2d - Schedule Table'!$V$8/12+$H5*$P5*'[111]2d - Schedule Table'!$V$9/12+$I5*$P5*'[111]2d - Schedule Table'!$V$10/12+$J5*$P5*'[111]2d - Schedule Table'!$V$11/12+$K5*$P5*'[111]2d - Schedule Table'!$V$12/12+$L5*$P5*'[111]2d - Schedule Table'!$V$13/12+$M5*$P5*'[111]2d - Schedule Table'!$V$14/12+$N5*$P5*'[111]2d - Schedule Table'!$V$15/12+$O5*$P5*'[111]2d - Schedule Table'!$V$16/12+$F5*$P5*'[111]2d - Schedule Table'!$V$7/12</f>
        <v>170773.94449239658</v>
      </c>
      <c r="AG5" s="178">
        <f>+$G5*$P5*'[111]2d - Schedule Table'!$W$8/12+$H5*$P5*'[111]2d - Schedule Table'!$W$9/12+$I5*$P5*'[111]2d - Schedule Table'!$W$10/12+$J5*$P5*'[111]2d - Schedule Table'!$W$11/12+$K5*$P5*'[111]2d - Schedule Table'!$W$12/12+$L5*$P5*'[111]2d - Schedule Table'!$W$13/12+$M5*$P5*'[111]2d - Schedule Table'!$W$14/12+$N5*$P5*'[111]2d - Schedule Table'!$W$15/12+$O5*$P5*'[111]2d - Schedule Table'!$W$16/12+$F5*$P5*'[111]2d - Schedule Table'!$W$7/12</f>
        <v>170773.94449239658</v>
      </c>
      <c r="AH5" s="178">
        <f>+$G5*$P5*'[111]2d - Schedule Table'!$X$8/12+$H5*$P5*'[111]2d - Schedule Table'!$X$9/12+$I5*$P5*'[111]2d - Schedule Table'!$X$10/12+$J5*$P5*'[111]2d - Schedule Table'!$X$11/12+$K5*$P5*'[111]2d - Schedule Table'!$X$12/12+$L5*$P5*'[111]2d - Schedule Table'!$X$13/12+$M5*$P5*'[111]2d - Schedule Table'!$X$14/12+$N5*$P5*'[111]2d - Schedule Table'!$X$15/12+$O5*$P5*'[111]2d - Schedule Table'!$X$16/12+$F5*$P5*'[111]2d - Schedule Table'!$X$7/12</f>
        <v>170773.94449239658</v>
      </c>
      <c r="AI5" s="178">
        <f>+$G5*$P5*'[111]2d - Schedule Table'!$Y$8/12+$H5*$P5*'[111]2d - Schedule Table'!$Y$9/12+$I5*$P5*'[111]2d - Schedule Table'!$Y$10/12+$J5*$P5*'[111]2d - Schedule Table'!$Y$11/12+$K5*$P5*'[111]2d - Schedule Table'!$Y$12/12+$L5*$P5*'[111]2d - Schedule Table'!$Y$13/12+$M5*$P5*'[111]2d - Schedule Table'!$Y$14/12+$N5*$P5*'[111]2d - Schedule Table'!$Y$15/12+$O5*$P5*'[111]2d - Schedule Table'!$Y$16/12+$F5*$P5*'[111]2d - Schedule Table'!$Y$7/12</f>
        <v>70373.8782248887</v>
      </c>
      <c r="AJ5" s="178">
        <f>+$G5*$P5*'[111]2d - Schedule Table'!$Z$8/12+$H5*$P5*'[111]2d - Schedule Table'!$Z$9/12+$I5*$P5*'[111]2d - Schedule Table'!$Z$10/12+$J5*$P5*'[111]2d - Schedule Table'!$Z$11/12+$K5*$P5*'[111]2d - Schedule Table'!$Z$12/12+$L5*$P5*'[111]2d - Schedule Table'!$Z$13/12+$M5*$P5*'[111]2d - Schedule Table'!$Z$14/12+$N5*$P5*'[111]2d - Schedule Table'!$Z$15/12+$O5*$P5*'[111]2d - Schedule Table'!$Z$16/12+$F5*$P5*'[111]2d - Schedule Table'!$Z$7/12</f>
        <v>0</v>
      </c>
      <c r="AK5" s="178">
        <f>+$G5*$P5*'[111]2d - Schedule Table'!$AA$8/12+$H5*$P5*'[111]2d - Schedule Table'!$AA$9/12+$I5*$P5*'[111]2d - Schedule Table'!$AA$10/12+$J5*$P5*'[111]2d - Schedule Table'!$AA$11/12+$K5*$P5*'[111]2d - Schedule Table'!$AA$12/12+$L5*$P5*'[111]2d - Schedule Table'!$AA$13/12+$M5*$P5*'[111]2d - Schedule Table'!$AA$14/12+$N5*$P5*'[111]2d - Schedule Table'!$AA$15/12+$O5*$P5*'[111]2d - Schedule Table'!$AA$16/12+$F5*$P5*'[111]2d - Schedule Table'!$AA$7/12</f>
        <v>0</v>
      </c>
      <c r="AL5" s="178">
        <f>+$G5*$P5*'[111]2d - Schedule Table'!$AB$8/12+$H5*$P5*'[111]2d - Schedule Table'!$AB$9/12+$I5*$P5*'[111]2d - Schedule Table'!$AB$10/12+$J5*$P5*'[111]2d - Schedule Table'!$AB$11/12+$K5*$P5*'[111]2d - Schedule Table'!$AB$12/12+$L5*$P5*'[111]2d - Schedule Table'!$AB$13/12+$M5*$P5*'[111]2d - Schedule Table'!$AB$14/12+$N5*$P5*'[111]2d - Schedule Table'!$AB$15/12+$O5*$P5*'[111]2d - Schedule Table'!$AB$16/12+$F5*$P5*'[111]2d - Schedule Table'!$AB$7/12</f>
        <v>0</v>
      </c>
      <c r="AM5" s="178">
        <f>+$G5*$P5*'[111]2d - Schedule Table'!$AC$8/12+$H5*$P5*'[111]2d - Schedule Table'!$AC$9/12+$I5*$P5*'[111]2d - Schedule Table'!$AC$10/12+$J5*$P5*'[111]2d - Schedule Table'!$AC$11/12+$K5*$P5*'[111]2d - Schedule Table'!$AC$12/12+$L5*$P5*'[111]2d - Schedule Table'!$AC$13/12+$M5*$P5*'[111]2d - Schedule Table'!$AC$14/12+$N5*$P5*'[111]2d - Schedule Table'!$AC$15/12+$O5*$P5*'[111]2d - Schedule Table'!$AC$16/12+$F5*$P5*'[111]2d - Schedule Table'!$AC$7/12</f>
        <v>0</v>
      </c>
      <c r="AN5" s="180">
        <f t="shared" ref="AN5:AN36" si="0">+SUM(Q5:AM5)</f>
        <v>1066994.6668701172</v>
      </c>
    </row>
    <row r="6" spans="1:52">
      <c r="A6" s="203" t="s">
        <v>1356</v>
      </c>
      <c r="B6" s="211"/>
      <c r="C6" s="176" t="s">
        <v>1293</v>
      </c>
      <c r="D6" s="212">
        <v>11900742</v>
      </c>
      <c r="E6" s="206" t="s">
        <v>1357</v>
      </c>
      <c r="F6" s="207"/>
      <c r="G6" s="177">
        <v>1</v>
      </c>
      <c r="H6" s="177">
        <v>0.05</v>
      </c>
      <c r="I6" s="177">
        <v>0.1</v>
      </c>
      <c r="J6" s="177">
        <v>1</v>
      </c>
      <c r="K6" s="177">
        <v>0</v>
      </c>
      <c r="L6" s="177">
        <v>1</v>
      </c>
      <c r="M6" s="177">
        <v>1</v>
      </c>
      <c r="N6" s="209"/>
      <c r="O6" s="209"/>
      <c r="P6" s="183">
        <f>+IFERROR(VLOOKUP(E6,'[111]4b-Classifcation rates'!$A$5:$L$200,8,FALSE),0)</f>
        <v>135683.70499999999</v>
      </c>
      <c r="Q6" s="178">
        <f>+$G6*$P6*'[111]2d - Schedule Table'!$G$8/12+$H6*$P6*'[111]2d - Schedule Table'!$G$9/12+$I6*$P6*'[111]2d - Schedule Table'!$G$10/12+$J6*$P6*'[111]2d - Schedule Table'!$G$11/12+$K6*$P6*'[111]2d - Schedule Table'!$G$12/12+$L6*$P6*'[111]2d - Schedule Table'!$G$13/12+$M6*$P6*'[111]2d - Schedule Table'!$G$14/12+$N6*$P6*'[111]2d - Schedule Table'!$G$15/12+$O6*$P6*'[111]2d - Schedule Table'!$G$16/12+$F6*$P6*'[111]2d - Schedule Table'!$G$7/12</f>
        <v>0</v>
      </c>
      <c r="R6" s="178">
        <f>+$G6*$P6*'[111]2d - Schedule Table'!$H$8/12+$H6*$P6*'[111]2d - Schedule Table'!$H$9/12+$I6*$P6*'[111]2d - Schedule Table'!$H$10/12+$J6*$P6*'[111]2d - Schedule Table'!$H$11/12+$K6*$P6*'[111]2d - Schedule Table'!$H$12/12+$L6*$P6*'[111]2d - Schedule Table'!$H$13/12+$M6*$P6*'[111]2d - Schedule Table'!$H$14/12+$N6*$P6*'[111]2d - Schedule Table'!$H$15/12+$O6*$P6*'[111]2d - Schedule Table'!$H$16/12+$F6*$P6*'[111]2d - Schedule Table'!$H$7/12</f>
        <v>0</v>
      </c>
      <c r="S6" s="178">
        <f>+$G6*$P6*'[111]2d - Schedule Table'!$I$8/12+$H6*$P6*'[111]2d - Schedule Table'!$I$9/12+$I6*$P6*'[111]2d - Schedule Table'!$I$10/12+$J6*$P6*'[111]2d - Schedule Table'!$I$11/12+$K6*$P6*'[111]2d - Schedule Table'!$I$12/12+$L6*$P6*'[111]2d - Schedule Table'!$I$13/12+$M6*$P6*'[111]2d - Schedule Table'!$I$14/12+$N6*$P6*'[111]2d - Schedule Table'!$I$15/12+$O6*$P6*'[111]2d - Schedule Table'!$I$16/12+$F6*$P6*'[111]2d - Schedule Table'!$I$7/12</f>
        <v>0</v>
      </c>
      <c r="T6" s="178">
        <f>+$G6*$P6*'[111]2d - Schedule Table'!$J$8/12+$H6*$P6*'[111]2d - Schedule Table'!$J$9/12+$I6*$P6*'[111]2d - Schedule Table'!$J$10/12+$J6*$P6*'[111]2d - Schedule Table'!$J$11/12+$K6*$P6*'[111]2d - Schedule Table'!$J$12/12+$L6*$P6*'[111]2d - Schedule Table'!$J$13/12+$M6*$P6*'[111]2d - Schedule Table'!$J$14/12+$N6*$P6*'[111]2d - Schedule Table'!$J$15/12+$O6*$P6*'[111]2d - Schedule Table'!$J$16/12+$F6*$P6*'[111]2d - Schedule Table'!$J$7/12</f>
        <v>80295.014465753411</v>
      </c>
      <c r="U6" s="178">
        <f>+$G6*$P6*'[111]2d - Schedule Table'!$K$8/12+$H6*$P6*'[111]2d - Schedule Table'!$K$9/12+$I6*$P6*'[111]2d - Schedule Table'!$K$10/12+$J6*$P6*'[111]2d - Schedule Table'!$K$11/12+$K6*$P6*'[111]2d - Schedule Table'!$K$12/12+$L6*$P6*'[111]2d - Schedule Table'!$K$13/12+$M6*$P6*'[111]2d - Schedule Table'!$K$14/12+$N6*$P6*'[111]2d - Schedule Table'!$K$15/12+$O6*$P6*'[111]2d - Schedule Table'!$K$16/12+$F6*$P6*'[111]2d - Schedule Table'!$K$7/12</f>
        <v>135311.96882191781</v>
      </c>
      <c r="V6" s="178">
        <f>+$G6*$P6*'[111]2d - Schedule Table'!$L$8/12+$H6*$P6*'[111]2d - Schedule Table'!$L$9/12+$I6*$P6*'[111]2d - Schedule Table'!$L$10/12+$J6*$P6*'[111]2d - Schedule Table'!$L$11/12+$K6*$P6*'[111]2d - Schedule Table'!$L$12/12+$L6*$P6*'[111]2d - Schedule Table'!$L$13/12+$M6*$P6*'[111]2d - Schedule Table'!$L$14/12+$N6*$P6*'[111]2d - Schedule Table'!$L$15/12+$O6*$P6*'[111]2d - Schedule Table'!$L$16/12+$F6*$P6*'[111]2d - Schedule Table'!$L$7/12</f>
        <v>135311.96882191781</v>
      </c>
      <c r="W6" s="178">
        <f>+$G6*$P6*'[111]2d - Schedule Table'!$M$8/12+$H6*$P6*'[111]2d - Schedule Table'!$M$9/12+$I6*$P6*'[111]2d - Schedule Table'!$M$10/12+$J6*$P6*'[111]2d - Schedule Table'!$M$11/12+$K6*$P6*'[111]2d - Schedule Table'!$M$12/12+$L6*$P6*'[111]2d - Schedule Table'!$M$13/12+$M6*$P6*'[111]2d - Schedule Table'!$M$14/12+$N6*$P6*'[111]2d - Schedule Table'!$M$15/12+$O6*$P6*'[111]2d - Schedule Table'!$M$16/12+$F6*$P6*'[111]2d - Schedule Table'!$M$7/12</f>
        <v>18066.378254794519</v>
      </c>
      <c r="X6" s="178">
        <f>+$G6*$P6*'[111]2d - Schedule Table'!$N$8/12+$H6*$P6*'[111]2d - Schedule Table'!$N$9/12+$I6*$P6*'[111]2d - Schedule Table'!$N$10/12+$J6*$P6*'[111]2d - Schedule Table'!$N$11/12+$K6*$P6*'[111]2d - Schedule Table'!$N$12/12+$L6*$P6*'[111]2d - Schedule Table'!$N$13/12+$M6*$P6*'[111]2d - Schedule Table'!$N$14/12+$N6*$P6*'[111]2d - Schedule Table'!$N$15/12+$O6*$P6*'[111]2d - Schedule Table'!$N$16/12+$F6*$P6*'[111]2d - Schedule Table'!$N$7/12</f>
        <v>6765.5984410958908</v>
      </c>
      <c r="Y6" s="178">
        <f>+$G6*$P6*'[111]2d - Schedule Table'!$O$8/12+$H6*$P6*'[111]2d - Schedule Table'!$O$9/12+$I6*$P6*'[111]2d - Schedule Table'!$O$10/12+$J6*$P6*'[111]2d - Schedule Table'!$O$11/12+$K6*$P6*'[111]2d - Schedule Table'!$O$12/12+$L6*$P6*'[111]2d - Schedule Table'!$O$13/12+$M6*$P6*'[111]2d - Schedule Table'!$O$14/12+$N6*$P6*'[111]2d - Schedule Table'!$O$15/12+$O6*$P6*'[111]2d - Schedule Table'!$O$16/12+$F6*$P6*'[111]2d - Schedule Table'!$O$7/12</f>
        <v>11746.863227397258</v>
      </c>
      <c r="Z6" s="178">
        <f>+$G6*$P6*'[111]2d - Schedule Table'!$P$8/12+$H6*$P6*'[111]2d - Schedule Table'!$P$9/12+$I6*$P6*'[111]2d - Schedule Table'!$P$10/12+$J6*$P6*'[111]2d - Schedule Table'!$P$11/12+$K6*$P6*'[111]2d - Schedule Table'!$P$12/12+$L6*$P6*'[111]2d - Schedule Table'!$P$13/12+$M6*$P6*'[111]2d - Schedule Table'!$P$14/12+$N6*$P6*'[111]2d - Schedule Table'!$P$15/12+$O6*$P6*'[111]2d - Schedule Table'!$P$16/12+$F6*$P6*'[111]2d - Schedule Table'!$P$7/12</f>
        <v>13531.196882191782</v>
      </c>
      <c r="AA6" s="178">
        <f>+$G6*$P6*'[111]2d - Schedule Table'!$Q$8/12+$H6*$P6*'[111]2d - Schedule Table'!$Q$9/12+$I6*$P6*'[111]2d - Schedule Table'!$Q$10/12+$J6*$P6*'[111]2d - Schedule Table'!$Q$11/12+$K6*$P6*'[111]2d - Schedule Table'!$Q$12/12+$L6*$P6*'[111]2d - Schedule Table'!$Q$13/12+$M6*$P6*'[111]2d - Schedule Table'!$Q$14/12+$N6*$P6*'[111]2d - Schedule Table'!$Q$15/12+$O6*$P6*'[111]2d - Schedule Table'!$Q$16/12+$F6*$P6*'[111]2d - Schedule Table'!$Q$7/12</f>
        <v>100517.46255342463</v>
      </c>
      <c r="AB6" s="178">
        <f>+$G6*$P6*'[111]2d - Schedule Table'!$R$8/12+$H6*$P6*'[111]2d - Schedule Table'!$R$9/12+$I6*$P6*'[111]2d - Schedule Table'!$R$10/12+$J6*$P6*'[111]2d - Schedule Table'!$R$11/12+$K6*$P6*'[111]2d - Schedule Table'!$R$12/12+$L6*$P6*'[111]2d - Schedule Table'!$R$13/12+$M6*$P6*'[111]2d - Schedule Table'!$R$14/12+$N6*$P6*'[111]2d - Schedule Table'!$R$15/12+$O6*$P6*'[111]2d - Schedule Table'!$R$16/12+$F6*$P6*'[111]2d - Schedule Table'!$R$7/12</f>
        <v>66540.775876712316</v>
      </c>
      <c r="AC6" s="178">
        <f>+$G6*$P6*'[111]2d - Schedule Table'!$S$8/12+$H6*$P6*'[111]2d - Schedule Table'!$S$9/12+$I6*$P6*'[111]2d - Schedule Table'!$S$10/12+$J6*$P6*'[111]2d - Schedule Table'!$S$11/12+$K6*$P6*'[111]2d - Schedule Table'!$S$12/12+$L6*$P6*'[111]2d - Schedule Table'!$S$13/12+$M6*$P6*'[111]2d - Schedule Table'!$S$14/12+$N6*$P6*'[111]2d - Schedule Table'!$S$15/12+$O6*$P6*'[111]2d - Schedule Table'!$S$16/12+$F6*$P6*'[111]2d - Schedule Table'!$S$7/12</f>
        <v>8921.6682739726002</v>
      </c>
      <c r="AD6" s="178">
        <f>+$G6*$P6*'[111]2d - Schedule Table'!$T$8/12+$H6*$P6*'[111]2d - Schedule Table'!$T$9/12+$I6*$P6*'[111]2d - Schedule Table'!$T$10/12+$J6*$P6*'[111]2d - Schedule Table'!$T$11/12+$K6*$P6*'[111]2d - Schedule Table'!$T$12/12+$L6*$P6*'[111]2d - Schedule Table'!$T$13/12+$M6*$P6*'[111]2d - Schedule Table'!$T$14/12+$N6*$P6*'[111]2d - Schedule Table'!$T$15/12+$O6*$P6*'[111]2d - Schedule Table'!$T$16/12+$F6*$P6*'[111]2d - Schedule Table'!$T$7/12</f>
        <v>134940.2326438356</v>
      </c>
      <c r="AE6" s="178">
        <f>+$G6*$P6*'[111]2d - Schedule Table'!$U$8/12+$H6*$P6*'[111]2d - Schedule Table'!$U$9/12+$I6*$P6*'[111]2d - Schedule Table'!$U$10/12+$J6*$P6*'[111]2d - Schedule Table'!$U$11/12+$K6*$P6*'[111]2d - Schedule Table'!$U$12/12+$L6*$P6*'[111]2d - Schedule Table'!$U$13/12+$M6*$P6*'[111]2d - Schedule Table'!$U$14/12+$N6*$P6*'[111]2d - Schedule Table'!$U$15/12+$O6*$P6*'[111]2d - Schedule Table'!$U$16/12+$F6*$P6*'[111]2d - Schedule Table'!$U$7/12</f>
        <v>135683.70499999999</v>
      </c>
      <c r="AF6" s="178">
        <f>+$G6*$P6*'[111]2d - Schedule Table'!$V$8/12+$H6*$P6*'[111]2d - Schedule Table'!$V$9/12+$I6*$P6*'[111]2d - Schedule Table'!$V$10/12+$J6*$P6*'[111]2d - Schedule Table'!$V$11/12+$K6*$P6*'[111]2d - Schedule Table'!$V$12/12+$L6*$P6*'[111]2d - Schedule Table'!$V$13/12+$M6*$P6*'[111]2d - Schedule Table'!$V$14/12+$N6*$P6*'[111]2d - Schedule Table'!$V$15/12+$O6*$P6*'[111]2d - Schedule Table'!$V$16/12+$F6*$P6*'[111]2d - Schedule Table'!$V$7/12</f>
        <v>135311.96882191781</v>
      </c>
      <c r="AG6" s="178">
        <f>+$G6*$P6*'[111]2d - Schedule Table'!$W$8/12+$H6*$P6*'[111]2d - Schedule Table'!$W$9/12+$I6*$P6*'[111]2d - Schedule Table'!$W$10/12+$J6*$P6*'[111]2d - Schedule Table'!$W$11/12+$K6*$P6*'[111]2d - Schedule Table'!$W$12/12+$L6*$P6*'[111]2d - Schedule Table'!$W$13/12+$M6*$P6*'[111]2d - Schedule Table'!$W$14/12+$N6*$P6*'[111]2d - Schedule Table'!$W$15/12+$O6*$P6*'[111]2d - Schedule Table'!$W$16/12+$F6*$P6*'[111]2d - Schedule Table'!$W$7/12</f>
        <v>135311.96882191781</v>
      </c>
      <c r="AH6" s="178">
        <f>+$G6*$P6*'[111]2d - Schedule Table'!$X$8/12+$H6*$P6*'[111]2d - Schedule Table'!$X$9/12+$I6*$P6*'[111]2d - Schedule Table'!$X$10/12+$J6*$P6*'[111]2d - Schedule Table'!$X$11/12+$K6*$P6*'[111]2d - Schedule Table'!$X$12/12+$L6*$P6*'[111]2d - Schedule Table'!$X$13/12+$M6*$P6*'[111]2d - Schedule Table'!$X$14/12+$N6*$P6*'[111]2d - Schedule Table'!$X$15/12+$O6*$P6*'[111]2d - Schedule Table'!$X$16/12+$F6*$P6*'[111]2d - Schedule Table'!$X$7/12</f>
        <v>135311.96882191781</v>
      </c>
      <c r="AI6" s="178">
        <f>+$G6*$P6*'[111]2d - Schedule Table'!$Y$8/12+$H6*$P6*'[111]2d - Schedule Table'!$Y$9/12+$I6*$P6*'[111]2d - Schedule Table'!$Y$10/12+$J6*$P6*'[111]2d - Schedule Table'!$Y$11/12+$K6*$P6*'[111]2d - Schedule Table'!$Y$12/12+$L6*$P6*'[111]2d - Schedule Table'!$Y$13/12+$M6*$P6*'[111]2d - Schedule Table'!$Y$14/12+$N6*$P6*'[111]2d - Schedule Table'!$Y$15/12+$O6*$P6*'[111]2d - Schedule Table'!$Y$16/12+$F6*$P6*'[111]2d - Schedule Table'!$Y$7/12</f>
        <v>55760.426712328765</v>
      </c>
      <c r="AJ6" s="178">
        <f>+$G6*$P6*'[111]2d - Schedule Table'!$Z$8/12+$H6*$P6*'[111]2d - Schedule Table'!$Z$9/12+$I6*$P6*'[111]2d - Schedule Table'!$Z$10/12+$J6*$P6*'[111]2d - Schedule Table'!$Z$11/12+$K6*$P6*'[111]2d - Schedule Table'!$Z$12/12+$L6*$P6*'[111]2d - Schedule Table'!$Z$13/12+$M6*$P6*'[111]2d - Schedule Table'!$Z$14/12+$N6*$P6*'[111]2d - Schedule Table'!$Z$15/12+$O6*$P6*'[111]2d - Schedule Table'!$Z$16/12+$F6*$P6*'[111]2d - Schedule Table'!$Z$7/12</f>
        <v>0</v>
      </c>
      <c r="AK6" s="178">
        <f>+$G6*$P6*'[111]2d - Schedule Table'!$AA$8/12+$H6*$P6*'[111]2d - Schedule Table'!$AA$9/12+$I6*$P6*'[111]2d - Schedule Table'!$AA$10/12+$J6*$P6*'[111]2d - Schedule Table'!$AA$11/12+$K6*$P6*'[111]2d - Schedule Table'!$AA$12/12+$L6*$P6*'[111]2d - Schedule Table'!$AA$13/12+$M6*$P6*'[111]2d - Schedule Table'!$AA$14/12+$N6*$P6*'[111]2d - Schedule Table'!$AA$15/12+$O6*$P6*'[111]2d - Schedule Table'!$AA$16/12+$F6*$P6*'[111]2d - Schedule Table'!$AA$7/12</f>
        <v>0</v>
      </c>
      <c r="AL6" s="178">
        <f>+$G6*$P6*'[111]2d - Schedule Table'!$AB$8/12+$H6*$P6*'[111]2d - Schedule Table'!$AB$9/12+$I6*$P6*'[111]2d - Schedule Table'!$AB$10/12+$J6*$P6*'[111]2d - Schedule Table'!$AB$11/12+$K6*$P6*'[111]2d - Schedule Table'!$AB$12/12+$L6*$P6*'[111]2d - Schedule Table'!$AB$13/12+$M6*$P6*'[111]2d - Schedule Table'!$AB$14/12+$N6*$P6*'[111]2d - Schedule Table'!$AB$15/12+$O6*$P6*'[111]2d - Schedule Table'!$AB$16/12+$F6*$P6*'[111]2d - Schedule Table'!$AB$7/12</f>
        <v>0</v>
      </c>
      <c r="AM6" s="178">
        <f>+$G6*$P6*'[111]2d - Schedule Table'!$AC$8/12+$H6*$P6*'[111]2d - Schedule Table'!$AC$9/12+$I6*$P6*'[111]2d - Schedule Table'!$AC$10/12+$J6*$P6*'[111]2d - Schedule Table'!$AC$11/12+$K6*$P6*'[111]2d - Schedule Table'!$AC$12/12+$L6*$P6*'[111]2d - Schedule Table'!$AC$13/12+$M6*$P6*'[111]2d - Schedule Table'!$AC$14/12+$N6*$P6*'[111]2d - Schedule Table'!$AC$15/12+$O6*$P6*'[111]2d - Schedule Table'!$AC$16/12+$F6*$P6*'[111]2d - Schedule Table'!$AC$7/12</f>
        <v>0</v>
      </c>
      <c r="AN6" s="180">
        <f t="shared" si="0"/>
        <v>1309329.1664410958</v>
      </c>
    </row>
    <row r="7" spans="1:52">
      <c r="A7" s="203" t="s">
        <v>1358</v>
      </c>
      <c r="B7" s="211"/>
      <c r="C7" s="176" t="s">
        <v>1295</v>
      </c>
      <c r="D7" s="212">
        <v>11914050</v>
      </c>
      <c r="E7" s="206" t="s">
        <v>1359</v>
      </c>
      <c r="F7" s="207"/>
      <c r="G7" s="177">
        <v>1</v>
      </c>
      <c r="H7" s="177">
        <v>1</v>
      </c>
      <c r="I7" s="177">
        <v>0</v>
      </c>
      <c r="J7" s="177">
        <v>0.2</v>
      </c>
      <c r="K7" s="177">
        <v>1</v>
      </c>
      <c r="L7" s="177">
        <v>1</v>
      </c>
      <c r="M7" s="177">
        <v>0</v>
      </c>
      <c r="N7" s="209"/>
      <c r="O7" s="209"/>
      <c r="P7" s="183">
        <f>+IFERROR(VLOOKUP(E7,'[111]4b-Classifcation rates'!$A$5:$L$200,8,FALSE),0)</f>
        <v>118607.955</v>
      </c>
      <c r="Q7" s="178">
        <f>+$G7*$P7*'[111]2d - Schedule Table'!$G$8/12+$H7*$P7*'[111]2d - Schedule Table'!$G$9/12+$I7*$P7*'[111]2d - Schedule Table'!$G$10/12+$J7*$P7*'[111]2d - Schedule Table'!$G$11/12+$K7*$P7*'[111]2d - Schedule Table'!$G$12/12+$L7*$P7*'[111]2d - Schedule Table'!$G$13/12+$M7*$P7*'[111]2d - Schedule Table'!$G$14/12+$N7*$P7*'[111]2d - Schedule Table'!$G$15/12+$O7*$P7*'[111]2d - Schedule Table'!$G$16/12+$F7*$P7*'[111]2d - Schedule Table'!$G$7/12</f>
        <v>0</v>
      </c>
      <c r="R7" s="178">
        <f>+$G7*$P7*'[111]2d - Schedule Table'!$H$8/12+$H7*$P7*'[111]2d - Schedule Table'!$H$9/12+$I7*$P7*'[111]2d - Schedule Table'!$H$10/12+$J7*$P7*'[111]2d - Schedule Table'!$H$11/12+$K7*$P7*'[111]2d - Schedule Table'!$H$12/12+$L7*$P7*'[111]2d - Schedule Table'!$H$13/12+$M7*$P7*'[111]2d - Schedule Table'!$H$14/12+$N7*$P7*'[111]2d - Schedule Table'!$H$15/12+$O7*$P7*'[111]2d - Schedule Table'!$H$16/12+$F7*$P7*'[111]2d - Schedule Table'!$H$7/12</f>
        <v>0</v>
      </c>
      <c r="S7" s="178">
        <f>+$G7*$P7*'[111]2d - Schedule Table'!$I$8/12+$H7*$P7*'[111]2d - Schedule Table'!$I$9/12+$I7*$P7*'[111]2d - Schedule Table'!$I$10/12+$J7*$P7*'[111]2d - Schedule Table'!$I$11/12+$K7*$P7*'[111]2d - Schedule Table'!$I$12/12+$L7*$P7*'[111]2d - Schedule Table'!$I$13/12+$M7*$P7*'[111]2d - Schedule Table'!$I$14/12+$N7*$P7*'[111]2d - Schedule Table'!$I$15/12+$O7*$P7*'[111]2d - Schedule Table'!$I$16/12+$F7*$P7*'[111]2d - Schedule Table'!$I$7/12</f>
        <v>0</v>
      </c>
      <c r="T7" s="178">
        <f>+$G7*$P7*'[111]2d - Schedule Table'!$J$8/12+$H7*$P7*'[111]2d - Schedule Table'!$J$9/12+$I7*$P7*'[111]2d - Schedule Table'!$J$10/12+$J7*$P7*'[111]2d - Schedule Table'!$J$11/12+$K7*$P7*'[111]2d - Schedule Table'!$J$12/12+$L7*$P7*'[111]2d - Schedule Table'!$J$13/12+$M7*$P7*'[111]2d - Schedule Table'!$J$14/12+$N7*$P7*'[111]2d - Schedule Table'!$J$15/12+$O7*$P7*'[111]2d - Schedule Table'!$J$16/12+$F7*$P7*'[111]2d - Schedule Table'!$J$7/12</f>
        <v>70189.913095890413</v>
      </c>
      <c r="U7" s="178">
        <f>+$G7*$P7*'[111]2d - Schedule Table'!$K$8/12+$H7*$P7*'[111]2d - Schedule Table'!$K$9/12+$I7*$P7*'[111]2d - Schedule Table'!$K$10/12+$J7*$P7*'[111]2d - Schedule Table'!$K$11/12+$K7*$P7*'[111]2d - Schedule Table'!$K$12/12+$L7*$P7*'[111]2d - Schedule Table'!$K$13/12+$M7*$P7*'[111]2d - Schedule Table'!$K$14/12+$N7*$P7*'[111]2d - Schedule Table'!$K$15/12+$O7*$P7*'[111]2d - Schedule Table'!$K$16/12+$F7*$P7*'[111]2d - Schedule Table'!$K$7/12</f>
        <v>118283.00169863015</v>
      </c>
      <c r="V7" s="178">
        <f>+$G7*$P7*'[111]2d - Schedule Table'!$L$8/12+$H7*$P7*'[111]2d - Schedule Table'!$L$9/12+$I7*$P7*'[111]2d - Schedule Table'!$L$10/12+$J7*$P7*'[111]2d - Schedule Table'!$L$11/12+$K7*$P7*'[111]2d - Schedule Table'!$L$12/12+$L7*$P7*'[111]2d - Schedule Table'!$L$13/12+$M7*$P7*'[111]2d - Schedule Table'!$L$14/12+$N7*$P7*'[111]2d - Schedule Table'!$L$15/12+$O7*$P7*'[111]2d - Schedule Table'!$L$16/12+$F7*$P7*'[111]2d - Schedule Table'!$L$7/12</f>
        <v>118283.00169863015</v>
      </c>
      <c r="W7" s="178">
        <f>+$G7*$P7*'[111]2d - Schedule Table'!$M$8/12+$H7*$P7*'[111]2d - Schedule Table'!$M$9/12+$I7*$P7*'[111]2d - Schedule Table'!$M$10/12+$J7*$P7*'[111]2d - Schedule Table'!$M$11/12+$K7*$P7*'[111]2d - Schedule Table'!$M$12/12+$L7*$P7*'[111]2d - Schedule Table'!$M$13/12+$M7*$P7*'[111]2d - Schedule Table'!$M$14/12+$N7*$P7*'[111]2d - Schedule Table'!$M$15/12+$O7*$P7*'[111]2d - Schedule Table'!$M$16/12+$F7*$P7*'[111]2d - Schedule Table'!$M$7/12</f>
        <v>118283.00169863013</v>
      </c>
      <c r="X7" s="178">
        <f>+$G7*$P7*'[111]2d - Schedule Table'!$N$8/12+$H7*$P7*'[111]2d - Schedule Table'!$N$9/12+$I7*$P7*'[111]2d - Schedule Table'!$N$10/12+$J7*$P7*'[111]2d - Schedule Table'!$N$11/12+$K7*$P7*'[111]2d - Schedule Table'!$N$12/12+$L7*$P7*'[111]2d - Schedule Table'!$N$13/12+$M7*$P7*'[111]2d - Schedule Table'!$N$14/12+$N7*$P7*'[111]2d - Schedule Table'!$N$15/12+$O7*$P7*'[111]2d - Schedule Table'!$N$16/12+$F7*$P7*'[111]2d - Schedule Table'!$N$7/12</f>
        <v>118283.00169863015</v>
      </c>
      <c r="Y7" s="178">
        <f>+$G7*$P7*'[111]2d - Schedule Table'!$O$8/12+$H7*$P7*'[111]2d - Schedule Table'!$O$9/12+$I7*$P7*'[111]2d - Schedule Table'!$O$10/12+$J7*$P7*'[111]2d - Schedule Table'!$O$11/12+$K7*$P7*'[111]2d - Schedule Table'!$O$12/12+$L7*$P7*'[111]2d - Schedule Table'!$O$13/12+$M7*$P7*'[111]2d - Schedule Table'!$O$14/12+$N7*$P7*'[111]2d - Schedule Table'!$O$15/12+$O7*$P7*'[111]2d - Schedule Table'!$O$16/12+$F7*$P7*'[111]2d - Schedule Table'!$O$7/12</f>
        <v>31195.516931506845</v>
      </c>
      <c r="Z7" s="178">
        <f>+$G7*$P7*'[111]2d - Schedule Table'!$P$8/12+$H7*$P7*'[111]2d - Schedule Table'!$P$9/12+$I7*$P7*'[111]2d - Schedule Table'!$P$10/12+$J7*$P7*'[111]2d - Schedule Table'!$P$11/12+$K7*$P7*'[111]2d - Schedule Table'!$P$12/12+$L7*$P7*'[111]2d - Schedule Table'!$P$13/12+$M7*$P7*'[111]2d - Schedule Table'!$P$14/12+$N7*$P7*'[111]2d - Schedule Table'!$P$15/12+$O7*$P7*'[111]2d - Schedule Table'!$P$16/12+$F7*$P7*'[111]2d - Schedule Table'!$P$7/12</f>
        <v>0</v>
      </c>
      <c r="AA7" s="178">
        <f>+$G7*$P7*'[111]2d - Schedule Table'!$Q$8/12+$H7*$P7*'[111]2d - Schedule Table'!$Q$9/12+$I7*$P7*'[111]2d - Schedule Table'!$Q$10/12+$J7*$P7*'[111]2d - Schedule Table'!$Q$11/12+$K7*$P7*'[111]2d - Schedule Table'!$Q$12/12+$L7*$P7*'[111]2d - Schedule Table'!$Q$13/12+$M7*$P7*'[111]2d - Schedule Table'!$Q$14/12+$N7*$P7*'[111]2d - Schedule Table'!$Q$15/12+$O7*$P7*'[111]2d - Schedule Table'!$Q$16/12+$F7*$P7*'[111]2d - Schedule Table'!$Q$7/12</f>
        <v>16897.571671232876</v>
      </c>
      <c r="AB7" s="178">
        <f>+$G7*$P7*'[111]2d - Schedule Table'!$R$8/12+$H7*$P7*'[111]2d - Schedule Table'!$R$9/12+$I7*$P7*'[111]2d - Schedule Table'!$R$10/12+$J7*$P7*'[111]2d - Schedule Table'!$R$11/12+$K7*$P7*'[111]2d - Schedule Table'!$R$12/12+$L7*$P7*'[111]2d - Schedule Table'!$R$13/12+$M7*$P7*'[111]2d - Schedule Table'!$R$14/12+$N7*$P7*'[111]2d - Schedule Table'!$R$15/12+$O7*$P7*'[111]2d - Schedule Table'!$R$16/12+$F7*$P7*'[111]2d - Schedule Table'!$R$7/12</f>
        <v>71424.735641095889</v>
      </c>
      <c r="AC7" s="178">
        <f>+$G7*$P7*'[111]2d - Schedule Table'!$S$8/12+$H7*$P7*'[111]2d - Schedule Table'!$S$9/12+$I7*$P7*'[111]2d - Schedule Table'!$S$10/12+$J7*$P7*'[111]2d - Schedule Table'!$S$11/12+$K7*$P7*'[111]2d - Schedule Table'!$S$12/12+$L7*$P7*'[111]2d - Schedule Table'!$S$13/12+$M7*$P7*'[111]2d - Schedule Table'!$S$14/12+$N7*$P7*'[111]2d - Schedule Table'!$S$15/12+$O7*$P7*'[111]2d - Schedule Table'!$S$16/12+$F7*$P7*'[111]2d - Schedule Table'!$S$7/12</f>
        <v>117958.04839726027</v>
      </c>
      <c r="AD7" s="178">
        <f>+$G7*$P7*'[111]2d - Schedule Table'!$T$8/12+$H7*$P7*'[111]2d - Schedule Table'!$T$9/12+$I7*$P7*'[111]2d - Schedule Table'!$T$10/12+$J7*$P7*'[111]2d - Schedule Table'!$T$11/12+$K7*$P7*'[111]2d - Schedule Table'!$T$12/12+$L7*$P7*'[111]2d - Schedule Table'!$T$13/12+$M7*$P7*'[111]2d - Schedule Table'!$T$14/12+$N7*$P7*'[111]2d - Schedule Table'!$T$15/12+$O7*$P7*'[111]2d - Schedule Table'!$T$16/12+$F7*$P7*'[111]2d - Schedule Table'!$T$7/12</f>
        <v>50692.715013698638</v>
      </c>
      <c r="AE7" s="178">
        <f>+$G7*$P7*'[111]2d - Schedule Table'!$U$8/12+$H7*$P7*'[111]2d - Schedule Table'!$U$9/12+$I7*$P7*'[111]2d - Schedule Table'!$U$10/12+$J7*$P7*'[111]2d - Schedule Table'!$U$11/12+$K7*$P7*'[111]2d - Schedule Table'!$U$12/12+$L7*$P7*'[111]2d - Schedule Table'!$U$13/12+$M7*$P7*'[111]2d - Schedule Table'!$U$14/12+$N7*$P7*'[111]2d - Schedule Table'!$U$15/12+$O7*$P7*'[111]2d - Schedule Table'!$U$16/12+$F7*$P7*'[111]2d - Schedule Table'!$U$7/12</f>
        <v>0</v>
      </c>
      <c r="AF7" s="178">
        <f>+$G7*$P7*'[111]2d - Schedule Table'!$V$8/12+$H7*$P7*'[111]2d - Schedule Table'!$V$9/12+$I7*$P7*'[111]2d - Schedule Table'!$V$10/12+$J7*$P7*'[111]2d - Schedule Table'!$V$11/12+$K7*$P7*'[111]2d - Schedule Table'!$V$12/12+$L7*$P7*'[111]2d - Schedule Table'!$V$13/12+$M7*$P7*'[111]2d - Schedule Table'!$V$14/12+$N7*$P7*'[111]2d - Schedule Table'!$V$15/12+$O7*$P7*'[111]2d - Schedule Table'!$V$16/12+$F7*$P7*'[111]2d - Schedule Table'!$V$7/12</f>
        <v>0</v>
      </c>
      <c r="AG7" s="178">
        <f>+$G7*$P7*'[111]2d - Schedule Table'!$W$8/12+$H7*$P7*'[111]2d - Schedule Table'!$W$9/12+$I7*$P7*'[111]2d - Schedule Table'!$W$10/12+$J7*$P7*'[111]2d - Schedule Table'!$W$11/12+$K7*$P7*'[111]2d - Schedule Table'!$W$12/12+$L7*$P7*'[111]2d - Schedule Table'!$W$13/12+$M7*$P7*'[111]2d - Schedule Table'!$W$14/12+$N7*$P7*'[111]2d - Schedule Table'!$W$15/12+$O7*$P7*'[111]2d - Schedule Table'!$W$16/12+$F7*$P7*'[111]2d - Schedule Table'!$W$7/12</f>
        <v>0</v>
      </c>
      <c r="AH7" s="178">
        <f>+$G7*$P7*'[111]2d - Schedule Table'!$X$8/12+$H7*$P7*'[111]2d - Schedule Table'!$X$9/12+$I7*$P7*'[111]2d - Schedule Table'!$X$10/12+$J7*$P7*'[111]2d - Schedule Table'!$X$11/12+$K7*$P7*'[111]2d - Schedule Table'!$X$12/12+$L7*$P7*'[111]2d - Schedule Table'!$X$13/12+$M7*$P7*'[111]2d - Schedule Table'!$X$14/12+$N7*$P7*'[111]2d - Schedule Table'!$X$15/12+$O7*$P7*'[111]2d - Schedule Table'!$X$16/12+$F7*$P7*'[111]2d - Schedule Table'!$X$7/12</f>
        <v>0</v>
      </c>
      <c r="AI7" s="178">
        <f>+$G7*$P7*'[111]2d - Schedule Table'!$Y$8/12+$H7*$P7*'[111]2d - Schedule Table'!$Y$9/12+$I7*$P7*'[111]2d - Schedule Table'!$Y$10/12+$J7*$P7*'[111]2d - Schedule Table'!$Y$11/12+$K7*$P7*'[111]2d - Schedule Table'!$Y$12/12+$L7*$P7*'[111]2d - Schedule Table'!$Y$13/12+$M7*$P7*'[111]2d - Schedule Table'!$Y$14/12+$N7*$P7*'[111]2d - Schedule Table'!$Y$15/12+$O7*$P7*'[111]2d - Schedule Table'!$Y$16/12+$F7*$P7*'[111]2d - Schedule Table'!$Y$7/12</f>
        <v>0</v>
      </c>
      <c r="AJ7" s="178">
        <f>+$G7*$P7*'[111]2d - Schedule Table'!$Z$8/12+$H7*$P7*'[111]2d - Schedule Table'!$Z$9/12+$I7*$P7*'[111]2d - Schedule Table'!$Z$10/12+$J7*$P7*'[111]2d - Schedule Table'!$Z$11/12+$K7*$P7*'[111]2d - Schedule Table'!$Z$12/12+$L7*$P7*'[111]2d - Schedule Table'!$Z$13/12+$M7*$P7*'[111]2d - Schedule Table'!$Z$14/12+$N7*$P7*'[111]2d - Schedule Table'!$Z$15/12+$O7*$P7*'[111]2d - Schedule Table'!$Z$16/12+$F7*$P7*'[111]2d - Schedule Table'!$Z$7/12</f>
        <v>0</v>
      </c>
      <c r="AK7" s="178">
        <f>+$G7*$P7*'[111]2d - Schedule Table'!$AA$8/12+$H7*$P7*'[111]2d - Schedule Table'!$AA$9/12+$I7*$P7*'[111]2d - Schedule Table'!$AA$10/12+$J7*$P7*'[111]2d - Schedule Table'!$AA$11/12+$K7*$P7*'[111]2d - Schedule Table'!$AA$12/12+$L7*$P7*'[111]2d - Schedule Table'!$AA$13/12+$M7*$P7*'[111]2d - Schedule Table'!$AA$14/12+$N7*$P7*'[111]2d - Schedule Table'!$AA$15/12+$O7*$P7*'[111]2d - Schedule Table'!$AA$16/12+$F7*$P7*'[111]2d - Schedule Table'!$AA$7/12</f>
        <v>0</v>
      </c>
      <c r="AL7" s="178">
        <f>+$G7*$P7*'[111]2d - Schedule Table'!$AB$8/12+$H7*$P7*'[111]2d - Schedule Table'!$AB$9/12+$I7*$P7*'[111]2d - Schedule Table'!$AB$10/12+$J7*$P7*'[111]2d - Schedule Table'!$AB$11/12+$K7*$P7*'[111]2d - Schedule Table'!$AB$12/12+$L7*$P7*'[111]2d - Schedule Table'!$AB$13/12+$M7*$P7*'[111]2d - Schedule Table'!$AB$14/12+$N7*$P7*'[111]2d - Schedule Table'!$AB$15/12+$O7*$P7*'[111]2d - Schedule Table'!$AB$16/12+$F7*$P7*'[111]2d - Schedule Table'!$AB$7/12</f>
        <v>0</v>
      </c>
      <c r="AM7" s="178">
        <f>+$G7*$P7*'[111]2d - Schedule Table'!$AC$8/12+$H7*$P7*'[111]2d - Schedule Table'!$AC$9/12+$I7*$P7*'[111]2d - Schedule Table'!$AC$10/12+$J7*$P7*'[111]2d - Schedule Table'!$AC$11/12+$K7*$P7*'[111]2d - Schedule Table'!$AC$12/12+$L7*$P7*'[111]2d - Schedule Table'!$AC$13/12+$M7*$P7*'[111]2d - Schedule Table'!$AC$14/12+$N7*$P7*'[111]2d - Schedule Table'!$AC$15/12+$O7*$P7*'[111]2d - Schedule Table'!$AC$16/12+$F7*$P7*'[111]2d - Schedule Table'!$AC$7/12</f>
        <v>0</v>
      </c>
      <c r="AN7" s="180">
        <f t="shared" si="0"/>
        <v>831490.50754520553</v>
      </c>
    </row>
    <row r="8" spans="1:52">
      <c r="A8" s="203" t="s">
        <v>1360</v>
      </c>
      <c r="B8" s="211"/>
      <c r="C8" s="176" t="s">
        <v>1298</v>
      </c>
      <c r="D8" s="212">
        <v>11911248</v>
      </c>
      <c r="E8" s="206" t="s">
        <v>1301</v>
      </c>
      <c r="F8" s="207"/>
      <c r="G8" s="177">
        <v>1</v>
      </c>
      <c r="H8" s="177">
        <v>0.25</v>
      </c>
      <c r="I8" s="177">
        <v>0.25</v>
      </c>
      <c r="J8" s="177">
        <v>0.2</v>
      </c>
      <c r="K8" s="177">
        <v>0.05</v>
      </c>
      <c r="L8" s="177">
        <v>0.55000000000000004</v>
      </c>
      <c r="M8" s="177">
        <v>1</v>
      </c>
      <c r="N8" s="209"/>
      <c r="O8" s="209"/>
      <c r="P8" s="183">
        <f>+IFERROR(VLOOKUP(E8,'[111]4b-Classifcation rates'!$A$5:$L$200,8,FALSE),0)</f>
        <v>154580.39609596875</v>
      </c>
      <c r="Q8" s="178">
        <f>+$G8*$P8*'[111]2d - Schedule Table'!$G$8/12+$H8*$P8*'[111]2d - Schedule Table'!$G$9/12+$I8*$P8*'[111]2d - Schedule Table'!$G$10/12+$J8*$P8*'[111]2d - Schedule Table'!$G$11/12+$K8*$P8*'[111]2d - Schedule Table'!$G$12/12+$L8*$P8*'[111]2d - Schedule Table'!$G$13/12+$M8*$P8*'[111]2d - Schedule Table'!$G$14/12+$N8*$P8*'[111]2d - Schedule Table'!$G$15/12+$O8*$P8*'[111]2d - Schedule Table'!$G$16/12+$F8*$P8*'[111]2d - Schedule Table'!$G$7/12</f>
        <v>0</v>
      </c>
      <c r="R8" s="178">
        <f>+$G8*$P8*'[111]2d - Schedule Table'!$H$8/12+$H8*$P8*'[111]2d - Schedule Table'!$H$9/12+$I8*$P8*'[111]2d - Schedule Table'!$H$10/12+$J8*$P8*'[111]2d - Schedule Table'!$H$11/12+$K8*$P8*'[111]2d - Schedule Table'!$H$12/12+$L8*$P8*'[111]2d - Schedule Table'!$H$13/12+$M8*$P8*'[111]2d - Schedule Table'!$H$14/12+$N8*$P8*'[111]2d - Schedule Table'!$H$15/12+$O8*$P8*'[111]2d - Schedule Table'!$H$16/12+$F8*$P8*'[111]2d - Schedule Table'!$H$7/12</f>
        <v>0</v>
      </c>
      <c r="S8" s="178">
        <f>+$G8*$P8*'[111]2d - Schedule Table'!$I$8/12+$H8*$P8*'[111]2d - Schedule Table'!$I$9/12+$I8*$P8*'[111]2d - Schedule Table'!$I$10/12+$J8*$P8*'[111]2d - Schedule Table'!$I$11/12+$K8*$P8*'[111]2d - Schedule Table'!$I$12/12+$L8*$P8*'[111]2d - Schedule Table'!$I$13/12+$M8*$P8*'[111]2d - Schedule Table'!$I$14/12+$N8*$P8*'[111]2d - Schedule Table'!$I$15/12+$O8*$P8*'[111]2d - Schedule Table'!$I$16/12+$F8*$P8*'[111]2d - Schedule Table'!$I$7/12</f>
        <v>0</v>
      </c>
      <c r="T8" s="178">
        <f>+$G8*$P8*'[111]2d - Schedule Table'!$J$8/12+$H8*$P8*'[111]2d - Schedule Table'!$J$9/12+$I8*$P8*'[111]2d - Schedule Table'!$J$10/12+$J8*$P8*'[111]2d - Schedule Table'!$J$11/12+$K8*$P8*'[111]2d - Schedule Table'!$J$12/12+$L8*$P8*'[111]2d - Schedule Table'!$J$13/12+$M8*$P8*'[111]2d - Schedule Table'!$J$14/12+$N8*$P8*'[111]2d - Schedule Table'!$J$15/12+$O8*$P8*'[111]2d - Schedule Table'!$J$16/12+$F8*$P8*'[111]2d - Schedule Table'!$J$7/12</f>
        <v>91477.713854052752</v>
      </c>
      <c r="U8" s="178">
        <f>+$G8*$P8*'[111]2d - Schedule Table'!$K$8/12+$H8*$P8*'[111]2d - Schedule Table'!$K$9/12+$I8*$P8*'[111]2d - Schedule Table'!$K$10/12+$J8*$P8*'[111]2d - Schedule Table'!$K$11/12+$K8*$P8*'[111]2d - Schedule Table'!$K$12/12+$L8*$P8*'[111]2d - Schedule Table'!$K$13/12+$M8*$P8*'[111]2d - Schedule Table'!$K$14/12+$N8*$P8*'[111]2d - Schedule Table'!$K$15/12+$O8*$P8*'[111]2d - Schedule Table'!$K$16/12+$F8*$P8*'[111]2d - Schedule Table'!$K$7/12</f>
        <v>154156.88816145927</v>
      </c>
      <c r="V8" s="178">
        <f>+$G8*$P8*'[111]2d - Schedule Table'!$L$8/12+$H8*$P8*'[111]2d - Schedule Table'!$L$9/12+$I8*$P8*'[111]2d - Schedule Table'!$L$10/12+$J8*$P8*'[111]2d - Schedule Table'!$L$11/12+$K8*$P8*'[111]2d - Schedule Table'!$L$12/12+$L8*$P8*'[111]2d - Schedule Table'!$L$13/12+$M8*$P8*'[111]2d - Schedule Table'!$L$14/12+$N8*$P8*'[111]2d - Schedule Table'!$L$15/12+$O8*$P8*'[111]2d - Schedule Table'!$L$16/12+$F8*$P8*'[111]2d - Schedule Table'!$L$7/12</f>
        <v>154156.88816145927</v>
      </c>
      <c r="W8" s="178">
        <f>+$G8*$P8*'[111]2d - Schedule Table'!$M$8/12+$H8*$P8*'[111]2d - Schedule Table'!$M$9/12+$I8*$P8*'[111]2d - Schedule Table'!$M$10/12+$J8*$P8*'[111]2d - Schedule Table'!$M$11/12+$K8*$P8*'[111]2d - Schedule Table'!$M$12/12+$L8*$P8*'[111]2d - Schedule Table'!$M$13/12+$M8*$P8*'[111]2d - Schedule Table'!$M$14/12+$N8*$P8*'[111]2d - Schedule Table'!$M$15/12+$O8*$P8*'[111]2d - Schedule Table'!$M$16/12+$F8*$P8*'[111]2d - Schedule Table'!$M$7/12</f>
        <v>48703.412468592898</v>
      </c>
      <c r="X8" s="178">
        <f>+$G8*$P8*'[111]2d - Schedule Table'!$N$8/12+$H8*$P8*'[111]2d - Schedule Table'!$N$9/12+$I8*$P8*'[111]2d - Schedule Table'!$N$10/12+$J8*$P8*'[111]2d - Schedule Table'!$N$11/12+$K8*$P8*'[111]2d - Schedule Table'!$N$12/12+$L8*$P8*'[111]2d - Schedule Table'!$N$13/12+$M8*$P8*'[111]2d - Schedule Table'!$N$14/12+$N8*$P8*'[111]2d - Schedule Table'!$N$15/12+$O8*$P8*'[111]2d - Schedule Table'!$N$16/12+$F8*$P8*'[111]2d - Schedule Table'!$N$7/12</f>
        <v>38539.222040364817</v>
      </c>
      <c r="Y8" s="178">
        <f>+$G8*$P8*'[111]2d - Schedule Table'!$O$8/12+$H8*$P8*'[111]2d - Schedule Table'!$O$9/12+$I8*$P8*'[111]2d - Schedule Table'!$O$10/12+$J8*$P8*'[111]2d - Schedule Table'!$O$11/12+$K8*$P8*'[111]2d - Schedule Table'!$O$12/12+$L8*$P8*'[111]2d - Schedule Table'!$O$13/12+$M8*$P8*'[111]2d - Schedule Table'!$O$14/12+$N8*$P8*'[111]2d - Schedule Table'!$O$15/12+$O8*$P8*'[111]2d - Schedule Table'!$O$16/12+$F8*$P8*'[111]2d - Schedule Table'!$O$7/12</f>
        <v>38539.22204036481</v>
      </c>
      <c r="Z8" s="178">
        <f>+$G8*$P8*'[111]2d - Schedule Table'!$P$8/12+$H8*$P8*'[111]2d - Schedule Table'!$P$9/12+$I8*$P8*'[111]2d - Schedule Table'!$P$10/12+$J8*$P8*'[111]2d - Schedule Table'!$P$11/12+$K8*$P8*'[111]2d - Schedule Table'!$P$12/12+$L8*$P8*'[111]2d - Schedule Table'!$P$13/12+$M8*$P8*'[111]2d - Schedule Table'!$P$14/12+$N8*$P8*'[111]2d - Schedule Table'!$P$15/12+$O8*$P8*'[111]2d - Schedule Table'!$P$16/12+$F8*$P8*'[111]2d - Schedule Table'!$P$7/12</f>
        <v>38539.222040364817</v>
      </c>
      <c r="AA8" s="178">
        <f>+$G8*$P8*'[111]2d - Schedule Table'!$Q$8/12+$H8*$P8*'[111]2d - Schedule Table'!$Q$9/12+$I8*$P8*'[111]2d - Schedule Table'!$Q$10/12+$J8*$P8*'[111]2d - Schedule Table'!$Q$11/12+$K8*$P8*'[111]2d - Schedule Table'!$Q$12/12+$L8*$P8*'[111]2d - Schedule Table'!$Q$13/12+$M8*$P8*'[111]2d - Schedule Table'!$Q$14/12+$N8*$P8*'[111]2d - Schedule Table'!$Q$15/12+$O8*$P8*'[111]2d - Schedule Table'!$Q$16/12+$F8*$P8*'[111]2d - Schedule Table'!$Q$7/12</f>
        <v>33033.618891741266</v>
      </c>
      <c r="AB8" s="178">
        <f>+$G8*$P8*'[111]2d - Schedule Table'!$R$8/12+$H8*$P8*'[111]2d - Schedule Table'!$R$9/12+$I8*$P8*'[111]2d - Schedule Table'!$R$10/12+$J8*$P8*'[111]2d - Schedule Table'!$R$11/12+$K8*$P8*'[111]2d - Schedule Table'!$R$12/12+$L8*$P8*'[111]2d - Schedule Table'!$R$13/12+$M8*$P8*'[111]2d - Schedule Table'!$R$14/12+$N8*$P8*'[111]2d - Schedule Table'!$R$15/12+$O8*$P8*'[111]2d - Schedule Table'!$R$16/12+$F8*$P8*'[111]2d - Schedule Table'!$R$7/12</f>
        <v>19057.857052927655</v>
      </c>
      <c r="AC8" s="178">
        <f>+$G8*$P8*'[111]2d - Schedule Table'!$S$8/12+$H8*$P8*'[111]2d - Schedule Table'!$S$9/12+$I8*$P8*'[111]2d - Schedule Table'!$S$10/12+$J8*$P8*'[111]2d - Schedule Table'!$S$11/12+$K8*$P8*'[111]2d - Schedule Table'!$S$12/12+$L8*$P8*'[111]2d - Schedule Table'!$S$13/12+$M8*$P8*'[111]2d - Schedule Table'!$S$14/12+$N8*$P8*'[111]2d - Schedule Table'!$S$15/12+$O8*$P8*'[111]2d - Schedule Table'!$S$16/12+$F8*$P8*'[111]2d - Schedule Table'!$S$7/12</f>
        <v>12768.764225461528</v>
      </c>
      <c r="AD8" s="178">
        <f>+$G8*$P8*'[111]2d - Schedule Table'!$T$8/12+$H8*$P8*'[111]2d - Schedule Table'!$T$9/12+$I8*$P8*'[111]2d - Schedule Table'!$T$10/12+$J8*$P8*'[111]2d - Schedule Table'!$T$11/12+$K8*$P8*'[111]2d - Schedule Table'!$T$12/12+$L8*$P8*'[111]2d - Schedule Table'!$T$13/12+$M8*$P8*'[111]2d - Schedule Table'!$T$14/12+$N8*$P8*'[111]2d - Schedule Table'!$T$15/12+$O8*$P8*'[111]2d - Schedule Table'!$T$16/12+$F8*$P8*'[111]2d - Schedule Table'!$T$7/12</f>
        <v>124003.12322438261</v>
      </c>
      <c r="AE8" s="178">
        <f>+$G8*$P8*'[111]2d - Schedule Table'!$U$8/12+$H8*$P8*'[111]2d - Schedule Table'!$U$9/12+$I8*$P8*'[111]2d - Schedule Table'!$U$10/12+$J8*$P8*'[111]2d - Schedule Table'!$U$11/12+$K8*$P8*'[111]2d - Schedule Table'!$U$12/12+$L8*$P8*'[111]2d - Schedule Table'!$U$13/12+$M8*$P8*'[111]2d - Schedule Table'!$U$14/12+$N8*$P8*'[111]2d - Schedule Table'!$U$15/12+$O8*$P8*'[111]2d - Schedule Table'!$U$16/12+$F8*$P8*'[111]2d - Schedule Table'!$U$7/12</f>
        <v>154580.39609596875</v>
      </c>
      <c r="AF8" s="178">
        <f>+$G8*$P8*'[111]2d - Schedule Table'!$V$8/12+$H8*$P8*'[111]2d - Schedule Table'!$V$9/12+$I8*$P8*'[111]2d - Schedule Table'!$V$10/12+$J8*$P8*'[111]2d - Schedule Table'!$V$11/12+$K8*$P8*'[111]2d - Schedule Table'!$V$12/12+$L8*$P8*'[111]2d - Schedule Table'!$V$13/12+$M8*$P8*'[111]2d - Schedule Table'!$V$14/12+$N8*$P8*'[111]2d - Schedule Table'!$V$15/12+$O8*$P8*'[111]2d - Schedule Table'!$V$16/12+$F8*$P8*'[111]2d - Schedule Table'!$V$7/12</f>
        <v>154156.88816145927</v>
      </c>
      <c r="AG8" s="178">
        <f>+$G8*$P8*'[111]2d - Schedule Table'!$W$8/12+$H8*$P8*'[111]2d - Schedule Table'!$W$9/12+$I8*$P8*'[111]2d - Schedule Table'!$W$10/12+$J8*$P8*'[111]2d - Schedule Table'!$W$11/12+$K8*$P8*'[111]2d - Schedule Table'!$W$12/12+$L8*$P8*'[111]2d - Schedule Table'!$W$13/12+$M8*$P8*'[111]2d - Schedule Table'!$W$14/12+$N8*$P8*'[111]2d - Schedule Table'!$W$15/12+$O8*$P8*'[111]2d - Schedule Table'!$W$16/12+$F8*$P8*'[111]2d - Schedule Table'!$W$7/12</f>
        <v>154156.88816145927</v>
      </c>
      <c r="AH8" s="178">
        <f>+$G8*$P8*'[111]2d - Schedule Table'!$X$8/12+$H8*$P8*'[111]2d - Schedule Table'!$X$9/12+$I8*$P8*'[111]2d - Schedule Table'!$X$10/12+$J8*$P8*'[111]2d - Schedule Table'!$X$11/12+$K8*$P8*'[111]2d - Schedule Table'!$X$12/12+$L8*$P8*'[111]2d - Schedule Table'!$X$13/12+$M8*$P8*'[111]2d - Schedule Table'!$X$14/12+$N8*$P8*'[111]2d - Schedule Table'!$X$15/12+$O8*$P8*'[111]2d - Schedule Table'!$X$16/12+$F8*$P8*'[111]2d - Schedule Table'!$X$7/12</f>
        <v>154156.88816145927</v>
      </c>
      <c r="AI8" s="178">
        <f>+$G8*$P8*'[111]2d - Schedule Table'!$Y$8/12+$H8*$P8*'[111]2d - Schedule Table'!$Y$9/12+$I8*$P8*'[111]2d - Schedule Table'!$Y$10/12+$J8*$P8*'[111]2d - Schedule Table'!$Y$11/12+$K8*$P8*'[111]2d - Schedule Table'!$Y$12/12+$L8*$P8*'[111]2d - Schedule Table'!$Y$13/12+$M8*$P8*'[111]2d - Schedule Table'!$Y$14/12+$N8*$P8*'[111]2d - Schedule Table'!$Y$15/12+$O8*$P8*'[111]2d - Schedule Table'!$Y$16/12+$F8*$P8*'[111]2d - Schedule Table'!$Y$7/12</f>
        <v>63526.190176425524</v>
      </c>
      <c r="AJ8" s="178">
        <f>+$G8*$P8*'[111]2d - Schedule Table'!$Z$8/12+$H8*$P8*'[111]2d - Schedule Table'!$Z$9/12+$I8*$P8*'[111]2d - Schedule Table'!$Z$10/12+$J8*$P8*'[111]2d - Schedule Table'!$Z$11/12+$K8*$P8*'[111]2d - Schedule Table'!$Z$12/12+$L8*$P8*'[111]2d - Schedule Table'!$Z$13/12+$M8*$P8*'[111]2d - Schedule Table'!$Z$14/12+$N8*$P8*'[111]2d - Schedule Table'!$Z$15/12+$O8*$P8*'[111]2d - Schedule Table'!$Z$16/12+$F8*$P8*'[111]2d - Schedule Table'!$Z$7/12</f>
        <v>0</v>
      </c>
      <c r="AK8" s="178">
        <f>+$G8*$P8*'[111]2d - Schedule Table'!$AA$8/12+$H8*$P8*'[111]2d - Schedule Table'!$AA$9/12+$I8*$P8*'[111]2d - Schedule Table'!$AA$10/12+$J8*$P8*'[111]2d - Schedule Table'!$AA$11/12+$K8*$P8*'[111]2d - Schedule Table'!$AA$12/12+$L8*$P8*'[111]2d - Schedule Table'!$AA$13/12+$M8*$P8*'[111]2d - Schedule Table'!$AA$14/12+$N8*$P8*'[111]2d - Schedule Table'!$AA$15/12+$O8*$P8*'[111]2d - Schedule Table'!$AA$16/12+$F8*$P8*'[111]2d - Schedule Table'!$AA$7/12</f>
        <v>0</v>
      </c>
      <c r="AL8" s="178">
        <f>+$G8*$P8*'[111]2d - Schedule Table'!$AB$8/12+$H8*$P8*'[111]2d - Schedule Table'!$AB$9/12+$I8*$P8*'[111]2d - Schedule Table'!$AB$10/12+$J8*$P8*'[111]2d - Schedule Table'!$AB$11/12+$K8*$P8*'[111]2d - Schedule Table'!$AB$12/12+$L8*$P8*'[111]2d - Schedule Table'!$AB$13/12+$M8*$P8*'[111]2d - Schedule Table'!$AB$14/12+$N8*$P8*'[111]2d - Schedule Table'!$AB$15/12+$O8*$P8*'[111]2d - Schedule Table'!$AB$16/12+$F8*$P8*'[111]2d - Schedule Table'!$AB$7/12</f>
        <v>0</v>
      </c>
      <c r="AM8" s="178">
        <f>+$G8*$P8*'[111]2d - Schedule Table'!$AC$8/12+$H8*$P8*'[111]2d - Schedule Table'!$AC$9/12+$I8*$P8*'[111]2d - Schedule Table'!$AC$10/12+$J8*$P8*'[111]2d - Schedule Table'!$AC$11/12+$K8*$P8*'[111]2d - Schedule Table'!$AC$12/12+$L8*$P8*'[111]2d - Schedule Table'!$AC$13/12+$M8*$P8*'[111]2d - Schedule Table'!$AC$14/12+$N8*$P8*'[111]2d - Schedule Table'!$AC$15/12+$O8*$P8*'[111]2d - Schedule Table'!$AC$16/12+$F8*$P8*'[111]2d - Schedule Table'!$AC$7/12</f>
        <v>0</v>
      </c>
      <c r="AN8" s="180">
        <f t="shared" si="0"/>
        <v>1433553.1829179437</v>
      </c>
    </row>
    <row r="9" spans="1:52">
      <c r="A9" s="203" t="s">
        <v>1297</v>
      </c>
      <c r="B9" s="211"/>
      <c r="C9" s="176" t="s">
        <v>1299</v>
      </c>
      <c r="D9" s="212">
        <v>11901816</v>
      </c>
      <c r="E9" s="206" t="s">
        <v>1296</v>
      </c>
      <c r="F9" s="207"/>
      <c r="G9" s="177">
        <v>0.15</v>
      </c>
      <c r="H9" s="177">
        <v>0</v>
      </c>
      <c r="I9" s="177">
        <v>0</v>
      </c>
      <c r="J9" s="177">
        <v>1</v>
      </c>
      <c r="K9" s="177">
        <v>0.1</v>
      </c>
      <c r="L9" s="177">
        <v>1</v>
      </c>
      <c r="M9" s="177">
        <v>0</v>
      </c>
      <c r="N9" s="209"/>
      <c r="O9" s="209"/>
      <c r="P9" s="183">
        <f>+IFERROR(VLOOKUP(E9,'[111]4b-Classifcation rates'!$A$5:$L$200,8,FALSE),0)</f>
        <v>134635.25373271876</v>
      </c>
      <c r="Q9" s="178">
        <f>+$G9*$P9*'[111]2d - Schedule Table'!$G$8/12+$H9*$P9*'[111]2d - Schedule Table'!$G$9/12+$I9*$P9*'[111]2d - Schedule Table'!$G$10/12+$J9*$P9*'[111]2d - Schedule Table'!$G$11/12+$K9*$P9*'[111]2d - Schedule Table'!$G$12/12+$L9*$P9*'[111]2d - Schedule Table'!$G$13/12+$M9*$P9*'[111]2d - Schedule Table'!$G$14/12+$N9*$P9*'[111]2d - Schedule Table'!$G$15/12+$O9*$P9*'[111]2d - Schedule Table'!$G$16/12+$F9*$P9*'[111]2d - Schedule Table'!$G$7/12</f>
        <v>0</v>
      </c>
      <c r="R9" s="178">
        <f>+$G9*$P9*'[111]2d - Schedule Table'!$H$8/12+$H9*$P9*'[111]2d - Schedule Table'!$H$9/12+$I9*$P9*'[111]2d - Schedule Table'!$H$10/12+$J9*$P9*'[111]2d - Schedule Table'!$H$11/12+$K9*$P9*'[111]2d - Schedule Table'!$H$12/12+$L9*$P9*'[111]2d - Schedule Table'!$H$13/12+$M9*$P9*'[111]2d - Schedule Table'!$H$14/12+$N9*$P9*'[111]2d - Schedule Table'!$H$15/12+$O9*$P9*'[111]2d - Schedule Table'!$H$16/12+$F9*$P9*'[111]2d - Schedule Table'!$H$7/12</f>
        <v>0</v>
      </c>
      <c r="S9" s="178">
        <f>+$G9*$P9*'[111]2d - Schedule Table'!$I$8/12+$H9*$P9*'[111]2d - Schedule Table'!$I$9/12+$I9*$P9*'[111]2d - Schedule Table'!$I$10/12+$J9*$P9*'[111]2d - Schedule Table'!$I$11/12+$K9*$P9*'[111]2d - Schedule Table'!$I$12/12+$L9*$P9*'[111]2d - Schedule Table'!$I$13/12+$M9*$P9*'[111]2d - Schedule Table'!$I$14/12+$N9*$P9*'[111]2d - Schedule Table'!$I$15/12+$O9*$P9*'[111]2d - Schedule Table'!$I$16/12+$F9*$P9*'[111]2d - Schedule Table'!$I$7/12</f>
        <v>0</v>
      </c>
      <c r="T9" s="178">
        <f>+$G9*$P9*'[111]2d - Schedule Table'!$J$8/12+$H9*$P9*'[111]2d - Schedule Table'!$J$9/12+$I9*$P9*'[111]2d - Schedule Table'!$J$10/12+$J9*$P9*'[111]2d - Schedule Table'!$J$11/12+$K9*$P9*'[111]2d - Schedule Table'!$J$12/12+$L9*$P9*'[111]2d - Schedule Table'!$J$13/12+$M9*$P9*'[111]2d - Schedule Table'!$J$14/12+$N9*$P9*'[111]2d - Schedule Table'!$J$15/12+$O9*$P9*'[111]2d - Schedule Table'!$J$16/12+$F9*$P9*'[111]2d - Schedule Table'!$J$7/12</f>
        <v>11951.184166959145</v>
      </c>
      <c r="U9" s="178">
        <f>+$G9*$P9*'[111]2d - Schedule Table'!$K$8/12+$H9*$P9*'[111]2d - Schedule Table'!$K$9/12+$I9*$P9*'[111]2d - Schedule Table'!$K$10/12+$J9*$P9*'[111]2d - Schedule Table'!$K$11/12+$K9*$P9*'[111]2d - Schedule Table'!$K$12/12+$L9*$P9*'[111]2d - Schedule Table'!$K$13/12+$M9*$P9*'[111]2d - Schedule Table'!$K$14/12+$N9*$P9*'[111]2d - Schedule Table'!$K$15/12+$O9*$P9*'[111]2d - Schedule Table'!$K$16/12+$F9*$P9*'[111]2d - Schedule Table'!$K$7/12</f>
        <v>20139.958503579299</v>
      </c>
      <c r="V9" s="178">
        <f>+$G9*$P9*'[111]2d - Schedule Table'!$L$8/12+$H9*$P9*'[111]2d - Schedule Table'!$L$9/12+$I9*$P9*'[111]2d - Schedule Table'!$L$10/12+$J9*$P9*'[111]2d - Schedule Table'!$L$11/12+$K9*$P9*'[111]2d - Schedule Table'!$L$12/12+$L9*$P9*'[111]2d - Schedule Table'!$L$13/12+$M9*$P9*'[111]2d - Schedule Table'!$L$14/12+$N9*$P9*'[111]2d - Schedule Table'!$L$15/12+$O9*$P9*'[111]2d - Schedule Table'!$L$16/12+$F9*$P9*'[111]2d - Schedule Table'!$L$7/12</f>
        <v>20139.958503579299</v>
      </c>
      <c r="W9" s="178">
        <f>+$G9*$P9*'[111]2d - Schedule Table'!$M$8/12+$H9*$P9*'[111]2d - Schedule Table'!$M$9/12+$I9*$P9*'[111]2d - Schedule Table'!$M$10/12+$J9*$P9*'[111]2d - Schedule Table'!$M$11/12+$K9*$P9*'[111]2d - Schedule Table'!$M$12/12+$L9*$P9*'[111]2d - Schedule Table'!$M$13/12+$M9*$P9*'[111]2d - Schedule Table'!$M$14/12+$N9*$P9*'[111]2d - Schedule Table'!$M$15/12+$O9*$P9*'[111]2d - Schedule Table'!$M$16/12+$F9*$P9*'[111]2d - Schedule Table'!$M$7/12</f>
        <v>1770.545802512466</v>
      </c>
      <c r="X9" s="178">
        <f>+$G9*$P9*'[111]2d - Schedule Table'!$N$8/12+$H9*$P9*'[111]2d - Schedule Table'!$N$9/12+$I9*$P9*'[111]2d - Schedule Table'!$N$10/12+$J9*$P9*'[111]2d - Schedule Table'!$N$11/12+$K9*$P9*'[111]2d - Schedule Table'!$N$12/12+$L9*$P9*'[111]2d - Schedule Table'!$N$13/12+$M9*$P9*'[111]2d - Schedule Table'!$N$14/12+$N9*$P9*'[111]2d - Schedule Table'!$N$15/12+$O9*$P9*'[111]2d - Schedule Table'!$N$16/12+$F9*$P9*'[111]2d - Schedule Table'!$N$7/12</f>
        <v>0</v>
      </c>
      <c r="Y9" s="178">
        <f>+$G9*$P9*'[111]2d - Schedule Table'!$O$8/12+$H9*$P9*'[111]2d - Schedule Table'!$O$9/12+$I9*$P9*'[111]2d - Schedule Table'!$O$10/12+$J9*$P9*'[111]2d - Schedule Table'!$O$11/12+$K9*$P9*'[111]2d - Schedule Table'!$O$12/12+$L9*$P9*'[111]2d - Schedule Table'!$O$13/12+$M9*$P9*'[111]2d - Schedule Table'!$O$14/12+$N9*$P9*'[111]2d - Schedule Table'!$O$15/12+$O9*$P9*'[111]2d - Schedule Table'!$O$16/12+$F9*$P9*'[111]2d - Schedule Table'!$O$7/12</f>
        <v>0</v>
      </c>
      <c r="Z9" s="178">
        <f>+$G9*$P9*'[111]2d - Schedule Table'!$P$8/12+$H9*$P9*'[111]2d - Schedule Table'!$P$9/12+$I9*$P9*'[111]2d - Schedule Table'!$P$10/12+$J9*$P9*'[111]2d - Schedule Table'!$P$11/12+$K9*$P9*'[111]2d - Schedule Table'!$P$12/12+$L9*$P9*'[111]2d - Schedule Table'!$P$13/12+$M9*$P9*'[111]2d - Schedule Table'!$P$14/12+$N9*$P9*'[111]2d - Schedule Table'!$P$15/12+$O9*$P9*'[111]2d - Schedule Table'!$P$16/12+$F9*$P9*'[111]2d - Schedule Table'!$P$7/12</f>
        <v>0</v>
      </c>
      <c r="AA9" s="178">
        <f>+$G9*$P9*'[111]2d - Schedule Table'!$Q$8/12+$H9*$P9*'[111]2d - Schedule Table'!$Q$9/12+$I9*$P9*'[111]2d - Schedule Table'!$Q$10/12+$J9*$P9*'[111]2d - Schedule Table'!$Q$11/12+$K9*$P9*'[111]2d - Schedule Table'!$Q$12/12+$L9*$P9*'[111]2d - Schedule Table'!$Q$13/12+$M9*$P9*'[111]2d - Schedule Table'!$Q$14/12+$N9*$P9*'[111]2d - Schedule Table'!$Q$15/12+$O9*$P9*'[111]2d - Schedule Table'!$Q$16/12+$F9*$P9*'[111]2d - Schedule Table'!$Q$7/12</f>
        <v>95904.564302758547</v>
      </c>
      <c r="AB9" s="178">
        <f>+$G9*$P9*'[111]2d - Schedule Table'!$R$8/12+$H9*$P9*'[111]2d - Schedule Table'!$R$9/12+$I9*$P9*'[111]2d - Schedule Table'!$R$10/12+$J9*$P9*'[111]2d - Schedule Table'!$R$11/12+$K9*$P9*'[111]2d - Schedule Table'!$R$12/12+$L9*$P9*'[111]2d - Schedule Table'!$R$13/12+$M9*$P9*'[111]2d - Schedule Table'!$R$14/12+$N9*$P9*'[111]2d - Schedule Table'!$R$15/12+$O9*$P9*'[111]2d - Schedule Table'!$R$16/12+$F9*$P9*'[111]2d - Schedule Table'!$R$7/12</f>
        <v>72813.696128325158</v>
      </c>
      <c r="AC9" s="178">
        <f>+$G9*$P9*'[111]2d - Schedule Table'!$S$8/12+$H9*$P9*'[111]2d - Schedule Table'!$S$9/12+$I9*$P9*'[111]2d - Schedule Table'!$S$10/12+$J9*$P9*'[111]2d - Schedule Table'!$S$11/12+$K9*$P9*'[111]2d - Schedule Table'!$S$12/12+$L9*$P9*'[111]2d - Schedule Table'!$S$13/12+$M9*$P9*'[111]2d - Schedule Table'!$S$14/12+$N9*$P9*'[111]2d - Schedule Table'!$S$15/12+$O9*$P9*'[111]2d - Schedule Table'!$S$16/12+$F9*$P9*'[111]2d - Schedule Table'!$S$7/12</f>
        <v>21357.208742806619</v>
      </c>
      <c r="AD9" s="178">
        <f>+$G9*$P9*'[111]2d - Schedule Table'!$T$8/12+$H9*$P9*'[111]2d - Schedule Table'!$T$9/12+$I9*$P9*'[111]2d - Schedule Table'!$T$10/12+$J9*$P9*'[111]2d - Schedule Table'!$T$11/12+$K9*$P9*'[111]2d - Schedule Table'!$T$12/12+$L9*$P9*'[111]2d - Schedule Table'!$T$13/12+$M9*$P9*'[111]2d - Schedule Table'!$T$14/12+$N9*$P9*'[111]2d - Schedule Table'!$T$15/12+$O9*$P9*'[111]2d - Schedule Table'!$T$16/12+$F9*$P9*'[111]2d - Schedule Table'!$T$7/12</f>
        <v>57542.73858165514</v>
      </c>
      <c r="AE9" s="178">
        <f>+$G9*$P9*'[111]2d - Schedule Table'!$U$8/12+$H9*$P9*'[111]2d - Schedule Table'!$U$9/12+$I9*$P9*'[111]2d - Schedule Table'!$U$10/12+$J9*$P9*'[111]2d - Schedule Table'!$U$11/12+$K9*$P9*'[111]2d - Schedule Table'!$U$12/12+$L9*$P9*'[111]2d - Schedule Table'!$U$13/12+$M9*$P9*'[111]2d - Schedule Table'!$U$14/12+$N9*$P9*'[111]2d - Schedule Table'!$U$15/12+$O9*$P9*'[111]2d - Schedule Table'!$U$16/12+$F9*$P9*'[111]2d - Schedule Table'!$U$7/12</f>
        <v>0</v>
      </c>
      <c r="AF9" s="178">
        <f>+$G9*$P9*'[111]2d - Schedule Table'!$V$8/12+$H9*$P9*'[111]2d - Schedule Table'!$V$9/12+$I9*$P9*'[111]2d - Schedule Table'!$V$10/12+$J9*$P9*'[111]2d - Schedule Table'!$V$11/12+$K9*$P9*'[111]2d - Schedule Table'!$V$12/12+$L9*$P9*'[111]2d - Schedule Table'!$V$13/12+$M9*$P9*'[111]2d - Schedule Table'!$V$14/12+$N9*$P9*'[111]2d - Schedule Table'!$V$15/12+$O9*$P9*'[111]2d - Schedule Table'!$V$16/12+$F9*$P9*'[111]2d - Schedule Table'!$V$7/12</f>
        <v>0</v>
      </c>
      <c r="AG9" s="178">
        <f>+$G9*$P9*'[111]2d - Schedule Table'!$W$8/12+$H9*$P9*'[111]2d - Schedule Table'!$W$9/12+$I9*$P9*'[111]2d - Schedule Table'!$W$10/12+$J9*$P9*'[111]2d - Schedule Table'!$W$11/12+$K9*$P9*'[111]2d - Schedule Table'!$W$12/12+$L9*$P9*'[111]2d - Schedule Table'!$W$13/12+$M9*$P9*'[111]2d - Schedule Table'!$W$14/12+$N9*$P9*'[111]2d - Schedule Table'!$W$15/12+$O9*$P9*'[111]2d - Schedule Table'!$W$16/12+$F9*$P9*'[111]2d - Schedule Table'!$W$7/12</f>
        <v>0</v>
      </c>
      <c r="AH9" s="178">
        <f>+$G9*$P9*'[111]2d - Schedule Table'!$X$8/12+$H9*$P9*'[111]2d - Schedule Table'!$X$9/12+$I9*$P9*'[111]2d - Schedule Table'!$X$10/12+$J9*$P9*'[111]2d - Schedule Table'!$X$11/12+$K9*$P9*'[111]2d - Schedule Table'!$X$12/12+$L9*$P9*'[111]2d - Schedule Table'!$X$13/12+$M9*$P9*'[111]2d - Schedule Table'!$X$14/12+$N9*$P9*'[111]2d - Schedule Table'!$X$15/12+$O9*$P9*'[111]2d - Schedule Table'!$X$16/12+$F9*$P9*'[111]2d - Schedule Table'!$X$7/12</f>
        <v>0</v>
      </c>
      <c r="AI9" s="178">
        <f>+$G9*$P9*'[111]2d - Schedule Table'!$Y$8/12+$H9*$P9*'[111]2d - Schedule Table'!$Y$9/12+$I9*$P9*'[111]2d - Schedule Table'!$Y$10/12+$J9*$P9*'[111]2d - Schedule Table'!$Y$11/12+$K9*$P9*'[111]2d - Schedule Table'!$Y$12/12+$L9*$P9*'[111]2d - Schedule Table'!$Y$13/12+$M9*$P9*'[111]2d - Schedule Table'!$Y$14/12+$N9*$P9*'[111]2d - Schedule Table'!$Y$15/12+$O9*$P9*'[111]2d - Schedule Table'!$Y$16/12+$F9*$P9*'[111]2d - Schedule Table'!$Y$7/12</f>
        <v>0</v>
      </c>
      <c r="AJ9" s="178">
        <f>+$G9*$P9*'[111]2d - Schedule Table'!$Z$8/12+$H9*$P9*'[111]2d - Schedule Table'!$Z$9/12+$I9*$P9*'[111]2d - Schedule Table'!$Z$10/12+$J9*$P9*'[111]2d - Schedule Table'!$Z$11/12+$K9*$P9*'[111]2d - Schedule Table'!$Z$12/12+$L9*$P9*'[111]2d - Schedule Table'!$Z$13/12+$M9*$P9*'[111]2d - Schedule Table'!$Z$14/12+$N9*$P9*'[111]2d - Schedule Table'!$Z$15/12+$O9*$P9*'[111]2d - Schedule Table'!$Z$16/12+$F9*$P9*'[111]2d - Schedule Table'!$Z$7/12</f>
        <v>0</v>
      </c>
      <c r="AK9" s="178">
        <f>+$G9*$P9*'[111]2d - Schedule Table'!$AA$8/12+$H9*$P9*'[111]2d - Schedule Table'!$AA$9/12+$I9*$P9*'[111]2d - Schedule Table'!$AA$10/12+$J9*$P9*'[111]2d - Schedule Table'!$AA$11/12+$K9*$P9*'[111]2d - Schedule Table'!$AA$12/12+$L9*$P9*'[111]2d - Schedule Table'!$AA$13/12+$M9*$P9*'[111]2d - Schedule Table'!$AA$14/12+$N9*$P9*'[111]2d - Schedule Table'!$AA$15/12+$O9*$P9*'[111]2d - Schedule Table'!$AA$16/12+$F9*$P9*'[111]2d - Schedule Table'!$AA$7/12</f>
        <v>0</v>
      </c>
      <c r="AL9" s="178">
        <f>+$G9*$P9*'[111]2d - Schedule Table'!$AB$8/12+$H9*$P9*'[111]2d - Schedule Table'!$AB$9/12+$I9*$P9*'[111]2d - Schedule Table'!$AB$10/12+$J9*$P9*'[111]2d - Schedule Table'!$AB$11/12+$K9*$P9*'[111]2d - Schedule Table'!$AB$12/12+$L9*$P9*'[111]2d - Schedule Table'!$AB$13/12+$M9*$P9*'[111]2d - Schedule Table'!$AB$14/12+$N9*$P9*'[111]2d - Schedule Table'!$AB$15/12+$O9*$P9*'[111]2d - Schedule Table'!$AB$16/12+$F9*$P9*'[111]2d - Schedule Table'!$AB$7/12</f>
        <v>0</v>
      </c>
      <c r="AM9" s="178">
        <f>+$G9*$P9*'[111]2d - Schedule Table'!$AC$8/12+$H9*$P9*'[111]2d - Schedule Table'!$AC$9/12+$I9*$P9*'[111]2d - Schedule Table'!$AC$10/12+$J9*$P9*'[111]2d - Schedule Table'!$AC$11/12+$K9*$P9*'[111]2d - Schedule Table'!$AC$12/12+$L9*$P9*'[111]2d - Schedule Table'!$AC$13/12+$M9*$P9*'[111]2d - Schedule Table'!$AC$14/12+$N9*$P9*'[111]2d - Schedule Table'!$AC$15/12+$O9*$P9*'[111]2d - Schedule Table'!$AC$16/12+$F9*$P9*'[111]2d - Schedule Table'!$AC$7/12</f>
        <v>0</v>
      </c>
      <c r="AN9" s="180">
        <f t="shared" si="0"/>
        <v>301619.85473217571</v>
      </c>
    </row>
    <row r="10" spans="1:52">
      <c r="A10" s="203" t="s">
        <v>1361</v>
      </c>
      <c r="B10" s="211"/>
      <c r="C10" s="176" t="s">
        <v>1300</v>
      </c>
      <c r="D10" s="212">
        <v>11913962</v>
      </c>
      <c r="E10" s="206" t="s">
        <v>1296</v>
      </c>
      <c r="F10" s="207"/>
      <c r="G10" s="177">
        <v>0.2</v>
      </c>
      <c r="H10" s="177">
        <v>0.1</v>
      </c>
      <c r="I10" s="177">
        <v>0</v>
      </c>
      <c r="J10" s="177">
        <v>0.1</v>
      </c>
      <c r="K10" s="177">
        <v>1</v>
      </c>
      <c r="L10" s="177">
        <v>0.35</v>
      </c>
      <c r="M10" s="177">
        <v>0.1</v>
      </c>
      <c r="N10" s="209"/>
      <c r="O10" s="209"/>
      <c r="P10" s="183">
        <f>+IFERROR(VLOOKUP(E10,'[111]4b-Classifcation rates'!$A$5:$L$200,8,FALSE),0)</f>
        <v>134635.25373271876</v>
      </c>
      <c r="Q10" s="178">
        <f>+$G10*$P10*'[111]2d - Schedule Table'!$G$8/12+$H10*$P10*'[111]2d - Schedule Table'!$G$9/12+$I10*$P10*'[111]2d - Schedule Table'!$G$10/12+$J10*$P10*'[111]2d - Schedule Table'!$G$11/12+$K10*$P10*'[111]2d - Schedule Table'!$G$12/12+$L10*$P10*'[111]2d - Schedule Table'!$G$13/12+$M10*$P10*'[111]2d - Schedule Table'!$G$14/12+$N10*$P10*'[111]2d - Schedule Table'!$G$15/12+$O10*$P10*'[111]2d - Schedule Table'!$G$16/12+$F10*$P10*'[111]2d - Schedule Table'!$G$7/12</f>
        <v>0</v>
      </c>
      <c r="R10" s="178">
        <f>+$G10*$P10*'[111]2d - Schedule Table'!$H$8/12+$H10*$P10*'[111]2d - Schedule Table'!$H$9/12+$I10*$P10*'[111]2d - Schedule Table'!$H$10/12+$J10*$P10*'[111]2d - Schedule Table'!$H$11/12+$K10*$P10*'[111]2d - Schedule Table'!$H$12/12+$L10*$P10*'[111]2d - Schedule Table'!$H$13/12+$M10*$P10*'[111]2d - Schedule Table'!$H$14/12+$N10*$P10*'[111]2d - Schedule Table'!$H$15/12+$O10*$P10*'[111]2d - Schedule Table'!$H$16/12+$F10*$P10*'[111]2d - Schedule Table'!$H$7/12</f>
        <v>0</v>
      </c>
      <c r="S10" s="178">
        <f>+$G10*$P10*'[111]2d - Schedule Table'!$I$8/12+$H10*$P10*'[111]2d - Schedule Table'!$I$9/12+$I10*$P10*'[111]2d - Schedule Table'!$I$10/12+$J10*$P10*'[111]2d - Schedule Table'!$I$11/12+$K10*$P10*'[111]2d - Schedule Table'!$I$12/12+$L10*$P10*'[111]2d - Schedule Table'!$I$13/12+$M10*$P10*'[111]2d - Schedule Table'!$I$14/12+$N10*$P10*'[111]2d - Schedule Table'!$I$15/12+$O10*$P10*'[111]2d - Schedule Table'!$I$16/12+$F10*$P10*'[111]2d - Schedule Table'!$I$7/12</f>
        <v>0</v>
      </c>
      <c r="T10" s="178">
        <f>+$G10*$P10*'[111]2d - Schedule Table'!$J$8/12+$H10*$P10*'[111]2d - Schedule Table'!$J$9/12+$I10*$P10*'[111]2d - Schedule Table'!$J$10/12+$J10*$P10*'[111]2d - Schedule Table'!$J$11/12+$K10*$P10*'[111]2d - Schedule Table'!$J$12/12+$L10*$P10*'[111]2d - Schedule Table'!$J$13/12+$M10*$P10*'[111]2d - Schedule Table'!$J$14/12+$N10*$P10*'[111]2d - Schedule Table'!$J$15/12+$O10*$P10*'[111]2d - Schedule Table'!$J$16/12+$F10*$P10*'[111]2d - Schedule Table'!$J$7/12</f>
        <v>15934.912222612196</v>
      </c>
      <c r="U10" s="178">
        <f>+$G10*$P10*'[111]2d - Schedule Table'!$K$8/12+$H10*$P10*'[111]2d - Schedule Table'!$K$9/12+$I10*$P10*'[111]2d - Schedule Table'!$K$10/12+$J10*$P10*'[111]2d - Schedule Table'!$K$11/12+$K10*$P10*'[111]2d - Schedule Table'!$K$12/12+$L10*$P10*'[111]2d - Schedule Table'!$K$13/12+$M10*$P10*'[111]2d - Schedule Table'!$K$14/12+$N10*$P10*'[111]2d - Schedule Table'!$K$15/12+$O10*$P10*'[111]2d - Schedule Table'!$K$16/12+$F10*$P10*'[111]2d - Schedule Table'!$K$7/12</f>
        <v>26853.278004772405</v>
      </c>
      <c r="V10" s="178">
        <f>+$G10*$P10*'[111]2d - Schedule Table'!$L$8/12+$H10*$P10*'[111]2d - Schedule Table'!$L$9/12+$I10*$P10*'[111]2d - Schedule Table'!$L$10/12+$J10*$P10*'[111]2d - Schedule Table'!$L$11/12+$K10*$P10*'[111]2d - Schedule Table'!$L$12/12+$L10*$P10*'[111]2d - Schedule Table'!$L$13/12+$M10*$P10*'[111]2d - Schedule Table'!$L$14/12+$N10*$P10*'[111]2d - Schedule Table'!$L$15/12+$O10*$P10*'[111]2d - Schedule Table'!$L$16/12+$F10*$P10*'[111]2d - Schedule Table'!$L$7/12</f>
        <v>26853.278004772405</v>
      </c>
      <c r="W10" s="178">
        <f>+$G10*$P10*'[111]2d - Schedule Table'!$M$8/12+$H10*$P10*'[111]2d - Schedule Table'!$M$9/12+$I10*$P10*'[111]2d - Schedule Table'!$M$10/12+$J10*$P10*'[111]2d - Schedule Table'!$M$11/12+$K10*$P10*'[111]2d - Schedule Table'!$M$12/12+$L10*$P10*'[111]2d - Schedule Table'!$M$13/12+$M10*$P10*'[111]2d - Schedule Table'!$M$14/12+$N10*$P10*'[111]2d - Schedule Table'!$M$15/12+$O10*$P10*'[111]2d - Schedule Table'!$M$16/12+$F10*$P10*'[111]2d - Schedule Table'!$M$7/12</f>
        <v>14607.002870727843</v>
      </c>
      <c r="X10" s="178">
        <f>+$G10*$P10*'[111]2d - Schedule Table'!$N$8/12+$H10*$P10*'[111]2d - Schedule Table'!$N$9/12+$I10*$P10*'[111]2d - Schedule Table'!$N$10/12+$J10*$P10*'[111]2d - Schedule Table'!$N$11/12+$K10*$P10*'[111]2d - Schedule Table'!$N$12/12+$L10*$P10*'[111]2d - Schedule Table'!$N$13/12+$M10*$P10*'[111]2d - Schedule Table'!$N$14/12+$N10*$P10*'[111]2d - Schedule Table'!$N$15/12+$O10*$P10*'[111]2d - Schedule Table'!$N$16/12+$F10*$P10*'[111]2d - Schedule Table'!$N$7/12</f>
        <v>13426.639002386202</v>
      </c>
      <c r="Y10" s="178">
        <f>+$G10*$P10*'[111]2d - Schedule Table'!$O$8/12+$H10*$P10*'[111]2d - Schedule Table'!$O$9/12+$I10*$P10*'[111]2d - Schedule Table'!$O$10/12+$J10*$P10*'[111]2d - Schedule Table'!$O$11/12+$K10*$P10*'[111]2d - Schedule Table'!$O$12/12+$L10*$P10*'[111]2d - Schedule Table'!$O$13/12+$M10*$P10*'[111]2d - Schedule Table'!$O$14/12+$N10*$P10*'[111]2d - Schedule Table'!$O$15/12+$O10*$P10*'[111]2d - Schedule Table'!$O$16/12+$F10*$P10*'[111]2d - Schedule Table'!$O$7/12</f>
        <v>3541.0916050249311</v>
      </c>
      <c r="Z10" s="178">
        <f>+$G10*$P10*'[111]2d - Schedule Table'!$P$8/12+$H10*$P10*'[111]2d - Schedule Table'!$P$9/12+$I10*$P10*'[111]2d - Schedule Table'!$P$10/12+$J10*$P10*'[111]2d - Schedule Table'!$P$11/12+$K10*$P10*'[111]2d - Schedule Table'!$P$12/12+$L10*$P10*'[111]2d - Schedule Table'!$P$13/12+$M10*$P10*'[111]2d - Schedule Table'!$P$14/12+$N10*$P10*'[111]2d - Schedule Table'!$P$15/12+$O10*$P10*'[111]2d - Schedule Table'!$P$16/12+$F10*$P10*'[111]2d - Schedule Table'!$P$7/12</f>
        <v>0</v>
      </c>
      <c r="AA10" s="178">
        <f>+$G10*$P10*'[111]2d - Schedule Table'!$Q$8/12+$H10*$P10*'[111]2d - Schedule Table'!$Q$9/12+$I10*$P10*'[111]2d - Schedule Table'!$Q$10/12+$J10*$P10*'[111]2d - Schedule Table'!$Q$11/12+$K10*$P10*'[111]2d - Schedule Table'!$Q$12/12+$L10*$P10*'[111]2d - Schedule Table'!$Q$13/12+$M10*$P10*'[111]2d - Schedule Table'!$Q$14/12+$N10*$P10*'[111]2d - Schedule Table'!$Q$15/12+$O10*$P10*'[111]2d - Schedule Table'!$Q$16/12+$F10*$P10*'[111]2d - Schedule Table'!$Q$7/12</f>
        <v>9590.4564302758572</v>
      </c>
      <c r="AB10" s="178">
        <f>+$G10*$P10*'[111]2d - Schedule Table'!$R$8/12+$H10*$P10*'[111]2d - Schedule Table'!$R$9/12+$I10*$P10*'[111]2d - Schedule Table'!$R$10/12+$J10*$P10*'[111]2d - Schedule Table'!$R$11/12+$K10*$P10*'[111]2d - Schedule Table'!$R$12/12+$L10*$P10*'[111]2d - Schedule Table'!$R$13/12+$M10*$P10*'[111]2d - Schedule Table'!$R$14/12+$N10*$P10*'[111]2d - Schedule Table'!$R$15/12+$O10*$P10*'[111]2d - Schedule Table'!$R$16/12+$F10*$P10*'[111]2d - Schedule Table'!$R$7/12</f>
        <v>74473.582818180585</v>
      </c>
      <c r="AC10" s="178">
        <f>+$G10*$P10*'[111]2d - Schedule Table'!$S$8/12+$H10*$P10*'[111]2d - Schedule Table'!$S$9/12+$I10*$P10*'[111]2d - Schedule Table'!$S$10/12+$J10*$P10*'[111]2d - Schedule Table'!$S$11/12+$K10*$P10*'[111]2d - Schedule Table'!$S$12/12+$L10*$P10*'[111]2d - Schedule Table'!$S$13/12+$M10*$P10*'[111]2d - Schedule Table'!$S$14/12+$N10*$P10*'[111]2d - Schedule Table'!$S$15/12+$O10*$P10*'[111]2d - Schedule Table'!$S$16/12+$F10*$P10*'[111]2d - Schedule Table'!$S$7/12</f>
        <v>128143.25245683971</v>
      </c>
      <c r="AD10" s="178">
        <f>+$G10*$P10*'[111]2d - Schedule Table'!$T$8/12+$H10*$P10*'[111]2d - Schedule Table'!$T$9/12+$I10*$P10*'[111]2d - Schedule Table'!$T$10/12+$J10*$P10*'[111]2d - Schedule Table'!$T$11/12+$K10*$P10*'[111]2d - Schedule Table'!$T$12/12+$L10*$P10*'[111]2d - Schedule Table'!$T$13/12+$M10*$P10*'[111]2d - Schedule Table'!$T$14/12+$N10*$P10*'[111]2d - Schedule Table'!$T$15/12+$O10*$P10*'[111]2d - Schedule Table'!$T$16/12+$F10*$P10*'[111]2d - Schedule Table'!$T$7/12</f>
        <v>27775.437276914308</v>
      </c>
      <c r="AE10" s="178">
        <f>+$G10*$P10*'[111]2d - Schedule Table'!$U$8/12+$H10*$P10*'[111]2d - Schedule Table'!$U$9/12+$I10*$P10*'[111]2d - Schedule Table'!$U$10/12+$J10*$P10*'[111]2d - Schedule Table'!$U$11/12+$K10*$P10*'[111]2d - Schedule Table'!$U$12/12+$L10*$P10*'[111]2d - Schedule Table'!$U$13/12+$M10*$P10*'[111]2d - Schedule Table'!$U$14/12+$N10*$P10*'[111]2d - Schedule Table'!$U$15/12+$O10*$P10*'[111]2d - Schedule Table'!$U$16/12+$F10*$P10*'[111]2d - Schedule Table'!$U$7/12</f>
        <v>13463.525373271877</v>
      </c>
      <c r="AF10" s="178">
        <f>+$G10*$P10*'[111]2d - Schedule Table'!$V$8/12+$H10*$P10*'[111]2d - Schedule Table'!$V$9/12+$I10*$P10*'[111]2d - Schedule Table'!$V$10/12+$J10*$P10*'[111]2d - Schedule Table'!$V$11/12+$K10*$P10*'[111]2d - Schedule Table'!$V$12/12+$L10*$P10*'[111]2d - Schedule Table'!$V$13/12+$M10*$P10*'[111]2d - Schedule Table'!$V$14/12+$N10*$P10*'[111]2d - Schedule Table'!$V$15/12+$O10*$P10*'[111]2d - Schedule Table'!$V$16/12+$F10*$P10*'[111]2d - Schedule Table'!$V$7/12</f>
        <v>13426.639002386202</v>
      </c>
      <c r="AG10" s="178">
        <f>+$G10*$P10*'[111]2d - Schedule Table'!$W$8/12+$H10*$P10*'[111]2d - Schedule Table'!$W$9/12+$I10*$P10*'[111]2d - Schedule Table'!$W$10/12+$J10*$P10*'[111]2d - Schedule Table'!$W$11/12+$K10*$P10*'[111]2d - Schedule Table'!$W$12/12+$L10*$P10*'[111]2d - Schedule Table'!$W$13/12+$M10*$P10*'[111]2d - Schedule Table'!$W$14/12+$N10*$P10*'[111]2d - Schedule Table'!$W$15/12+$O10*$P10*'[111]2d - Schedule Table'!$W$16/12+$F10*$P10*'[111]2d - Schedule Table'!$W$7/12</f>
        <v>13426.639002386202</v>
      </c>
      <c r="AH10" s="178">
        <f>+$G10*$P10*'[111]2d - Schedule Table'!$X$8/12+$H10*$P10*'[111]2d - Schedule Table'!$X$9/12+$I10*$P10*'[111]2d - Schedule Table'!$X$10/12+$J10*$P10*'[111]2d - Schedule Table'!$X$11/12+$K10*$P10*'[111]2d - Schedule Table'!$X$12/12+$L10*$P10*'[111]2d - Schedule Table'!$X$13/12+$M10*$P10*'[111]2d - Schedule Table'!$X$14/12+$N10*$P10*'[111]2d - Schedule Table'!$X$15/12+$O10*$P10*'[111]2d - Schedule Table'!$X$16/12+$F10*$P10*'[111]2d - Schedule Table'!$X$7/12</f>
        <v>13426.639002386202</v>
      </c>
      <c r="AI10" s="178">
        <f>+$G10*$P10*'[111]2d - Schedule Table'!$Y$8/12+$H10*$P10*'[111]2d - Schedule Table'!$Y$9/12+$I10*$P10*'[111]2d - Schedule Table'!$Y$10/12+$J10*$P10*'[111]2d - Schedule Table'!$Y$11/12+$K10*$P10*'[111]2d - Schedule Table'!$Y$12/12+$L10*$P10*'[111]2d - Schedule Table'!$Y$13/12+$M10*$P10*'[111]2d - Schedule Table'!$Y$14/12+$N10*$P10*'[111]2d - Schedule Table'!$Y$15/12+$O10*$P10*'[111]2d - Schedule Table'!$Y$16/12+$F10*$P10*'[111]2d - Schedule Table'!$Y$7/12</f>
        <v>5532.9556328514564</v>
      </c>
      <c r="AJ10" s="178">
        <f>+$G10*$P10*'[111]2d - Schedule Table'!$Z$8/12+$H10*$P10*'[111]2d - Schedule Table'!$Z$9/12+$I10*$P10*'[111]2d - Schedule Table'!$Z$10/12+$J10*$P10*'[111]2d - Schedule Table'!$Z$11/12+$K10*$P10*'[111]2d - Schedule Table'!$Z$12/12+$L10*$P10*'[111]2d - Schedule Table'!$Z$13/12+$M10*$P10*'[111]2d - Schedule Table'!$Z$14/12+$N10*$P10*'[111]2d - Schedule Table'!$Z$15/12+$O10*$P10*'[111]2d - Schedule Table'!$Z$16/12+$F10*$P10*'[111]2d - Schedule Table'!$Z$7/12</f>
        <v>0</v>
      </c>
      <c r="AK10" s="178">
        <f>+$G10*$P10*'[111]2d - Schedule Table'!$AA$8/12+$H10*$P10*'[111]2d - Schedule Table'!$AA$9/12+$I10*$P10*'[111]2d - Schedule Table'!$AA$10/12+$J10*$P10*'[111]2d - Schedule Table'!$AA$11/12+$K10*$P10*'[111]2d - Schedule Table'!$AA$12/12+$L10*$P10*'[111]2d - Schedule Table'!$AA$13/12+$M10*$P10*'[111]2d - Schedule Table'!$AA$14/12+$N10*$P10*'[111]2d - Schedule Table'!$AA$15/12+$O10*$P10*'[111]2d - Schedule Table'!$AA$16/12+$F10*$P10*'[111]2d - Schedule Table'!$AA$7/12</f>
        <v>0</v>
      </c>
      <c r="AL10" s="178">
        <f>+$G10*$P10*'[111]2d - Schedule Table'!$AB$8/12+$H10*$P10*'[111]2d - Schedule Table'!$AB$9/12+$I10*$P10*'[111]2d - Schedule Table'!$AB$10/12+$J10*$P10*'[111]2d - Schedule Table'!$AB$11/12+$K10*$P10*'[111]2d - Schedule Table'!$AB$12/12+$L10*$P10*'[111]2d - Schedule Table'!$AB$13/12+$M10*$P10*'[111]2d - Schedule Table'!$AB$14/12+$N10*$P10*'[111]2d - Schedule Table'!$AB$15/12+$O10*$P10*'[111]2d - Schedule Table'!$AB$16/12+$F10*$P10*'[111]2d - Schedule Table'!$AB$7/12</f>
        <v>0</v>
      </c>
      <c r="AM10" s="178">
        <f>+$G10*$P10*'[111]2d - Schedule Table'!$AC$8/12+$H10*$P10*'[111]2d - Schedule Table'!$AC$9/12+$I10*$P10*'[111]2d - Schedule Table'!$AC$10/12+$J10*$P10*'[111]2d - Schedule Table'!$AC$11/12+$K10*$P10*'[111]2d - Schedule Table'!$AC$12/12+$L10*$P10*'[111]2d - Schedule Table'!$AC$13/12+$M10*$P10*'[111]2d - Schedule Table'!$AC$14/12+$N10*$P10*'[111]2d - Schedule Table'!$AC$15/12+$O10*$P10*'[111]2d - Schedule Table'!$AC$16/12+$F10*$P10*'[111]2d - Schedule Table'!$AC$7/12</f>
        <v>0</v>
      </c>
      <c r="AN10" s="180">
        <f t="shared" si="0"/>
        <v>400475.32870578836</v>
      </c>
    </row>
    <row r="11" spans="1:52">
      <c r="A11" s="203" t="s">
        <v>1362</v>
      </c>
      <c r="B11" s="211"/>
      <c r="C11" s="176" t="s">
        <v>1302</v>
      </c>
      <c r="D11" s="212">
        <v>11912807</v>
      </c>
      <c r="E11" s="206" t="s">
        <v>1296</v>
      </c>
      <c r="F11" s="207"/>
      <c r="G11" s="177">
        <v>1</v>
      </c>
      <c r="H11" s="177">
        <v>0.1</v>
      </c>
      <c r="I11" s="177">
        <v>1</v>
      </c>
      <c r="J11" s="177">
        <v>1</v>
      </c>
      <c r="K11" s="177">
        <v>0.05</v>
      </c>
      <c r="L11" s="177">
        <v>0.3</v>
      </c>
      <c r="M11" s="177">
        <v>1</v>
      </c>
      <c r="N11" s="209"/>
      <c r="O11" s="209"/>
      <c r="P11" s="183">
        <f>+IFERROR(VLOOKUP(E11,'[111]4b-Classifcation rates'!$A$5:$L$200,8,FALSE),0)</f>
        <v>134635.25373271876</v>
      </c>
      <c r="Q11" s="178">
        <f>+$G11*$P11*'[111]2d - Schedule Table'!$G$8/12+$H11*$P11*'[111]2d - Schedule Table'!$G$9/12+$I11*$P11*'[111]2d - Schedule Table'!$G$10/12+$J11*$P11*'[111]2d - Schedule Table'!$G$11/12+$K11*$P11*'[111]2d - Schedule Table'!$G$12/12+$L11*$P11*'[111]2d - Schedule Table'!$G$13/12+$M11*$P11*'[111]2d - Schedule Table'!$G$14/12+$N11*$P11*'[111]2d - Schedule Table'!$G$15/12+$O11*$P11*'[111]2d - Schedule Table'!$G$16/12+$F11*$P11*'[111]2d - Schedule Table'!$G$7/12</f>
        <v>0</v>
      </c>
      <c r="R11" s="178">
        <f>+$G11*$P11*'[111]2d - Schedule Table'!$H$8/12+$H11*$P11*'[111]2d - Schedule Table'!$H$9/12+$I11*$P11*'[111]2d - Schedule Table'!$H$10/12+$J11*$P11*'[111]2d - Schedule Table'!$H$11/12+$K11*$P11*'[111]2d - Schedule Table'!$H$12/12+$L11*$P11*'[111]2d - Schedule Table'!$H$13/12+$M11*$P11*'[111]2d - Schedule Table'!$H$14/12+$N11*$P11*'[111]2d - Schedule Table'!$H$15/12+$O11*$P11*'[111]2d - Schedule Table'!$H$16/12+$F11*$P11*'[111]2d - Schedule Table'!$H$7/12</f>
        <v>0</v>
      </c>
      <c r="S11" s="178">
        <f>+$G11*$P11*'[111]2d - Schedule Table'!$I$8/12+$H11*$P11*'[111]2d - Schedule Table'!$I$9/12+$I11*$P11*'[111]2d - Schedule Table'!$I$10/12+$J11*$P11*'[111]2d - Schedule Table'!$I$11/12+$K11*$P11*'[111]2d - Schedule Table'!$I$12/12+$L11*$P11*'[111]2d - Schedule Table'!$I$13/12+$M11*$P11*'[111]2d - Schedule Table'!$I$14/12+$N11*$P11*'[111]2d - Schedule Table'!$I$15/12+$O11*$P11*'[111]2d - Schedule Table'!$I$16/12+$F11*$P11*'[111]2d - Schedule Table'!$I$7/12</f>
        <v>0</v>
      </c>
      <c r="T11" s="178">
        <f>+$G11*$P11*'[111]2d - Schedule Table'!$J$8/12+$H11*$P11*'[111]2d - Schedule Table'!$J$9/12+$I11*$P11*'[111]2d - Schedule Table'!$J$10/12+$J11*$P11*'[111]2d - Schedule Table'!$J$11/12+$K11*$P11*'[111]2d - Schedule Table'!$J$12/12+$L11*$P11*'[111]2d - Schedule Table'!$J$13/12+$M11*$P11*'[111]2d - Schedule Table'!$J$14/12+$N11*$P11*'[111]2d - Schedule Table'!$J$15/12+$O11*$P11*'[111]2d - Schedule Table'!$J$16/12+$F11*$P11*'[111]2d - Schedule Table'!$J$7/12</f>
        <v>79674.561113060961</v>
      </c>
      <c r="U11" s="178">
        <f>+$G11*$P11*'[111]2d - Schedule Table'!$K$8/12+$H11*$P11*'[111]2d - Schedule Table'!$K$9/12+$I11*$P11*'[111]2d - Schedule Table'!$K$10/12+$J11*$P11*'[111]2d - Schedule Table'!$K$11/12+$K11*$P11*'[111]2d - Schedule Table'!$K$12/12+$L11*$P11*'[111]2d - Schedule Table'!$K$13/12+$M11*$P11*'[111]2d - Schedule Table'!$K$14/12+$N11*$P11*'[111]2d - Schedule Table'!$K$15/12+$O11*$P11*'[111]2d - Schedule Table'!$K$16/12+$F11*$P11*'[111]2d - Schedule Table'!$K$7/12</f>
        <v>134266.39002386201</v>
      </c>
      <c r="V11" s="178">
        <f>+$G11*$P11*'[111]2d - Schedule Table'!$L$8/12+$H11*$P11*'[111]2d - Schedule Table'!$L$9/12+$I11*$P11*'[111]2d - Schedule Table'!$L$10/12+$J11*$P11*'[111]2d - Schedule Table'!$L$11/12+$K11*$P11*'[111]2d - Schedule Table'!$L$12/12+$L11*$P11*'[111]2d - Schedule Table'!$L$13/12+$M11*$P11*'[111]2d - Schedule Table'!$L$14/12+$N11*$P11*'[111]2d - Schedule Table'!$L$15/12+$O11*$P11*'[111]2d - Schedule Table'!$L$16/12+$F11*$P11*'[111]2d - Schedule Table'!$L$7/12</f>
        <v>134266.39002386201</v>
      </c>
      <c r="W11" s="178">
        <f>+$G11*$P11*'[111]2d - Schedule Table'!$M$8/12+$H11*$P11*'[111]2d - Schedule Table'!$M$9/12+$I11*$P11*'[111]2d - Schedule Table'!$M$10/12+$J11*$P11*'[111]2d - Schedule Table'!$M$11/12+$K11*$P11*'[111]2d - Schedule Table'!$M$12/12+$L11*$P11*'[111]2d - Schedule Table'!$M$13/12+$M11*$P11*'[111]2d - Schedule Table'!$M$14/12+$N11*$P11*'[111]2d - Schedule Table'!$M$15/12+$O11*$P11*'[111]2d - Schedule Table'!$M$16/12+$F11*$P11*'[111]2d - Schedule Table'!$M$7/12</f>
        <v>24049.913817460998</v>
      </c>
      <c r="X11" s="178">
        <f>+$G11*$P11*'[111]2d - Schedule Table'!$N$8/12+$H11*$P11*'[111]2d - Schedule Table'!$N$9/12+$I11*$P11*'[111]2d - Schedule Table'!$N$10/12+$J11*$P11*'[111]2d - Schedule Table'!$N$11/12+$K11*$P11*'[111]2d - Schedule Table'!$N$12/12+$L11*$P11*'[111]2d - Schedule Table'!$N$13/12+$M11*$P11*'[111]2d - Schedule Table'!$N$14/12+$N11*$P11*'[111]2d - Schedule Table'!$N$15/12+$O11*$P11*'[111]2d - Schedule Table'!$N$16/12+$F11*$P11*'[111]2d - Schedule Table'!$N$7/12</f>
        <v>13426.639002386202</v>
      </c>
      <c r="Y11" s="178">
        <f>+$G11*$P11*'[111]2d - Schedule Table'!$O$8/12+$H11*$P11*'[111]2d - Schedule Table'!$O$9/12+$I11*$P11*'[111]2d - Schedule Table'!$O$10/12+$J11*$P11*'[111]2d - Schedule Table'!$O$11/12+$K11*$P11*'[111]2d - Schedule Table'!$O$12/12+$L11*$P11*'[111]2d - Schedule Table'!$O$13/12+$M11*$P11*'[111]2d - Schedule Table'!$O$14/12+$N11*$P11*'[111]2d - Schedule Table'!$O$15/12+$O11*$P11*'[111]2d - Schedule Table'!$O$16/12+$F11*$P11*'[111]2d - Schedule Table'!$O$7/12</f>
        <v>102396.5655786376</v>
      </c>
      <c r="Z11" s="178">
        <f>+$G11*$P11*'[111]2d - Schedule Table'!$P$8/12+$H11*$P11*'[111]2d - Schedule Table'!$P$9/12+$I11*$P11*'[111]2d - Schedule Table'!$P$10/12+$J11*$P11*'[111]2d - Schedule Table'!$P$11/12+$K11*$P11*'[111]2d - Schedule Table'!$P$12/12+$L11*$P11*'[111]2d - Schedule Table'!$P$13/12+$M11*$P11*'[111]2d - Schedule Table'!$P$14/12+$N11*$P11*'[111]2d - Schedule Table'!$P$15/12+$O11*$P11*'[111]2d - Schedule Table'!$P$16/12+$F11*$P11*'[111]2d - Schedule Table'!$P$7/12</f>
        <v>134266.39002386201</v>
      </c>
      <c r="AA11" s="178">
        <f>+$G11*$P11*'[111]2d - Schedule Table'!$Q$8/12+$H11*$P11*'[111]2d - Schedule Table'!$Q$9/12+$I11*$P11*'[111]2d - Schedule Table'!$Q$10/12+$J11*$P11*'[111]2d - Schedule Table'!$Q$11/12+$K11*$P11*'[111]2d - Schedule Table'!$Q$12/12+$L11*$P11*'[111]2d - Schedule Table'!$Q$13/12+$M11*$P11*'[111]2d - Schedule Table'!$Q$14/12+$N11*$P11*'[111]2d - Schedule Table'!$Q$15/12+$O11*$P11*'[111]2d - Schedule Table'!$Q$16/12+$F11*$P11*'[111]2d - Schedule Table'!$Q$7/12</f>
        <v>134266.39002386198</v>
      </c>
      <c r="AB11" s="178">
        <f>+$G11*$P11*'[111]2d - Schedule Table'!$R$8/12+$H11*$P11*'[111]2d - Schedule Table'!$R$9/12+$I11*$P11*'[111]2d - Schedule Table'!$R$10/12+$J11*$P11*'[111]2d - Schedule Table'!$R$11/12+$K11*$P11*'[111]2d - Schedule Table'!$R$12/12+$L11*$P11*'[111]2d - Schedule Table'!$R$13/12+$M11*$P11*'[111]2d - Schedule Table'!$R$14/12+$N11*$P11*'[111]2d - Schedule Table'!$R$15/12+$O11*$P11*'[111]2d - Schedule Table'!$R$16/12+$F11*$P11*'[111]2d - Schedule Table'!$R$7/12</f>
        <v>69420.15000684293</v>
      </c>
      <c r="AC11" s="178">
        <f>+$G11*$P11*'[111]2d - Schedule Table'!$S$8/12+$H11*$P11*'[111]2d - Schedule Table'!$S$9/12+$I11*$P11*'[111]2d - Schedule Table'!$S$10/12+$J11*$P11*'[111]2d - Schedule Table'!$S$11/12+$K11*$P11*'[111]2d - Schedule Table'!$S$12/12+$L11*$P11*'[111]2d - Schedule Table'!$S$13/12+$M11*$P11*'[111]2d - Schedule Table'!$S$14/12+$N11*$P11*'[111]2d - Schedule Table'!$S$15/12+$O11*$P11*'[111]2d - Schedule Table'!$S$16/12+$F11*$P11*'[111]2d - Schedule Table'!$S$7/12</f>
        <v>8908.0585688908432</v>
      </c>
      <c r="AD11" s="178">
        <f>+$G11*$P11*'[111]2d - Schedule Table'!$T$8/12+$H11*$P11*'[111]2d - Schedule Table'!$T$9/12+$I11*$P11*'[111]2d - Schedule Table'!$T$10/12+$J11*$P11*'[111]2d - Schedule Table'!$T$11/12+$K11*$P11*'[111]2d - Schedule Table'!$T$12/12+$L11*$P11*'[111]2d - Schedule Table'!$T$13/12+$M11*$P11*'[111]2d - Schedule Table'!$T$14/12+$N11*$P11*'[111]2d - Schedule Table'!$T$15/12+$O11*$P11*'[111]2d - Schedule Table'!$T$16/12+$F11*$P11*'[111]2d - Schedule Table'!$T$7/12</f>
        <v>93617.609307846637</v>
      </c>
      <c r="AE11" s="178">
        <f>+$G11*$P11*'[111]2d - Schedule Table'!$U$8/12+$H11*$P11*'[111]2d - Schedule Table'!$U$9/12+$I11*$P11*'[111]2d - Schedule Table'!$U$10/12+$J11*$P11*'[111]2d - Schedule Table'!$U$11/12+$K11*$P11*'[111]2d - Schedule Table'!$U$12/12+$L11*$P11*'[111]2d - Schedule Table'!$U$13/12+$M11*$P11*'[111]2d - Schedule Table'!$U$14/12+$N11*$P11*'[111]2d - Schedule Table'!$U$15/12+$O11*$P11*'[111]2d - Schedule Table'!$U$16/12+$F11*$P11*'[111]2d - Schedule Table'!$U$7/12</f>
        <v>134635.25373271876</v>
      </c>
      <c r="AF11" s="178">
        <f>+$G11*$P11*'[111]2d - Schedule Table'!$V$8/12+$H11*$P11*'[111]2d - Schedule Table'!$V$9/12+$I11*$P11*'[111]2d - Schedule Table'!$V$10/12+$J11*$P11*'[111]2d - Schedule Table'!$V$11/12+$K11*$P11*'[111]2d - Schedule Table'!$V$12/12+$L11*$P11*'[111]2d - Schedule Table'!$V$13/12+$M11*$P11*'[111]2d - Schedule Table'!$V$14/12+$N11*$P11*'[111]2d - Schedule Table'!$V$15/12+$O11*$P11*'[111]2d - Schedule Table'!$V$16/12+$F11*$P11*'[111]2d - Schedule Table'!$V$7/12</f>
        <v>134266.39002386201</v>
      </c>
      <c r="AG11" s="178">
        <f>+$G11*$P11*'[111]2d - Schedule Table'!$W$8/12+$H11*$P11*'[111]2d - Schedule Table'!$W$9/12+$I11*$P11*'[111]2d - Schedule Table'!$W$10/12+$J11*$P11*'[111]2d - Schedule Table'!$W$11/12+$K11*$P11*'[111]2d - Schedule Table'!$W$12/12+$L11*$P11*'[111]2d - Schedule Table'!$W$13/12+$M11*$P11*'[111]2d - Schedule Table'!$W$14/12+$N11*$P11*'[111]2d - Schedule Table'!$W$15/12+$O11*$P11*'[111]2d - Schedule Table'!$W$16/12+$F11*$P11*'[111]2d - Schedule Table'!$W$7/12</f>
        <v>134266.39002386201</v>
      </c>
      <c r="AH11" s="178">
        <f>+$G11*$P11*'[111]2d - Schedule Table'!$X$8/12+$H11*$P11*'[111]2d - Schedule Table'!$X$9/12+$I11*$P11*'[111]2d - Schedule Table'!$X$10/12+$J11*$P11*'[111]2d - Schedule Table'!$X$11/12+$K11*$P11*'[111]2d - Schedule Table'!$X$12/12+$L11*$P11*'[111]2d - Schedule Table'!$X$13/12+$M11*$P11*'[111]2d - Schedule Table'!$X$14/12+$N11*$P11*'[111]2d - Schedule Table'!$X$15/12+$O11*$P11*'[111]2d - Schedule Table'!$X$16/12+$F11*$P11*'[111]2d - Schedule Table'!$X$7/12</f>
        <v>134266.39002386201</v>
      </c>
      <c r="AI11" s="178">
        <f>+$G11*$P11*'[111]2d - Schedule Table'!$Y$8/12+$H11*$P11*'[111]2d - Schedule Table'!$Y$9/12+$I11*$P11*'[111]2d - Schedule Table'!$Y$10/12+$J11*$P11*'[111]2d - Schedule Table'!$Y$11/12+$K11*$P11*'[111]2d - Schedule Table'!$Y$12/12+$L11*$P11*'[111]2d - Schedule Table'!$Y$13/12+$M11*$P11*'[111]2d - Schedule Table'!$Y$14/12+$N11*$P11*'[111]2d - Schedule Table'!$Y$15/12+$O11*$P11*'[111]2d - Schedule Table'!$Y$16/12+$F11*$P11*'[111]2d - Schedule Table'!$Y$7/12</f>
        <v>55329.556328514562</v>
      </c>
      <c r="AJ11" s="178">
        <f>+$G11*$P11*'[111]2d - Schedule Table'!$Z$8/12+$H11*$P11*'[111]2d - Schedule Table'!$Z$9/12+$I11*$P11*'[111]2d - Schedule Table'!$Z$10/12+$J11*$P11*'[111]2d - Schedule Table'!$Z$11/12+$K11*$P11*'[111]2d - Schedule Table'!$Z$12/12+$L11*$P11*'[111]2d - Schedule Table'!$Z$13/12+$M11*$P11*'[111]2d - Schedule Table'!$Z$14/12+$N11*$P11*'[111]2d - Schedule Table'!$Z$15/12+$O11*$P11*'[111]2d - Schedule Table'!$Z$16/12+$F11*$P11*'[111]2d - Schedule Table'!$Z$7/12</f>
        <v>0</v>
      </c>
      <c r="AK11" s="178">
        <f>+$G11*$P11*'[111]2d - Schedule Table'!$AA$8/12+$H11*$P11*'[111]2d - Schedule Table'!$AA$9/12+$I11*$P11*'[111]2d - Schedule Table'!$AA$10/12+$J11*$P11*'[111]2d - Schedule Table'!$AA$11/12+$K11*$P11*'[111]2d - Schedule Table'!$AA$12/12+$L11*$P11*'[111]2d - Schedule Table'!$AA$13/12+$M11*$P11*'[111]2d - Schedule Table'!$AA$14/12+$N11*$P11*'[111]2d - Schedule Table'!$AA$15/12+$O11*$P11*'[111]2d - Schedule Table'!$AA$16/12+$F11*$P11*'[111]2d - Schedule Table'!$AA$7/12</f>
        <v>0</v>
      </c>
      <c r="AL11" s="178">
        <f>+$G11*$P11*'[111]2d - Schedule Table'!$AB$8/12+$H11*$P11*'[111]2d - Schedule Table'!$AB$9/12+$I11*$P11*'[111]2d - Schedule Table'!$AB$10/12+$J11*$P11*'[111]2d - Schedule Table'!$AB$11/12+$K11*$P11*'[111]2d - Schedule Table'!$AB$12/12+$L11*$P11*'[111]2d - Schedule Table'!$AB$13/12+$M11*$P11*'[111]2d - Schedule Table'!$AB$14/12+$N11*$P11*'[111]2d - Schedule Table'!$AB$15/12+$O11*$P11*'[111]2d - Schedule Table'!$AB$16/12+$F11*$P11*'[111]2d - Schedule Table'!$AB$7/12</f>
        <v>0</v>
      </c>
      <c r="AM11" s="178">
        <f>+$G11*$P11*'[111]2d - Schedule Table'!$AC$8/12+$H11*$P11*'[111]2d - Schedule Table'!$AC$9/12+$I11*$P11*'[111]2d - Schedule Table'!$AC$10/12+$J11*$P11*'[111]2d - Schedule Table'!$AC$11/12+$K11*$P11*'[111]2d - Schedule Table'!$AC$12/12+$L11*$P11*'[111]2d - Schedule Table'!$AC$13/12+$M11*$P11*'[111]2d - Schedule Table'!$AC$14/12+$N11*$P11*'[111]2d - Schedule Table'!$AC$15/12+$O11*$P11*'[111]2d - Schedule Table'!$AC$16/12+$F11*$P11*'[111]2d - Schedule Table'!$AC$7/12</f>
        <v>0</v>
      </c>
      <c r="AN11" s="180">
        <f t="shared" si="0"/>
        <v>1521323.0376233933</v>
      </c>
    </row>
    <row r="12" spans="1:52">
      <c r="A12" s="203" t="s">
        <v>1363</v>
      </c>
      <c r="B12" s="211"/>
      <c r="C12" s="176" t="s">
        <v>1303</v>
      </c>
      <c r="D12" s="212">
        <v>11914022</v>
      </c>
      <c r="E12" s="206" t="s">
        <v>1301</v>
      </c>
      <c r="F12" s="207"/>
      <c r="G12" s="177">
        <v>0.3</v>
      </c>
      <c r="H12" s="177">
        <v>0</v>
      </c>
      <c r="I12" s="177">
        <v>0.25</v>
      </c>
      <c r="J12" s="177">
        <v>0</v>
      </c>
      <c r="K12" s="177">
        <v>0.1</v>
      </c>
      <c r="L12" s="177">
        <v>1</v>
      </c>
      <c r="M12" s="177">
        <v>0.05</v>
      </c>
      <c r="N12" s="209"/>
      <c r="O12" s="209"/>
      <c r="P12" s="183">
        <f>+IFERROR(VLOOKUP(E12,'[111]4b-Classifcation rates'!$A$5:$L$200,8,FALSE),0)</f>
        <v>154580.39609596875</v>
      </c>
      <c r="Q12" s="178">
        <f>+$G12*$P12*'[111]2d - Schedule Table'!$G$8/12+$H12*$P12*'[111]2d - Schedule Table'!$G$9/12+$I12*$P12*'[111]2d - Schedule Table'!$G$10/12+$J12*$P12*'[111]2d - Schedule Table'!$G$11/12+$K12*$P12*'[111]2d - Schedule Table'!$G$12/12+$L12*$P12*'[111]2d - Schedule Table'!$G$13/12+$M12*$P12*'[111]2d - Schedule Table'!$G$14/12+$N12*$P12*'[111]2d - Schedule Table'!$G$15/12+$O12*$P12*'[111]2d - Schedule Table'!$G$16/12+$F12*$P12*'[111]2d - Schedule Table'!$G$7/12</f>
        <v>0</v>
      </c>
      <c r="R12" s="178">
        <f>+$G12*$P12*'[111]2d - Schedule Table'!$H$8/12+$H12*$P12*'[111]2d - Schedule Table'!$H$9/12+$I12*$P12*'[111]2d - Schedule Table'!$H$10/12+$J12*$P12*'[111]2d - Schedule Table'!$H$11/12+$K12*$P12*'[111]2d - Schedule Table'!$H$12/12+$L12*$P12*'[111]2d - Schedule Table'!$H$13/12+$M12*$P12*'[111]2d - Schedule Table'!$H$14/12+$N12*$P12*'[111]2d - Schedule Table'!$H$15/12+$O12*$P12*'[111]2d - Schedule Table'!$H$16/12+$F12*$P12*'[111]2d - Schedule Table'!$H$7/12</f>
        <v>0</v>
      </c>
      <c r="S12" s="178">
        <f>+$G12*$P12*'[111]2d - Schedule Table'!$I$8/12+$H12*$P12*'[111]2d - Schedule Table'!$I$9/12+$I12*$P12*'[111]2d - Schedule Table'!$I$10/12+$J12*$P12*'[111]2d - Schedule Table'!$I$11/12+$K12*$P12*'[111]2d - Schedule Table'!$I$12/12+$L12*$P12*'[111]2d - Schedule Table'!$I$13/12+$M12*$P12*'[111]2d - Schedule Table'!$I$14/12+$N12*$P12*'[111]2d - Schedule Table'!$I$15/12+$O12*$P12*'[111]2d - Schedule Table'!$I$16/12+$F12*$P12*'[111]2d - Schedule Table'!$I$7/12</f>
        <v>0</v>
      </c>
      <c r="T12" s="178">
        <f>+$G12*$P12*'[111]2d - Schedule Table'!$J$8/12+$H12*$P12*'[111]2d - Schedule Table'!$J$9/12+$I12*$P12*'[111]2d - Schedule Table'!$J$10/12+$J12*$P12*'[111]2d - Schedule Table'!$J$11/12+$K12*$P12*'[111]2d - Schedule Table'!$J$12/12+$L12*$P12*'[111]2d - Schedule Table'!$J$13/12+$M12*$P12*'[111]2d - Schedule Table'!$J$14/12+$N12*$P12*'[111]2d - Schedule Table'!$J$15/12+$O12*$P12*'[111]2d - Schedule Table'!$J$16/12+$F12*$P12*'[111]2d - Schedule Table'!$J$7/12</f>
        <v>27443.314156215823</v>
      </c>
      <c r="U12" s="178">
        <f>+$G12*$P12*'[111]2d - Schedule Table'!$K$8/12+$H12*$P12*'[111]2d - Schedule Table'!$K$9/12+$I12*$P12*'[111]2d - Schedule Table'!$K$10/12+$J12*$P12*'[111]2d - Schedule Table'!$K$11/12+$K12*$P12*'[111]2d - Schedule Table'!$K$12/12+$L12*$P12*'[111]2d - Schedule Table'!$K$13/12+$M12*$P12*'[111]2d - Schedule Table'!$K$14/12+$N12*$P12*'[111]2d - Schedule Table'!$K$15/12+$O12*$P12*'[111]2d - Schedule Table'!$K$16/12+$F12*$P12*'[111]2d - Schedule Table'!$K$7/12</f>
        <v>46247.066448437778</v>
      </c>
      <c r="V12" s="178">
        <f>+$G12*$P12*'[111]2d - Schedule Table'!$L$8/12+$H12*$P12*'[111]2d - Schedule Table'!$L$9/12+$I12*$P12*'[111]2d - Schedule Table'!$L$10/12+$J12*$P12*'[111]2d - Schedule Table'!$L$11/12+$K12*$P12*'[111]2d - Schedule Table'!$L$12/12+$L12*$P12*'[111]2d - Schedule Table'!$L$13/12+$M12*$P12*'[111]2d - Schedule Table'!$L$14/12+$N12*$P12*'[111]2d - Schedule Table'!$L$15/12+$O12*$P12*'[111]2d - Schedule Table'!$L$16/12+$F12*$P12*'[111]2d - Schedule Table'!$L$7/12</f>
        <v>46247.066448437778</v>
      </c>
      <c r="W12" s="178">
        <f>+$G12*$P12*'[111]2d - Schedule Table'!$M$8/12+$H12*$P12*'[111]2d - Schedule Table'!$M$9/12+$I12*$P12*'[111]2d - Schedule Table'!$M$10/12+$J12*$P12*'[111]2d - Schedule Table'!$M$11/12+$K12*$P12*'[111]2d - Schedule Table'!$M$12/12+$L12*$P12*'[111]2d - Schedule Table'!$M$13/12+$M12*$P12*'[111]2d - Schedule Table'!$M$14/12+$N12*$P12*'[111]2d - Schedule Table'!$M$15/12+$O12*$P12*'[111]2d - Schedule Table'!$M$16/12+$F12*$P12*'[111]2d - Schedule Table'!$M$7/12</f>
        <v>4065.6761712912335</v>
      </c>
      <c r="X12" s="178">
        <f>+$G12*$P12*'[111]2d - Schedule Table'!$N$8/12+$H12*$P12*'[111]2d - Schedule Table'!$N$9/12+$I12*$P12*'[111]2d - Schedule Table'!$N$10/12+$J12*$P12*'[111]2d - Schedule Table'!$N$11/12+$K12*$P12*'[111]2d - Schedule Table'!$N$12/12+$L12*$P12*'[111]2d - Schedule Table'!$N$13/12+$M12*$P12*'[111]2d - Schedule Table'!$N$14/12+$N12*$P12*'[111]2d - Schedule Table'!$N$15/12+$O12*$P12*'[111]2d - Schedule Table'!$N$16/12+$F12*$P12*'[111]2d - Schedule Table'!$N$7/12</f>
        <v>0</v>
      </c>
      <c r="Y12" s="178">
        <f>+$G12*$P12*'[111]2d - Schedule Table'!$O$8/12+$H12*$P12*'[111]2d - Schedule Table'!$O$9/12+$I12*$P12*'[111]2d - Schedule Table'!$O$10/12+$J12*$P12*'[111]2d - Schedule Table'!$O$11/12+$K12*$P12*'[111]2d - Schedule Table'!$O$12/12+$L12*$P12*'[111]2d - Schedule Table'!$O$13/12+$M12*$P12*'[111]2d - Schedule Table'!$O$14/12+$N12*$P12*'[111]2d - Schedule Table'!$O$15/12+$O12*$P12*'[111]2d - Schedule Table'!$O$16/12+$F12*$P12*'[111]2d - Schedule Table'!$O$7/12</f>
        <v>28375.031612136725</v>
      </c>
      <c r="Z12" s="178">
        <f>+$G12*$P12*'[111]2d - Schedule Table'!$P$8/12+$H12*$P12*'[111]2d - Schedule Table'!$P$9/12+$I12*$P12*'[111]2d - Schedule Table'!$P$10/12+$J12*$P12*'[111]2d - Schedule Table'!$P$11/12+$K12*$P12*'[111]2d - Schedule Table'!$P$12/12+$L12*$P12*'[111]2d - Schedule Table'!$P$13/12+$M12*$P12*'[111]2d - Schedule Table'!$P$14/12+$N12*$P12*'[111]2d - Schedule Table'!$P$15/12+$O12*$P12*'[111]2d - Schedule Table'!$P$16/12+$F12*$P12*'[111]2d - Schedule Table'!$P$7/12</f>
        <v>38539.222040364817</v>
      </c>
      <c r="AA12" s="178">
        <f>+$G12*$P12*'[111]2d - Schedule Table'!$Q$8/12+$H12*$P12*'[111]2d - Schedule Table'!$Q$9/12+$I12*$P12*'[111]2d - Schedule Table'!$Q$10/12+$J12*$P12*'[111]2d - Schedule Table'!$Q$11/12+$K12*$P12*'[111]2d - Schedule Table'!$Q$12/12+$L12*$P12*'[111]2d - Schedule Table'!$Q$13/12+$M12*$P12*'[111]2d - Schedule Table'!$Q$14/12+$N12*$P12*'[111]2d - Schedule Table'!$Q$15/12+$O12*$P12*'[111]2d - Schedule Table'!$Q$16/12+$F12*$P12*'[111]2d - Schedule Table'!$Q$7/12</f>
        <v>11011.20629724709</v>
      </c>
      <c r="AB12" s="178">
        <f>+$G12*$P12*'[111]2d - Schedule Table'!$R$8/12+$H12*$P12*'[111]2d - Schedule Table'!$R$9/12+$I12*$P12*'[111]2d - Schedule Table'!$R$10/12+$J12*$P12*'[111]2d - Schedule Table'!$R$11/12+$K12*$P12*'[111]2d - Schedule Table'!$R$12/12+$L12*$P12*'[111]2d - Schedule Table'!$R$13/12+$M12*$P12*'[111]2d - Schedule Table'!$R$14/12+$N12*$P12*'[111]2d - Schedule Table'!$R$15/12+$O12*$P12*'[111]2d - Schedule Table'!$R$16/12+$F12*$P12*'[111]2d - Schedule Table'!$R$7/12</f>
        <v>7792.5459949748629</v>
      </c>
      <c r="AC12" s="178">
        <f>+$G12*$P12*'[111]2d - Schedule Table'!$S$8/12+$H12*$P12*'[111]2d - Schedule Table'!$S$9/12+$I12*$P12*'[111]2d - Schedule Table'!$S$10/12+$J12*$P12*'[111]2d - Schedule Table'!$S$11/12+$K12*$P12*'[111]2d - Schedule Table'!$S$12/12+$L12*$P12*'[111]2d - Schedule Table'!$S$13/12+$M12*$P12*'[111]2d - Schedule Table'!$S$14/12+$N12*$P12*'[111]2d - Schedule Table'!$S$15/12+$O12*$P12*'[111]2d - Schedule Table'!$S$16/12+$F12*$P12*'[111]2d - Schedule Table'!$S$7/12</f>
        <v>24521.109408100245</v>
      </c>
      <c r="AD12" s="178">
        <f>+$G12*$P12*'[111]2d - Schedule Table'!$T$8/12+$H12*$P12*'[111]2d - Schedule Table'!$T$9/12+$I12*$P12*'[111]2d - Schedule Table'!$T$10/12+$J12*$P12*'[111]2d - Schedule Table'!$T$11/12+$K12*$P12*'[111]2d - Schedule Table'!$T$12/12+$L12*$P12*'[111]2d - Schedule Table'!$T$13/12+$M12*$P12*'[111]2d - Schedule Table'!$T$14/12+$N12*$P12*'[111]2d - Schedule Table'!$T$15/12+$O12*$P12*'[111]2d - Schedule Table'!$T$16/12+$F12*$P12*'[111]2d - Schedule Table'!$T$7/12</f>
        <v>70450.544905655901</v>
      </c>
      <c r="AE12" s="178">
        <f>+$G12*$P12*'[111]2d - Schedule Table'!$U$8/12+$H12*$P12*'[111]2d - Schedule Table'!$U$9/12+$I12*$P12*'[111]2d - Schedule Table'!$U$10/12+$J12*$P12*'[111]2d - Schedule Table'!$U$11/12+$K12*$P12*'[111]2d - Schedule Table'!$U$12/12+$L12*$P12*'[111]2d - Schedule Table'!$U$13/12+$M12*$P12*'[111]2d - Schedule Table'!$U$14/12+$N12*$P12*'[111]2d - Schedule Table'!$U$15/12+$O12*$P12*'[111]2d - Schedule Table'!$U$16/12+$F12*$P12*'[111]2d - Schedule Table'!$U$7/12</f>
        <v>7729.0198047984377</v>
      </c>
      <c r="AF12" s="178">
        <f>+$G12*$P12*'[111]2d - Schedule Table'!$V$8/12+$H12*$P12*'[111]2d - Schedule Table'!$V$9/12+$I12*$P12*'[111]2d - Schedule Table'!$V$10/12+$J12*$P12*'[111]2d - Schedule Table'!$V$11/12+$K12*$P12*'[111]2d - Schedule Table'!$V$12/12+$L12*$P12*'[111]2d - Schedule Table'!$V$13/12+$M12*$P12*'[111]2d - Schedule Table'!$V$14/12+$N12*$P12*'[111]2d - Schedule Table'!$V$15/12+$O12*$P12*'[111]2d - Schedule Table'!$V$16/12+$F12*$P12*'[111]2d - Schedule Table'!$V$7/12</f>
        <v>7707.8444080729632</v>
      </c>
      <c r="AG12" s="178">
        <f>+$G12*$P12*'[111]2d - Schedule Table'!$W$8/12+$H12*$P12*'[111]2d - Schedule Table'!$W$9/12+$I12*$P12*'[111]2d - Schedule Table'!$W$10/12+$J12*$P12*'[111]2d - Schedule Table'!$W$11/12+$K12*$P12*'[111]2d - Schedule Table'!$W$12/12+$L12*$P12*'[111]2d - Schedule Table'!$W$13/12+$M12*$P12*'[111]2d - Schedule Table'!$W$14/12+$N12*$P12*'[111]2d - Schedule Table'!$W$15/12+$O12*$P12*'[111]2d - Schedule Table'!$W$16/12+$F12*$P12*'[111]2d - Schedule Table'!$W$7/12</f>
        <v>7707.8444080729632</v>
      </c>
      <c r="AH12" s="178">
        <f>+$G12*$P12*'[111]2d - Schedule Table'!$X$8/12+$H12*$P12*'[111]2d - Schedule Table'!$X$9/12+$I12*$P12*'[111]2d - Schedule Table'!$X$10/12+$J12*$P12*'[111]2d - Schedule Table'!$X$11/12+$K12*$P12*'[111]2d - Schedule Table'!$X$12/12+$L12*$P12*'[111]2d - Schedule Table'!$X$13/12+$M12*$P12*'[111]2d - Schedule Table'!$X$14/12+$N12*$P12*'[111]2d - Schedule Table'!$X$15/12+$O12*$P12*'[111]2d - Schedule Table'!$X$16/12+$F12*$P12*'[111]2d - Schedule Table'!$X$7/12</f>
        <v>7707.8444080729632</v>
      </c>
      <c r="AI12" s="178">
        <f>+$G12*$P12*'[111]2d - Schedule Table'!$Y$8/12+$H12*$P12*'[111]2d - Schedule Table'!$Y$9/12+$I12*$P12*'[111]2d - Schedule Table'!$Y$10/12+$J12*$P12*'[111]2d - Schedule Table'!$Y$11/12+$K12*$P12*'[111]2d - Schedule Table'!$Y$12/12+$L12*$P12*'[111]2d - Schedule Table'!$Y$13/12+$M12*$P12*'[111]2d - Schedule Table'!$Y$14/12+$N12*$P12*'[111]2d - Schedule Table'!$Y$15/12+$O12*$P12*'[111]2d - Schedule Table'!$Y$16/12+$F12*$P12*'[111]2d - Schedule Table'!$Y$7/12</f>
        <v>3176.3095088212758</v>
      </c>
      <c r="AJ12" s="178">
        <f>+$G12*$P12*'[111]2d - Schedule Table'!$Z$8/12+$H12*$P12*'[111]2d - Schedule Table'!$Z$9/12+$I12*$P12*'[111]2d - Schedule Table'!$Z$10/12+$J12*$P12*'[111]2d - Schedule Table'!$Z$11/12+$K12*$P12*'[111]2d - Schedule Table'!$Z$12/12+$L12*$P12*'[111]2d - Schedule Table'!$Z$13/12+$M12*$P12*'[111]2d - Schedule Table'!$Z$14/12+$N12*$P12*'[111]2d - Schedule Table'!$Z$15/12+$O12*$P12*'[111]2d - Schedule Table'!$Z$16/12+$F12*$P12*'[111]2d - Schedule Table'!$Z$7/12</f>
        <v>0</v>
      </c>
      <c r="AK12" s="178">
        <f>+$G12*$P12*'[111]2d - Schedule Table'!$AA$8/12+$H12*$P12*'[111]2d - Schedule Table'!$AA$9/12+$I12*$P12*'[111]2d - Schedule Table'!$AA$10/12+$J12*$P12*'[111]2d - Schedule Table'!$AA$11/12+$K12*$P12*'[111]2d - Schedule Table'!$AA$12/12+$L12*$P12*'[111]2d - Schedule Table'!$AA$13/12+$M12*$P12*'[111]2d - Schedule Table'!$AA$14/12+$N12*$P12*'[111]2d - Schedule Table'!$AA$15/12+$O12*$P12*'[111]2d - Schedule Table'!$AA$16/12+$F12*$P12*'[111]2d - Schedule Table'!$AA$7/12</f>
        <v>0</v>
      </c>
      <c r="AL12" s="178">
        <f>+$G12*$P12*'[111]2d - Schedule Table'!$AB$8/12+$H12*$P12*'[111]2d - Schedule Table'!$AB$9/12+$I12*$P12*'[111]2d - Schedule Table'!$AB$10/12+$J12*$P12*'[111]2d - Schedule Table'!$AB$11/12+$K12*$P12*'[111]2d - Schedule Table'!$AB$12/12+$L12*$P12*'[111]2d - Schedule Table'!$AB$13/12+$M12*$P12*'[111]2d - Schedule Table'!$AB$14/12+$N12*$P12*'[111]2d - Schedule Table'!$AB$15/12+$O12*$P12*'[111]2d - Schedule Table'!$AB$16/12+$F12*$P12*'[111]2d - Schedule Table'!$AB$7/12</f>
        <v>0</v>
      </c>
      <c r="AM12" s="178">
        <f>+$G12*$P12*'[111]2d - Schedule Table'!$AC$8/12+$H12*$P12*'[111]2d - Schedule Table'!$AC$9/12+$I12*$P12*'[111]2d - Schedule Table'!$AC$10/12+$J12*$P12*'[111]2d - Schedule Table'!$AC$11/12+$K12*$P12*'[111]2d - Schedule Table'!$AC$12/12+$L12*$P12*'[111]2d - Schedule Table'!$AC$13/12+$M12*$P12*'[111]2d - Schedule Table'!$AC$14/12+$N12*$P12*'[111]2d - Schedule Table'!$AC$15/12+$O12*$P12*'[111]2d - Schedule Table'!$AC$16/12+$F12*$P12*'[111]2d - Schedule Table'!$AC$7/12</f>
        <v>0</v>
      </c>
      <c r="AN12" s="180">
        <f t="shared" si="0"/>
        <v>338721.64602070081</v>
      </c>
    </row>
    <row r="13" spans="1:52">
      <c r="A13" s="203" t="s">
        <v>1364</v>
      </c>
      <c r="B13" s="211"/>
      <c r="C13" s="176" t="s">
        <v>1304</v>
      </c>
      <c r="D13" s="212">
        <v>11900823</v>
      </c>
      <c r="E13" s="206" t="s">
        <v>1296</v>
      </c>
      <c r="F13" s="207"/>
      <c r="G13" s="177">
        <v>0.1</v>
      </c>
      <c r="H13" s="177">
        <v>0.05</v>
      </c>
      <c r="I13" s="177">
        <v>1</v>
      </c>
      <c r="J13" s="177">
        <v>0.1</v>
      </c>
      <c r="K13" s="177">
        <v>0.05</v>
      </c>
      <c r="L13" s="177">
        <v>0</v>
      </c>
      <c r="M13" s="177">
        <v>0.21</v>
      </c>
      <c r="N13" s="209"/>
      <c r="O13" s="209"/>
      <c r="P13" s="183">
        <f>+IFERROR(VLOOKUP(E13,'[111]4b-Classifcation rates'!$A$5:$L$200,8,FALSE),0)</f>
        <v>134635.25373271876</v>
      </c>
      <c r="Q13" s="178">
        <f>+$G13*$P13*'[111]2d - Schedule Table'!$G$8/12+$H13*$P13*'[111]2d - Schedule Table'!$G$9/12+$I13*$P13*'[111]2d - Schedule Table'!$G$10/12+$J13*$P13*'[111]2d - Schedule Table'!$G$11/12+$K13*$P13*'[111]2d - Schedule Table'!$G$12/12+$L13*$P13*'[111]2d - Schedule Table'!$G$13/12+$M13*$P13*'[111]2d - Schedule Table'!$G$14/12+$N13*$P13*'[111]2d - Schedule Table'!$G$15/12+$O13*$P13*'[111]2d - Schedule Table'!$G$16/12+$F13*$P13*'[111]2d - Schedule Table'!$G$7/12</f>
        <v>0</v>
      </c>
      <c r="R13" s="178">
        <f>+$G13*$P13*'[111]2d - Schedule Table'!$H$8/12+$H13*$P13*'[111]2d - Schedule Table'!$H$9/12+$I13*$P13*'[111]2d - Schedule Table'!$H$10/12+$J13*$P13*'[111]2d - Schedule Table'!$H$11/12+$K13*$P13*'[111]2d - Schedule Table'!$H$12/12+$L13*$P13*'[111]2d - Schedule Table'!$H$13/12+$M13*$P13*'[111]2d - Schedule Table'!$H$14/12+$N13*$P13*'[111]2d - Schedule Table'!$H$15/12+$O13*$P13*'[111]2d - Schedule Table'!$H$16/12+$F13*$P13*'[111]2d - Schedule Table'!$H$7/12</f>
        <v>0</v>
      </c>
      <c r="S13" s="178">
        <f>+$G13*$P13*'[111]2d - Schedule Table'!$I$8/12+$H13*$P13*'[111]2d - Schedule Table'!$I$9/12+$I13*$P13*'[111]2d - Schedule Table'!$I$10/12+$J13*$P13*'[111]2d - Schedule Table'!$I$11/12+$K13*$P13*'[111]2d - Schedule Table'!$I$12/12+$L13*$P13*'[111]2d - Schedule Table'!$I$13/12+$M13*$P13*'[111]2d - Schedule Table'!$I$14/12+$N13*$P13*'[111]2d - Schedule Table'!$I$15/12+$O13*$P13*'[111]2d - Schedule Table'!$I$16/12+$F13*$P13*'[111]2d - Schedule Table'!$I$7/12</f>
        <v>0</v>
      </c>
      <c r="T13" s="178">
        <f>+$G13*$P13*'[111]2d - Schedule Table'!$J$8/12+$H13*$P13*'[111]2d - Schedule Table'!$J$9/12+$I13*$P13*'[111]2d - Schedule Table'!$J$10/12+$J13*$P13*'[111]2d - Schedule Table'!$J$11/12+$K13*$P13*'[111]2d - Schedule Table'!$J$12/12+$L13*$P13*'[111]2d - Schedule Table'!$J$13/12+$M13*$P13*'[111]2d - Schedule Table'!$J$14/12+$N13*$P13*'[111]2d - Schedule Table'!$J$15/12+$O13*$P13*'[111]2d - Schedule Table'!$J$16/12+$F13*$P13*'[111]2d - Schedule Table'!$J$7/12</f>
        <v>7967.4561113060981</v>
      </c>
      <c r="U13" s="178">
        <f>+$G13*$P13*'[111]2d - Schedule Table'!$K$8/12+$H13*$P13*'[111]2d - Schedule Table'!$K$9/12+$I13*$P13*'[111]2d - Schedule Table'!$K$10/12+$J13*$P13*'[111]2d - Schedule Table'!$K$11/12+$K13*$P13*'[111]2d - Schedule Table'!$K$12/12+$L13*$P13*'[111]2d - Schedule Table'!$K$13/12+$M13*$P13*'[111]2d - Schedule Table'!$K$14/12+$N13*$P13*'[111]2d - Schedule Table'!$K$15/12+$O13*$P13*'[111]2d - Schedule Table'!$K$16/12+$F13*$P13*'[111]2d - Schedule Table'!$K$7/12</f>
        <v>13426.639002386202</v>
      </c>
      <c r="V13" s="178">
        <f>+$G13*$P13*'[111]2d - Schedule Table'!$L$8/12+$H13*$P13*'[111]2d - Schedule Table'!$L$9/12+$I13*$P13*'[111]2d - Schedule Table'!$L$10/12+$J13*$P13*'[111]2d - Schedule Table'!$L$11/12+$K13*$P13*'[111]2d - Schedule Table'!$L$12/12+$L13*$P13*'[111]2d - Schedule Table'!$L$13/12+$M13*$P13*'[111]2d - Schedule Table'!$L$14/12+$N13*$P13*'[111]2d - Schedule Table'!$L$15/12+$O13*$P13*'[111]2d - Schedule Table'!$L$16/12+$F13*$P13*'[111]2d - Schedule Table'!$L$7/12</f>
        <v>13426.639002386202</v>
      </c>
      <c r="W13" s="178">
        <f>+$G13*$P13*'[111]2d - Schedule Table'!$M$8/12+$H13*$P13*'[111]2d - Schedule Table'!$M$9/12+$I13*$P13*'[111]2d - Schedule Table'!$M$10/12+$J13*$P13*'[111]2d - Schedule Table'!$M$11/12+$K13*$P13*'[111]2d - Schedule Table'!$M$12/12+$L13*$P13*'[111]2d - Schedule Table'!$M$13/12+$M13*$P13*'[111]2d - Schedule Table'!$M$14/12+$N13*$P13*'[111]2d - Schedule Table'!$M$15/12+$O13*$P13*'[111]2d - Schedule Table'!$M$16/12+$F13*$P13*'[111]2d - Schedule Table'!$M$7/12</f>
        <v>7303.5014353639217</v>
      </c>
      <c r="X13" s="178">
        <f>+$G13*$P13*'[111]2d - Schedule Table'!$N$8/12+$H13*$P13*'[111]2d - Schedule Table'!$N$9/12+$I13*$P13*'[111]2d - Schedule Table'!$N$10/12+$J13*$P13*'[111]2d - Schedule Table'!$N$11/12+$K13*$P13*'[111]2d - Schedule Table'!$N$12/12+$L13*$P13*'[111]2d - Schedule Table'!$N$13/12+$M13*$P13*'[111]2d - Schedule Table'!$N$14/12+$N13*$P13*'[111]2d - Schedule Table'!$N$15/12+$O13*$P13*'[111]2d - Schedule Table'!$N$16/12+$F13*$P13*'[111]2d - Schedule Table'!$N$7/12</f>
        <v>6713.3195011931011</v>
      </c>
      <c r="Y13" s="178">
        <f>+$G13*$P13*'[111]2d - Schedule Table'!$O$8/12+$H13*$P13*'[111]2d - Schedule Table'!$O$9/12+$I13*$P13*'[111]2d - Schedule Table'!$O$10/12+$J13*$P13*'[111]2d - Schedule Table'!$O$11/12+$K13*$P13*'[111]2d - Schedule Table'!$O$12/12+$L13*$P13*'[111]2d - Schedule Table'!$O$13/12+$M13*$P13*'[111]2d - Schedule Table'!$O$14/12+$N13*$P13*'[111]2d - Schedule Table'!$O$15/12+$O13*$P13*'[111]2d - Schedule Table'!$O$16/12+$F13*$P13*'[111]2d - Schedule Table'!$O$7/12</f>
        <v>100626.01977612513</v>
      </c>
      <c r="Z13" s="178">
        <f>+$G13*$P13*'[111]2d - Schedule Table'!$P$8/12+$H13*$P13*'[111]2d - Schedule Table'!$P$9/12+$I13*$P13*'[111]2d - Schedule Table'!$P$10/12+$J13*$P13*'[111]2d - Schedule Table'!$P$11/12+$K13*$P13*'[111]2d - Schedule Table'!$P$12/12+$L13*$P13*'[111]2d - Schedule Table'!$P$13/12+$M13*$P13*'[111]2d - Schedule Table'!$P$14/12+$N13*$P13*'[111]2d - Schedule Table'!$P$15/12+$O13*$P13*'[111]2d - Schedule Table'!$P$16/12+$F13*$P13*'[111]2d - Schedule Table'!$P$7/12</f>
        <v>134266.39002386201</v>
      </c>
      <c r="AA13" s="178">
        <f>+$G13*$P13*'[111]2d - Schedule Table'!$Q$8/12+$H13*$P13*'[111]2d - Schedule Table'!$Q$9/12+$I13*$P13*'[111]2d - Schedule Table'!$Q$10/12+$J13*$P13*'[111]2d - Schedule Table'!$Q$11/12+$K13*$P13*'[111]2d - Schedule Table'!$Q$12/12+$L13*$P13*'[111]2d - Schedule Table'!$Q$13/12+$M13*$P13*'[111]2d - Schedule Table'!$Q$14/12+$N13*$P13*'[111]2d - Schedule Table'!$Q$15/12+$O13*$P13*'[111]2d - Schedule Table'!$Q$16/12+$F13*$P13*'[111]2d - Schedule Table'!$Q$7/12</f>
        <v>47952.282151379288</v>
      </c>
      <c r="AB13" s="178">
        <f>+$G13*$P13*'[111]2d - Schedule Table'!$R$8/12+$H13*$P13*'[111]2d - Schedule Table'!$R$9/12+$I13*$P13*'[111]2d - Schedule Table'!$R$10/12+$J13*$P13*'[111]2d - Schedule Table'!$R$11/12+$K13*$P13*'[111]2d - Schedule Table'!$R$12/12+$L13*$P13*'[111]2d - Schedule Table'!$R$13/12+$M13*$P13*'[111]2d - Schedule Table'!$R$14/12+$N13*$P13*'[111]2d - Schedule Table'!$R$15/12+$O13*$P13*'[111]2d - Schedule Table'!$R$16/12+$F13*$P13*'[111]2d - Schedule Table'!$R$7/12</f>
        <v>9996.2065100182972</v>
      </c>
      <c r="AC13" s="178">
        <f>+$G13*$P13*'[111]2d - Schedule Table'!$S$8/12+$H13*$P13*'[111]2d - Schedule Table'!$S$9/12+$I13*$P13*'[111]2d - Schedule Table'!$S$10/12+$J13*$P13*'[111]2d - Schedule Table'!$S$11/12+$K13*$P13*'[111]2d - Schedule Table'!$S$12/12+$L13*$P13*'[111]2d - Schedule Table'!$S$13/12+$M13*$P13*'[111]2d - Schedule Table'!$S$14/12+$N13*$P13*'[111]2d - Schedule Table'!$S$15/12+$O13*$P13*'[111]2d - Schedule Table'!$S$16/12+$F13*$P13*'[111]2d - Schedule Table'!$S$7/12</f>
        <v>6252.2398651221456</v>
      </c>
      <c r="AD13" s="178">
        <f>+$G13*$P13*'[111]2d - Schedule Table'!$T$8/12+$H13*$P13*'[111]2d - Schedule Table'!$T$9/12+$I13*$P13*'[111]2d - Schedule Table'!$T$10/12+$J13*$P13*'[111]2d - Schedule Table'!$T$11/12+$K13*$P13*'[111]2d - Schedule Table'!$T$12/12+$L13*$P13*'[111]2d - Schedule Table'!$T$13/12+$M13*$P13*'[111]2d - Schedule Table'!$T$14/12+$N13*$P13*'[111]2d - Schedule Table'!$T$15/12+$O13*$P13*'[111]2d - Schedule Table'!$T$16/12+$F13*$P13*'[111]2d - Schedule Table'!$T$7/12</f>
        <v>16034.505424003519</v>
      </c>
      <c r="AE13" s="178">
        <f>+$G13*$P13*'[111]2d - Schedule Table'!$U$8/12+$H13*$P13*'[111]2d - Schedule Table'!$U$9/12+$I13*$P13*'[111]2d - Schedule Table'!$U$10/12+$J13*$P13*'[111]2d - Schedule Table'!$U$11/12+$K13*$P13*'[111]2d - Schedule Table'!$U$12/12+$L13*$P13*'[111]2d - Schedule Table'!$U$13/12+$M13*$P13*'[111]2d - Schedule Table'!$U$14/12+$N13*$P13*'[111]2d - Schedule Table'!$U$15/12+$O13*$P13*'[111]2d - Schedule Table'!$U$16/12+$F13*$P13*'[111]2d - Schedule Table'!$U$7/12</f>
        <v>28273.403283870939</v>
      </c>
      <c r="AF13" s="178">
        <f>+$G13*$P13*'[111]2d - Schedule Table'!$V$8/12+$H13*$P13*'[111]2d - Schedule Table'!$V$9/12+$I13*$P13*'[111]2d - Schedule Table'!$V$10/12+$J13*$P13*'[111]2d - Schedule Table'!$V$11/12+$K13*$P13*'[111]2d - Schedule Table'!$V$12/12+$L13*$P13*'[111]2d - Schedule Table'!$V$13/12+$M13*$P13*'[111]2d - Schedule Table'!$V$14/12+$N13*$P13*'[111]2d - Schedule Table'!$V$15/12+$O13*$P13*'[111]2d - Schedule Table'!$V$16/12+$F13*$P13*'[111]2d - Schedule Table'!$V$7/12</f>
        <v>28195.941905011019</v>
      </c>
      <c r="AG13" s="178">
        <f>+$G13*$P13*'[111]2d - Schedule Table'!$W$8/12+$H13*$P13*'[111]2d - Schedule Table'!$W$9/12+$I13*$P13*'[111]2d - Schedule Table'!$W$10/12+$J13*$P13*'[111]2d - Schedule Table'!$W$11/12+$K13*$P13*'[111]2d - Schedule Table'!$W$12/12+$L13*$P13*'[111]2d - Schedule Table'!$W$13/12+$M13*$P13*'[111]2d - Schedule Table'!$W$14/12+$N13*$P13*'[111]2d - Schedule Table'!$W$15/12+$O13*$P13*'[111]2d - Schedule Table'!$W$16/12+$F13*$P13*'[111]2d - Schedule Table'!$W$7/12</f>
        <v>28195.941905011019</v>
      </c>
      <c r="AH13" s="178">
        <f>+$G13*$P13*'[111]2d - Schedule Table'!$X$8/12+$H13*$P13*'[111]2d - Schedule Table'!$X$9/12+$I13*$P13*'[111]2d - Schedule Table'!$X$10/12+$J13*$P13*'[111]2d - Schedule Table'!$X$11/12+$K13*$P13*'[111]2d - Schedule Table'!$X$12/12+$L13*$P13*'[111]2d - Schedule Table'!$X$13/12+$M13*$P13*'[111]2d - Schedule Table'!$X$14/12+$N13*$P13*'[111]2d - Schedule Table'!$X$15/12+$O13*$P13*'[111]2d - Schedule Table'!$X$16/12+$F13*$P13*'[111]2d - Schedule Table'!$X$7/12</f>
        <v>28195.941905011019</v>
      </c>
      <c r="AI13" s="178">
        <f>+$G13*$P13*'[111]2d - Schedule Table'!$Y$8/12+$H13*$P13*'[111]2d - Schedule Table'!$Y$9/12+$I13*$P13*'[111]2d - Schedule Table'!$Y$10/12+$J13*$P13*'[111]2d - Schedule Table'!$Y$11/12+$K13*$P13*'[111]2d - Schedule Table'!$Y$12/12+$L13*$P13*'[111]2d - Schedule Table'!$Y$13/12+$M13*$P13*'[111]2d - Schedule Table'!$Y$14/12+$N13*$P13*'[111]2d - Schedule Table'!$Y$15/12+$O13*$P13*'[111]2d - Schedule Table'!$Y$16/12+$F13*$P13*'[111]2d - Schedule Table'!$Y$7/12</f>
        <v>11619.206828988057</v>
      </c>
      <c r="AJ13" s="178">
        <f>+$G13*$P13*'[111]2d - Schedule Table'!$Z$8/12+$H13*$P13*'[111]2d - Schedule Table'!$Z$9/12+$I13*$P13*'[111]2d - Schedule Table'!$Z$10/12+$J13*$P13*'[111]2d - Schedule Table'!$Z$11/12+$K13*$P13*'[111]2d - Schedule Table'!$Z$12/12+$L13*$P13*'[111]2d - Schedule Table'!$Z$13/12+$M13*$P13*'[111]2d - Schedule Table'!$Z$14/12+$N13*$P13*'[111]2d - Schedule Table'!$Z$15/12+$O13*$P13*'[111]2d - Schedule Table'!$Z$16/12+$F13*$P13*'[111]2d - Schedule Table'!$Z$7/12</f>
        <v>0</v>
      </c>
      <c r="AK13" s="178">
        <f>+$G13*$P13*'[111]2d - Schedule Table'!$AA$8/12+$H13*$P13*'[111]2d - Schedule Table'!$AA$9/12+$I13*$P13*'[111]2d - Schedule Table'!$AA$10/12+$J13*$P13*'[111]2d - Schedule Table'!$AA$11/12+$K13*$P13*'[111]2d - Schedule Table'!$AA$12/12+$L13*$P13*'[111]2d - Schedule Table'!$AA$13/12+$M13*$P13*'[111]2d - Schedule Table'!$AA$14/12+$N13*$P13*'[111]2d - Schedule Table'!$AA$15/12+$O13*$P13*'[111]2d - Schedule Table'!$AA$16/12+$F13*$P13*'[111]2d - Schedule Table'!$AA$7/12</f>
        <v>0</v>
      </c>
      <c r="AL13" s="178">
        <f>+$G13*$P13*'[111]2d - Schedule Table'!$AB$8/12+$H13*$P13*'[111]2d - Schedule Table'!$AB$9/12+$I13*$P13*'[111]2d - Schedule Table'!$AB$10/12+$J13*$P13*'[111]2d - Schedule Table'!$AB$11/12+$K13*$P13*'[111]2d - Schedule Table'!$AB$12/12+$L13*$P13*'[111]2d - Schedule Table'!$AB$13/12+$M13*$P13*'[111]2d - Schedule Table'!$AB$14/12+$N13*$P13*'[111]2d - Schedule Table'!$AB$15/12+$O13*$P13*'[111]2d - Schedule Table'!$AB$16/12+$F13*$P13*'[111]2d - Schedule Table'!$AB$7/12</f>
        <v>0</v>
      </c>
      <c r="AM13" s="178">
        <f>+$G13*$P13*'[111]2d - Schedule Table'!$AC$8/12+$H13*$P13*'[111]2d - Schedule Table'!$AC$9/12+$I13*$P13*'[111]2d - Schedule Table'!$AC$10/12+$J13*$P13*'[111]2d - Schedule Table'!$AC$11/12+$K13*$P13*'[111]2d - Schedule Table'!$AC$12/12+$L13*$P13*'[111]2d - Schedule Table'!$AC$13/12+$M13*$P13*'[111]2d - Schedule Table'!$AC$14/12+$N13*$P13*'[111]2d - Schedule Table'!$AC$15/12+$O13*$P13*'[111]2d - Schedule Table'!$AC$16/12+$F13*$P13*'[111]2d - Schedule Table'!$AC$7/12</f>
        <v>0</v>
      </c>
      <c r="AN13" s="180">
        <f t="shared" si="0"/>
        <v>488445.63463103794</v>
      </c>
    </row>
    <row r="14" spans="1:52">
      <c r="A14" s="203" t="s">
        <v>1365</v>
      </c>
      <c r="B14" s="211"/>
      <c r="C14" s="176" t="s">
        <v>1305</v>
      </c>
      <c r="D14" s="212">
        <v>11914012</v>
      </c>
      <c r="E14" s="206" t="s">
        <v>1296</v>
      </c>
      <c r="F14" s="207"/>
      <c r="G14" s="177">
        <v>0</v>
      </c>
      <c r="H14" s="177">
        <v>0</v>
      </c>
      <c r="I14" s="177">
        <v>0</v>
      </c>
      <c r="J14" s="177">
        <v>0</v>
      </c>
      <c r="K14" s="177">
        <v>0</v>
      </c>
      <c r="L14" s="177">
        <v>0.05</v>
      </c>
      <c r="M14" s="177">
        <v>0</v>
      </c>
      <c r="N14" s="209"/>
      <c r="O14" s="209"/>
      <c r="P14" s="183">
        <f>+IFERROR(VLOOKUP(E14,'[111]4b-Classifcation rates'!$A$5:$L$200,8,FALSE),0)</f>
        <v>134635.25373271876</v>
      </c>
      <c r="Q14" s="178">
        <f>+$G14*$P14*'[111]2d - Schedule Table'!$G$8/12+$H14*$P14*'[111]2d - Schedule Table'!$G$9/12+$I14*$P14*'[111]2d - Schedule Table'!$G$10/12+$J14*$P14*'[111]2d - Schedule Table'!$G$11/12+$K14*$P14*'[111]2d - Schedule Table'!$G$12/12+$L14*$P14*'[111]2d - Schedule Table'!$G$13/12+$M14*$P14*'[111]2d - Schedule Table'!$G$14/12+$N14*$P14*'[111]2d - Schedule Table'!$G$15/12+$O14*$P14*'[111]2d - Schedule Table'!$G$16/12+$F14*$P14*'[111]2d - Schedule Table'!$G$7/12</f>
        <v>0</v>
      </c>
      <c r="R14" s="178">
        <f>+$G14*$P14*'[111]2d - Schedule Table'!$H$8/12+$H14*$P14*'[111]2d - Schedule Table'!$H$9/12+$I14*$P14*'[111]2d - Schedule Table'!$H$10/12+$J14*$P14*'[111]2d - Schedule Table'!$H$11/12+$K14*$P14*'[111]2d - Schedule Table'!$H$12/12+$L14*$P14*'[111]2d - Schedule Table'!$H$13/12+$M14*$P14*'[111]2d - Schedule Table'!$H$14/12+$N14*$P14*'[111]2d - Schedule Table'!$H$15/12+$O14*$P14*'[111]2d - Schedule Table'!$H$16/12+$F14*$P14*'[111]2d - Schedule Table'!$H$7/12</f>
        <v>0</v>
      </c>
      <c r="S14" s="178">
        <f>+$G14*$P14*'[111]2d - Schedule Table'!$I$8/12+$H14*$P14*'[111]2d - Schedule Table'!$I$9/12+$I14*$P14*'[111]2d - Schedule Table'!$I$10/12+$J14*$P14*'[111]2d - Schedule Table'!$I$11/12+$K14*$P14*'[111]2d - Schedule Table'!$I$12/12+$L14*$P14*'[111]2d - Schedule Table'!$I$13/12+$M14*$P14*'[111]2d - Schedule Table'!$I$14/12+$N14*$P14*'[111]2d - Schedule Table'!$I$15/12+$O14*$P14*'[111]2d - Schedule Table'!$I$16/12+$F14*$P14*'[111]2d - Schedule Table'!$I$7/12</f>
        <v>0</v>
      </c>
      <c r="T14" s="178">
        <f>+$G14*$P14*'[111]2d - Schedule Table'!$J$8/12+$H14*$P14*'[111]2d - Schedule Table'!$J$9/12+$I14*$P14*'[111]2d - Schedule Table'!$J$10/12+$J14*$P14*'[111]2d - Schedule Table'!$J$11/12+$K14*$P14*'[111]2d - Schedule Table'!$J$12/12+$L14*$P14*'[111]2d - Schedule Table'!$J$13/12+$M14*$P14*'[111]2d - Schedule Table'!$J$14/12+$N14*$P14*'[111]2d - Schedule Table'!$J$15/12+$O14*$P14*'[111]2d - Schedule Table'!$J$16/12+$F14*$P14*'[111]2d - Schedule Table'!$J$7/12</f>
        <v>0</v>
      </c>
      <c r="U14" s="178">
        <f>+$G14*$P14*'[111]2d - Schedule Table'!$K$8/12+$H14*$P14*'[111]2d - Schedule Table'!$K$9/12+$I14*$P14*'[111]2d - Schedule Table'!$K$10/12+$J14*$P14*'[111]2d - Schedule Table'!$K$11/12+$K14*$P14*'[111]2d - Schedule Table'!$K$12/12+$L14*$P14*'[111]2d - Schedule Table'!$K$13/12+$M14*$P14*'[111]2d - Schedule Table'!$K$14/12+$N14*$P14*'[111]2d - Schedule Table'!$K$15/12+$O14*$P14*'[111]2d - Schedule Table'!$K$16/12+$F14*$P14*'[111]2d - Schedule Table'!$K$7/12</f>
        <v>0</v>
      </c>
      <c r="V14" s="178">
        <f>+$G14*$P14*'[111]2d - Schedule Table'!$L$8/12+$H14*$P14*'[111]2d - Schedule Table'!$L$9/12+$I14*$P14*'[111]2d - Schedule Table'!$L$10/12+$J14*$P14*'[111]2d - Schedule Table'!$L$11/12+$K14*$P14*'[111]2d - Schedule Table'!$L$12/12+$L14*$P14*'[111]2d - Schedule Table'!$L$13/12+$M14*$P14*'[111]2d - Schedule Table'!$L$14/12+$N14*$P14*'[111]2d - Schedule Table'!$L$15/12+$O14*$P14*'[111]2d - Schedule Table'!$L$16/12+$F14*$P14*'[111]2d - Schedule Table'!$L$7/12</f>
        <v>0</v>
      </c>
      <c r="W14" s="178">
        <f>+$G14*$P14*'[111]2d - Schedule Table'!$M$8/12+$H14*$P14*'[111]2d - Schedule Table'!$M$9/12+$I14*$P14*'[111]2d - Schedule Table'!$M$10/12+$J14*$P14*'[111]2d - Schedule Table'!$M$11/12+$K14*$P14*'[111]2d - Schedule Table'!$M$12/12+$L14*$P14*'[111]2d - Schedule Table'!$M$13/12+$M14*$P14*'[111]2d - Schedule Table'!$M$14/12+$N14*$P14*'[111]2d - Schedule Table'!$M$15/12+$O14*$P14*'[111]2d - Schedule Table'!$M$16/12+$F14*$P14*'[111]2d - Schedule Table'!$M$7/12</f>
        <v>0</v>
      </c>
      <c r="X14" s="178">
        <f>+$G14*$P14*'[111]2d - Schedule Table'!$N$8/12+$H14*$P14*'[111]2d - Schedule Table'!$N$9/12+$I14*$P14*'[111]2d - Schedule Table'!$N$10/12+$J14*$P14*'[111]2d - Schedule Table'!$N$11/12+$K14*$P14*'[111]2d - Schedule Table'!$N$12/12+$L14*$P14*'[111]2d - Schedule Table'!$N$13/12+$M14*$P14*'[111]2d - Schedule Table'!$N$14/12+$N14*$P14*'[111]2d - Schedule Table'!$N$15/12+$O14*$P14*'[111]2d - Schedule Table'!$N$16/12+$F14*$P14*'[111]2d - Schedule Table'!$N$7/12</f>
        <v>0</v>
      </c>
      <c r="Y14" s="178">
        <f>+$G14*$P14*'[111]2d - Schedule Table'!$O$8/12+$H14*$P14*'[111]2d - Schedule Table'!$O$9/12+$I14*$P14*'[111]2d - Schedule Table'!$O$10/12+$J14*$P14*'[111]2d - Schedule Table'!$O$11/12+$K14*$P14*'[111]2d - Schedule Table'!$O$12/12+$L14*$P14*'[111]2d - Schedule Table'!$O$13/12+$M14*$P14*'[111]2d - Schedule Table'!$O$14/12+$N14*$P14*'[111]2d - Schedule Table'!$O$15/12+$O14*$P14*'[111]2d - Schedule Table'!$O$16/12+$F14*$P14*'[111]2d - Schedule Table'!$O$7/12</f>
        <v>0</v>
      </c>
      <c r="Z14" s="178">
        <f>+$G14*$P14*'[111]2d - Schedule Table'!$P$8/12+$H14*$P14*'[111]2d - Schedule Table'!$P$9/12+$I14*$P14*'[111]2d - Schedule Table'!$P$10/12+$J14*$P14*'[111]2d - Schedule Table'!$P$11/12+$K14*$P14*'[111]2d - Schedule Table'!$P$12/12+$L14*$P14*'[111]2d - Schedule Table'!$P$13/12+$M14*$P14*'[111]2d - Schedule Table'!$P$14/12+$N14*$P14*'[111]2d - Schedule Table'!$P$15/12+$O14*$P14*'[111]2d - Schedule Table'!$P$16/12+$F14*$P14*'[111]2d - Schedule Table'!$P$7/12</f>
        <v>0</v>
      </c>
      <c r="AA14" s="178">
        <f>+$G14*$P14*'[111]2d - Schedule Table'!$Q$8/12+$H14*$P14*'[111]2d - Schedule Table'!$Q$9/12+$I14*$P14*'[111]2d - Schedule Table'!$Q$10/12+$J14*$P14*'[111]2d - Schedule Table'!$Q$11/12+$K14*$P14*'[111]2d - Schedule Table'!$Q$12/12+$L14*$P14*'[111]2d - Schedule Table'!$Q$13/12+$M14*$P14*'[111]2d - Schedule Table'!$Q$14/12+$N14*$P14*'[111]2d - Schedule Table'!$Q$15/12+$O14*$P14*'[111]2d - Schedule Table'!$Q$16/12+$F14*$P14*'[111]2d - Schedule Table'!$Q$7/12</f>
        <v>0</v>
      </c>
      <c r="AB14" s="178">
        <f>+$G14*$P14*'[111]2d - Schedule Table'!$R$8/12+$H14*$P14*'[111]2d - Schedule Table'!$R$9/12+$I14*$P14*'[111]2d - Schedule Table'!$R$10/12+$J14*$P14*'[111]2d - Schedule Table'!$R$11/12+$K14*$P14*'[111]2d - Schedule Table'!$R$12/12+$L14*$P14*'[111]2d - Schedule Table'!$R$13/12+$M14*$P14*'[111]2d - Schedule Table'!$R$14/12+$N14*$P14*'[111]2d - Schedule Table'!$R$15/12+$O14*$P14*'[111]2d - Schedule Table'!$R$16/12+$F14*$P14*'[111]2d - Schedule Table'!$R$7/12</f>
        <v>0</v>
      </c>
      <c r="AC14" s="178">
        <f>+$G14*$P14*'[111]2d - Schedule Table'!$S$8/12+$H14*$P14*'[111]2d - Schedule Table'!$S$9/12+$I14*$P14*'[111]2d - Schedule Table'!$S$10/12+$J14*$P14*'[111]2d - Schedule Table'!$S$11/12+$K14*$P14*'[111]2d - Schedule Table'!$S$12/12+$L14*$P14*'[111]2d - Schedule Table'!$S$13/12+$M14*$P14*'[111]2d - Schedule Table'!$S$14/12+$N14*$P14*'[111]2d - Schedule Table'!$S$15/12+$O14*$P14*'[111]2d - Schedule Table'!$S$16/12+$F14*$P14*'[111]2d - Schedule Table'!$S$7/12</f>
        <v>442.63645062811639</v>
      </c>
      <c r="AD14" s="178">
        <f>+$G14*$P14*'[111]2d - Schedule Table'!$T$8/12+$H14*$P14*'[111]2d - Schedule Table'!$T$9/12+$I14*$P14*'[111]2d - Schedule Table'!$T$10/12+$J14*$P14*'[111]2d - Schedule Table'!$T$11/12+$K14*$P14*'[111]2d - Schedule Table'!$T$12/12+$L14*$P14*'[111]2d - Schedule Table'!$T$13/12+$M14*$P14*'[111]2d - Schedule Table'!$T$14/12+$N14*$P14*'[111]2d - Schedule Table'!$T$15/12+$O14*$P14*'[111]2d - Schedule Table'!$T$16/12+$F14*$P14*'[111]2d - Schedule Table'!$T$7/12</f>
        <v>2877.1369290827574</v>
      </c>
      <c r="AE14" s="178">
        <f>+$G14*$P14*'[111]2d - Schedule Table'!$U$8/12+$H14*$P14*'[111]2d - Schedule Table'!$U$9/12+$I14*$P14*'[111]2d - Schedule Table'!$U$10/12+$J14*$P14*'[111]2d - Schedule Table'!$U$11/12+$K14*$P14*'[111]2d - Schedule Table'!$U$12/12+$L14*$P14*'[111]2d - Schedule Table'!$U$13/12+$M14*$P14*'[111]2d - Schedule Table'!$U$14/12+$N14*$P14*'[111]2d - Schedule Table'!$U$15/12+$O14*$P14*'[111]2d - Schedule Table'!$U$16/12+$F14*$P14*'[111]2d - Schedule Table'!$U$7/12</f>
        <v>0</v>
      </c>
      <c r="AF14" s="178">
        <f>+$G14*$P14*'[111]2d - Schedule Table'!$V$8/12+$H14*$P14*'[111]2d - Schedule Table'!$V$9/12+$I14*$P14*'[111]2d - Schedule Table'!$V$10/12+$J14*$P14*'[111]2d - Schedule Table'!$V$11/12+$K14*$P14*'[111]2d - Schedule Table'!$V$12/12+$L14*$P14*'[111]2d - Schedule Table'!$V$13/12+$M14*$P14*'[111]2d - Schedule Table'!$V$14/12+$N14*$P14*'[111]2d - Schedule Table'!$V$15/12+$O14*$P14*'[111]2d - Schedule Table'!$V$16/12+$F14*$P14*'[111]2d - Schedule Table'!$V$7/12</f>
        <v>0</v>
      </c>
      <c r="AG14" s="178">
        <f>+$G14*$P14*'[111]2d - Schedule Table'!$W$8/12+$H14*$P14*'[111]2d - Schedule Table'!$W$9/12+$I14*$P14*'[111]2d - Schedule Table'!$W$10/12+$J14*$P14*'[111]2d - Schedule Table'!$W$11/12+$K14*$P14*'[111]2d - Schedule Table'!$W$12/12+$L14*$P14*'[111]2d - Schedule Table'!$W$13/12+$M14*$P14*'[111]2d - Schedule Table'!$W$14/12+$N14*$P14*'[111]2d - Schedule Table'!$W$15/12+$O14*$P14*'[111]2d - Schedule Table'!$W$16/12+$F14*$P14*'[111]2d - Schedule Table'!$W$7/12</f>
        <v>0</v>
      </c>
      <c r="AH14" s="178">
        <f>+$G14*$P14*'[111]2d - Schedule Table'!$X$8/12+$H14*$P14*'[111]2d - Schedule Table'!$X$9/12+$I14*$P14*'[111]2d - Schedule Table'!$X$10/12+$J14*$P14*'[111]2d - Schedule Table'!$X$11/12+$K14*$P14*'[111]2d - Schedule Table'!$X$12/12+$L14*$P14*'[111]2d - Schedule Table'!$X$13/12+$M14*$P14*'[111]2d - Schedule Table'!$X$14/12+$N14*$P14*'[111]2d - Schedule Table'!$X$15/12+$O14*$P14*'[111]2d - Schedule Table'!$X$16/12+$F14*$P14*'[111]2d - Schedule Table'!$X$7/12</f>
        <v>0</v>
      </c>
      <c r="AI14" s="178">
        <f>+$G14*$P14*'[111]2d - Schedule Table'!$Y$8/12+$H14*$P14*'[111]2d - Schedule Table'!$Y$9/12+$I14*$P14*'[111]2d - Schedule Table'!$Y$10/12+$J14*$P14*'[111]2d - Schedule Table'!$Y$11/12+$K14*$P14*'[111]2d - Schedule Table'!$Y$12/12+$L14*$P14*'[111]2d - Schedule Table'!$Y$13/12+$M14*$P14*'[111]2d - Schedule Table'!$Y$14/12+$N14*$P14*'[111]2d - Schedule Table'!$Y$15/12+$O14*$P14*'[111]2d - Schedule Table'!$Y$16/12+$F14*$P14*'[111]2d - Schedule Table'!$Y$7/12</f>
        <v>0</v>
      </c>
      <c r="AJ14" s="178">
        <f>+$G14*$P14*'[111]2d - Schedule Table'!$Z$8/12+$H14*$P14*'[111]2d - Schedule Table'!$Z$9/12+$I14*$P14*'[111]2d - Schedule Table'!$Z$10/12+$J14*$P14*'[111]2d - Schedule Table'!$Z$11/12+$K14*$P14*'[111]2d - Schedule Table'!$Z$12/12+$L14*$P14*'[111]2d - Schedule Table'!$Z$13/12+$M14*$P14*'[111]2d - Schedule Table'!$Z$14/12+$N14*$P14*'[111]2d - Schedule Table'!$Z$15/12+$O14*$P14*'[111]2d - Schedule Table'!$Z$16/12+$F14*$P14*'[111]2d - Schedule Table'!$Z$7/12</f>
        <v>0</v>
      </c>
      <c r="AK14" s="178">
        <f>+$G14*$P14*'[111]2d - Schedule Table'!$AA$8/12+$H14*$P14*'[111]2d - Schedule Table'!$AA$9/12+$I14*$P14*'[111]2d - Schedule Table'!$AA$10/12+$J14*$P14*'[111]2d - Schedule Table'!$AA$11/12+$K14*$P14*'[111]2d - Schedule Table'!$AA$12/12+$L14*$P14*'[111]2d - Schedule Table'!$AA$13/12+$M14*$P14*'[111]2d - Schedule Table'!$AA$14/12+$N14*$P14*'[111]2d - Schedule Table'!$AA$15/12+$O14*$P14*'[111]2d - Schedule Table'!$AA$16/12+$F14*$P14*'[111]2d - Schedule Table'!$AA$7/12</f>
        <v>0</v>
      </c>
      <c r="AL14" s="178">
        <f>+$G14*$P14*'[111]2d - Schedule Table'!$AB$8/12+$H14*$P14*'[111]2d - Schedule Table'!$AB$9/12+$I14*$P14*'[111]2d - Schedule Table'!$AB$10/12+$J14*$P14*'[111]2d - Schedule Table'!$AB$11/12+$K14*$P14*'[111]2d - Schedule Table'!$AB$12/12+$L14*$P14*'[111]2d - Schedule Table'!$AB$13/12+$M14*$P14*'[111]2d - Schedule Table'!$AB$14/12+$N14*$P14*'[111]2d - Schedule Table'!$AB$15/12+$O14*$P14*'[111]2d - Schedule Table'!$AB$16/12+$F14*$P14*'[111]2d - Schedule Table'!$AB$7/12</f>
        <v>0</v>
      </c>
      <c r="AM14" s="178">
        <f>+$G14*$P14*'[111]2d - Schedule Table'!$AC$8/12+$H14*$P14*'[111]2d - Schedule Table'!$AC$9/12+$I14*$P14*'[111]2d - Schedule Table'!$AC$10/12+$J14*$P14*'[111]2d - Schedule Table'!$AC$11/12+$K14*$P14*'[111]2d - Schedule Table'!$AC$12/12+$L14*$P14*'[111]2d - Schedule Table'!$AC$13/12+$M14*$P14*'[111]2d - Schedule Table'!$AC$14/12+$N14*$P14*'[111]2d - Schedule Table'!$AC$15/12+$O14*$P14*'[111]2d - Schedule Table'!$AC$16/12+$F14*$P14*'[111]2d - Schedule Table'!$AC$7/12</f>
        <v>0</v>
      </c>
      <c r="AN14" s="180">
        <f t="shared" si="0"/>
        <v>3319.773379710874</v>
      </c>
    </row>
    <row r="15" spans="1:52">
      <c r="A15" s="203" t="s">
        <v>1366</v>
      </c>
      <c r="B15" s="211"/>
      <c r="C15" s="176" t="s">
        <v>1306</v>
      </c>
      <c r="D15" s="212">
        <v>11913521</v>
      </c>
      <c r="E15" s="206" t="s">
        <v>1296</v>
      </c>
      <c r="F15" s="207"/>
      <c r="G15" s="177">
        <v>0</v>
      </c>
      <c r="H15" s="177">
        <v>0</v>
      </c>
      <c r="I15" s="177">
        <v>0.55000000000000004</v>
      </c>
      <c r="J15" s="177">
        <v>0</v>
      </c>
      <c r="K15" s="177">
        <v>0.1</v>
      </c>
      <c r="L15" s="177">
        <v>0.1</v>
      </c>
      <c r="M15" s="177">
        <v>0.55000000000000004</v>
      </c>
      <c r="N15" s="209"/>
      <c r="O15" s="209"/>
      <c r="P15" s="183">
        <f>+IFERROR(VLOOKUP(E15,'[111]4b-Classifcation rates'!$A$5:$L$200,8,FALSE),0)</f>
        <v>134635.25373271876</v>
      </c>
      <c r="Q15" s="178">
        <f>+$G15*$P15*'[111]2d - Schedule Table'!$G$8/12+$H15*$P15*'[111]2d - Schedule Table'!$G$9/12+$I15*$P15*'[111]2d - Schedule Table'!$G$10/12+$J15*$P15*'[111]2d - Schedule Table'!$G$11/12+$K15*$P15*'[111]2d - Schedule Table'!$G$12/12+$L15*$P15*'[111]2d - Schedule Table'!$G$13/12+$M15*$P15*'[111]2d - Schedule Table'!$G$14/12+$N15*$P15*'[111]2d - Schedule Table'!$G$15/12+$O15*$P15*'[111]2d - Schedule Table'!$G$16/12+$F15*$P15*'[111]2d - Schedule Table'!$G$7/12</f>
        <v>0</v>
      </c>
      <c r="R15" s="178">
        <f>+$G15*$P15*'[111]2d - Schedule Table'!$H$8/12+$H15*$P15*'[111]2d - Schedule Table'!$H$9/12+$I15*$P15*'[111]2d - Schedule Table'!$H$10/12+$J15*$P15*'[111]2d - Schedule Table'!$H$11/12+$K15*$P15*'[111]2d - Schedule Table'!$H$12/12+$L15*$P15*'[111]2d - Schedule Table'!$H$13/12+$M15*$P15*'[111]2d - Schedule Table'!$H$14/12+$N15*$P15*'[111]2d - Schedule Table'!$H$15/12+$O15*$P15*'[111]2d - Schedule Table'!$H$16/12+$F15*$P15*'[111]2d - Schedule Table'!$H$7/12</f>
        <v>0</v>
      </c>
      <c r="S15" s="178">
        <f>+$G15*$P15*'[111]2d - Schedule Table'!$I$8/12+$H15*$P15*'[111]2d - Schedule Table'!$I$9/12+$I15*$P15*'[111]2d - Schedule Table'!$I$10/12+$J15*$P15*'[111]2d - Schedule Table'!$I$11/12+$K15*$P15*'[111]2d - Schedule Table'!$I$12/12+$L15*$P15*'[111]2d - Schedule Table'!$I$13/12+$M15*$P15*'[111]2d - Schedule Table'!$I$14/12+$N15*$P15*'[111]2d - Schedule Table'!$I$15/12+$O15*$P15*'[111]2d - Schedule Table'!$I$16/12+$F15*$P15*'[111]2d - Schedule Table'!$I$7/12</f>
        <v>0</v>
      </c>
      <c r="T15" s="178">
        <f>+$G15*$P15*'[111]2d - Schedule Table'!$J$8/12+$H15*$P15*'[111]2d - Schedule Table'!$J$9/12+$I15*$P15*'[111]2d - Schedule Table'!$J$10/12+$J15*$P15*'[111]2d - Schedule Table'!$J$11/12+$K15*$P15*'[111]2d - Schedule Table'!$J$12/12+$L15*$P15*'[111]2d - Schedule Table'!$J$13/12+$M15*$P15*'[111]2d - Schedule Table'!$J$14/12+$N15*$P15*'[111]2d - Schedule Table'!$J$15/12+$O15*$P15*'[111]2d - Schedule Table'!$J$16/12+$F15*$P15*'[111]2d - Schedule Table'!$J$7/12</f>
        <v>0</v>
      </c>
      <c r="U15" s="178">
        <f>+$G15*$P15*'[111]2d - Schedule Table'!$K$8/12+$H15*$P15*'[111]2d - Schedule Table'!$K$9/12+$I15*$P15*'[111]2d - Schedule Table'!$K$10/12+$J15*$P15*'[111]2d - Schedule Table'!$K$11/12+$K15*$P15*'[111]2d - Schedule Table'!$K$12/12+$L15*$P15*'[111]2d - Schedule Table'!$K$13/12+$M15*$P15*'[111]2d - Schedule Table'!$K$14/12+$N15*$P15*'[111]2d - Schedule Table'!$K$15/12+$O15*$P15*'[111]2d - Schedule Table'!$K$16/12+$F15*$P15*'[111]2d - Schedule Table'!$K$7/12</f>
        <v>0</v>
      </c>
      <c r="V15" s="178">
        <f>+$G15*$P15*'[111]2d - Schedule Table'!$L$8/12+$H15*$P15*'[111]2d - Schedule Table'!$L$9/12+$I15*$P15*'[111]2d - Schedule Table'!$L$10/12+$J15*$P15*'[111]2d - Schedule Table'!$L$11/12+$K15*$P15*'[111]2d - Schedule Table'!$L$12/12+$L15*$P15*'[111]2d - Schedule Table'!$L$13/12+$M15*$P15*'[111]2d - Schedule Table'!$L$14/12+$N15*$P15*'[111]2d - Schedule Table'!$L$15/12+$O15*$P15*'[111]2d - Schedule Table'!$L$16/12+$F15*$P15*'[111]2d - Schedule Table'!$L$7/12</f>
        <v>0</v>
      </c>
      <c r="W15" s="178">
        <f>+$G15*$P15*'[111]2d - Schedule Table'!$M$8/12+$H15*$P15*'[111]2d - Schedule Table'!$M$9/12+$I15*$P15*'[111]2d - Schedule Table'!$M$10/12+$J15*$P15*'[111]2d - Schedule Table'!$M$11/12+$K15*$P15*'[111]2d - Schedule Table'!$M$12/12+$L15*$P15*'[111]2d - Schedule Table'!$M$13/12+$M15*$P15*'[111]2d - Schedule Table'!$M$14/12+$N15*$P15*'[111]2d - Schedule Table'!$M$15/12+$O15*$P15*'[111]2d - Schedule Table'!$M$16/12+$F15*$P15*'[111]2d - Schedule Table'!$M$7/12</f>
        <v>0</v>
      </c>
      <c r="X15" s="178">
        <f>+$G15*$P15*'[111]2d - Schedule Table'!$N$8/12+$H15*$P15*'[111]2d - Schedule Table'!$N$9/12+$I15*$P15*'[111]2d - Schedule Table'!$N$10/12+$J15*$P15*'[111]2d - Schedule Table'!$N$11/12+$K15*$P15*'[111]2d - Schedule Table'!$N$12/12+$L15*$P15*'[111]2d - Schedule Table'!$N$13/12+$M15*$P15*'[111]2d - Schedule Table'!$N$14/12+$N15*$P15*'[111]2d - Schedule Table'!$N$15/12+$O15*$P15*'[111]2d - Schedule Table'!$N$16/12+$F15*$P15*'[111]2d - Schedule Table'!$N$7/12</f>
        <v>0</v>
      </c>
      <c r="Y15" s="178">
        <f>+$G15*$P15*'[111]2d - Schedule Table'!$O$8/12+$H15*$P15*'[111]2d - Schedule Table'!$O$9/12+$I15*$P15*'[111]2d - Schedule Table'!$O$10/12+$J15*$P15*'[111]2d - Schedule Table'!$O$11/12+$K15*$P15*'[111]2d - Schedule Table'!$O$12/12+$L15*$P15*'[111]2d - Schedule Table'!$O$13/12+$M15*$P15*'[111]2d - Schedule Table'!$O$14/12+$N15*$P15*'[111]2d - Schedule Table'!$O$15/12+$O15*$P15*'[111]2d - Schedule Table'!$O$16/12+$F15*$P15*'[111]2d - Schedule Table'!$O$7/12</f>
        <v>54370.510685486981</v>
      </c>
      <c r="Z15" s="178">
        <f>+$G15*$P15*'[111]2d - Schedule Table'!$P$8/12+$H15*$P15*'[111]2d - Schedule Table'!$P$9/12+$I15*$P15*'[111]2d - Schedule Table'!$P$10/12+$J15*$P15*'[111]2d - Schedule Table'!$P$11/12+$K15*$P15*'[111]2d - Schedule Table'!$P$12/12+$L15*$P15*'[111]2d - Schedule Table'!$P$13/12+$M15*$P15*'[111]2d - Schedule Table'!$P$14/12+$N15*$P15*'[111]2d - Schedule Table'!$P$15/12+$O15*$P15*'[111]2d - Schedule Table'!$P$16/12+$F15*$P15*'[111]2d - Schedule Table'!$P$7/12</f>
        <v>73846.514513124115</v>
      </c>
      <c r="AA15" s="178">
        <f>+$G15*$P15*'[111]2d - Schedule Table'!$Q$8/12+$H15*$P15*'[111]2d - Schedule Table'!$Q$9/12+$I15*$P15*'[111]2d - Schedule Table'!$Q$10/12+$J15*$P15*'[111]2d - Schedule Table'!$Q$11/12+$K15*$P15*'[111]2d - Schedule Table'!$Q$12/12+$L15*$P15*'[111]2d - Schedule Table'!$Q$13/12+$M15*$P15*'[111]2d - Schedule Table'!$Q$14/12+$N15*$P15*'[111]2d - Schedule Table'!$Q$15/12+$O15*$P15*'[111]2d - Schedule Table'!$Q$16/12+$F15*$P15*'[111]2d - Schedule Table'!$Q$7/12</f>
        <v>21099.004146606891</v>
      </c>
      <c r="AB15" s="178">
        <f>+$G15*$P15*'[111]2d - Schedule Table'!$R$8/12+$H15*$P15*'[111]2d - Schedule Table'!$R$9/12+$I15*$P15*'[111]2d - Schedule Table'!$R$10/12+$J15*$P15*'[111]2d - Schedule Table'!$R$11/12+$K15*$P15*'[111]2d - Schedule Table'!$R$12/12+$L15*$P15*'[111]2d - Schedule Table'!$R$13/12+$M15*$P15*'[111]2d - Schedule Table'!$R$14/12+$N15*$P15*'[111]2d - Schedule Table'!$R$15/12+$O15*$P15*'[111]2d - Schedule Table'!$R$16/12+$F15*$P15*'[111]2d - Schedule Table'!$R$7/12</f>
        <v>6787.0922429644534</v>
      </c>
      <c r="AC15" s="178">
        <f>+$G15*$P15*'[111]2d - Schedule Table'!$S$8/12+$H15*$P15*'[111]2d - Schedule Table'!$S$9/12+$I15*$P15*'[111]2d - Schedule Table'!$S$10/12+$J15*$P15*'[111]2d - Schedule Table'!$S$11/12+$K15*$P15*'[111]2d - Schedule Table'!$S$12/12+$L15*$P15*'[111]2d - Schedule Table'!$S$13/12+$M15*$P15*'[111]2d - Schedule Table'!$S$14/12+$N15*$P15*'[111]2d - Schedule Table'!$S$15/12+$O15*$P15*'[111]2d - Schedule Table'!$S$16/12+$F15*$P15*'[111]2d - Schedule Table'!$S$7/12</f>
        <v>13389.752631500523</v>
      </c>
      <c r="AD15" s="178">
        <f>+$G15*$P15*'[111]2d - Schedule Table'!$T$8/12+$H15*$P15*'[111]2d - Schedule Table'!$T$9/12+$I15*$P15*'[111]2d - Schedule Table'!$T$10/12+$J15*$P15*'[111]2d - Schedule Table'!$T$11/12+$K15*$P15*'[111]2d - Schedule Table'!$T$12/12+$L15*$P15*'[111]2d - Schedule Table'!$T$13/12+$M15*$P15*'[111]2d - Schedule Table'!$T$14/12+$N15*$P15*'[111]2d - Schedule Table'!$T$15/12+$O15*$P15*'[111]2d - Schedule Table'!$T$16/12+$F15*$P15*'[111]2d - Schedule Table'!$T$7/12</f>
        <v>47749.407111508073</v>
      </c>
      <c r="AE15" s="178">
        <f>+$G15*$P15*'[111]2d - Schedule Table'!$U$8/12+$H15*$P15*'[111]2d - Schedule Table'!$U$9/12+$I15*$P15*'[111]2d - Schedule Table'!$U$10/12+$J15*$P15*'[111]2d - Schedule Table'!$U$11/12+$K15*$P15*'[111]2d - Schedule Table'!$U$12/12+$L15*$P15*'[111]2d - Schedule Table'!$U$13/12+$M15*$P15*'[111]2d - Schedule Table'!$U$14/12+$N15*$P15*'[111]2d - Schedule Table'!$U$15/12+$O15*$P15*'[111]2d - Schedule Table'!$U$16/12+$F15*$P15*'[111]2d - Schedule Table'!$U$7/12</f>
        <v>74049.38955299533</v>
      </c>
      <c r="AF15" s="178">
        <f>+$G15*$P15*'[111]2d - Schedule Table'!$V$8/12+$H15*$P15*'[111]2d - Schedule Table'!$V$9/12+$I15*$P15*'[111]2d - Schedule Table'!$V$10/12+$J15*$P15*'[111]2d - Schedule Table'!$V$11/12+$K15*$P15*'[111]2d - Schedule Table'!$V$12/12+$L15*$P15*'[111]2d - Schedule Table'!$V$13/12+$M15*$P15*'[111]2d - Schedule Table'!$V$14/12+$N15*$P15*'[111]2d - Schedule Table'!$V$15/12+$O15*$P15*'[111]2d - Schedule Table'!$V$16/12+$F15*$P15*'[111]2d - Schedule Table'!$V$7/12</f>
        <v>73846.514513124115</v>
      </c>
      <c r="AG15" s="178">
        <f>+$G15*$P15*'[111]2d - Schedule Table'!$W$8/12+$H15*$P15*'[111]2d - Schedule Table'!$W$9/12+$I15*$P15*'[111]2d - Schedule Table'!$W$10/12+$J15*$P15*'[111]2d - Schedule Table'!$W$11/12+$K15*$P15*'[111]2d - Schedule Table'!$W$12/12+$L15*$P15*'[111]2d - Schedule Table'!$W$13/12+$M15*$P15*'[111]2d - Schedule Table'!$W$14/12+$N15*$P15*'[111]2d - Schedule Table'!$W$15/12+$O15*$P15*'[111]2d - Schedule Table'!$W$16/12+$F15*$P15*'[111]2d - Schedule Table'!$W$7/12</f>
        <v>73846.514513124115</v>
      </c>
      <c r="AH15" s="178">
        <f>+$G15*$P15*'[111]2d - Schedule Table'!$X$8/12+$H15*$P15*'[111]2d - Schedule Table'!$X$9/12+$I15*$P15*'[111]2d - Schedule Table'!$X$10/12+$J15*$P15*'[111]2d - Schedule Table'!$X$11/12+$K15*$P15*'[111]2d - Schedule Table'!$X$12/12+$L15*$P15*'[111]2d - Schedule Table'!$X$13/12+$M15*$P15*'[111]2d - Schedule Table'!$X$14/12+$N15*$P15*'[111]2d - Schedule Table'!$X$15/12+$O15*$P15*'[111]2d - Schedule Table'!$X$16/12+$F15*$P15*'[111]2d - Schedule Table'!$X$7/12</f>
        <v>73846.514513124115</v>
      </c>
      <c r="AI15" s="178">
        <f>+$G15*$P15*'[111]2d - Schedule Table'!$Y$8/12+$H15*$P15*'[111]2d - Schedule Table'!$Y$9/12+$I15*$P15*'[111]2d - Schedule Table'!$Y$10/12+$J15*$P15*'[111]2d - Schedule Table'!$Y$11/12+$K15*$P15*'[111]2d - Schedule Table'!$Y$12/12+$L15*$P15*'[111]2d - Schedule Table'!$Y$13/12+$M15*$P15*'[111]2d - Schedule Table'!$Y$14/12+$N15*$P15*'[111]2d - Schedule Table'!$Y$15/12+$O15*$P15*'[111]2d - Schedule Table'!$Y$16/12+$F15*$P15*'[111]2d - Schedule Table'!$Y$7/12</f>
        <v>30431.255980683014</v>
      </c>
      <c r="AJ15" s="178">
        <f>+$G15*$P15*'[111]2d - Schedule Table'!$Z$8/12+$H15*$P15*'[111]2d - Schedule Table'!$Z$9/12+$I15*$P15*'[111]2d - Schedule Table'!$Z$10/12+$J15*$P15*'[111]2d - Schedule Table'!$Z$11/12+$K15*$P15*'[111]2d - Schedule Table'!$Z$12/12+$L15*$P15*'[111]2d - Schedule Table'!$Z$13/12+$M15*$P15*'[111]2d - Schedule Table'!$Z$14/12+$N15*$P15*'[111]2d - Schedule Table'!$Z$15/12+$O15*$P15*'[111]2d - Schedule Table'!$Z$16/12+$F15*$P15*'[111]2d - Schedule Table'!$Z$7/12</f>
        <v>0</v>
      </c>
      <c r="AK15" s="178">
        <f>+$G15*$P15*'[111]2d - Schedule Table'!$AA$8/12+$H15*$P15*'[111]2d - Schedule Table'!$AA$9/12+$I15*$P15*'[111]2d - Schedule Table'!$AA$10/12+$J15*$P15*'[111]2d - Schedule Table'!$AA$11/12+$K15*$P15*'[111]2d - Schedule Table'!$AA$12/12+$L15*$P15*'[111]2d - Schedule Table'!$AA$13/12+$M15*$P15*'[111]2d - Schedule Table'!$AA$14/12+$N15*$P15*'[111]2d - Schedule Table'!$AA$15/12+$O15*$P15*'[111]2d - Schedule Table'!$AA$16/12+$F15*$P15*'[111]2d - Schedule Table'!$AA$7/12</f>
        <v>0</v>
      </c>
      <c r="AL15" s="178">
        <f>+$G15*$P15*'[111]2d - Schedule Table'!$AB$8/12+$H15*$P15*'[111]2d - Schedule Table'!$AB$9/12+$I15*$P15*'[111]2d - Schedule Table'!$AB$10/12+$J15*$P15*'[111]2d - Schedule Table'!$AB$11/12+$K15*$P15*'[111]2d - Schedule Table'!$AB$12/12+$L15*$P15*'[111]2d - Schedule Table'!$AB$13/12+$M15*$P15*'[111]2d - Schedule Table'!$AB$14/12+$N15*$P15*'[111]2d - Schedule Table'!$AB$15/12+$O15*$P15*'[111]2d - Schedule Table'!$AB$16/12+$F15*$P15*'[111]2d - Schedule Table'!$AB$7/12</f>
        <v>0</v>
      </c>
      <c r="AM15" s="178">
        <f>+$G15*$P15*'[111]2d - Schedule Table'!$AC$8/12+$H15*$P15*'[111]2d - Schedule Table'!$AC$9/12+$I15*$P15*'[111]2d - Schedule Table'!$AC$10/12+$J15*$P15*'[111]2d - Schedule Table'!$AC$11/12+$K15*$P15*'[111]2d - Schedule Table'!$AC$12/12+$L15*$P15*'[111]2d - Schedule Table'!$AC$13/12+$M15*$P15*'[111]2d - Schedule Table'!$AC$14/12+$N15*$P15*'[111]2d - Schedule Table'!$AC$15/12+$O15*$P15*'[111]2d - Schedule Table'!$AC$16/12+$F15*$P15*'[111]2d - Schedule Table'!$AC$7/12</f>
        <v>0</v>
      </c>
      <c r="AN15" s="180">
        <f t="shared" si="0"/>
        <v>543262.4704042417</v>
      </c>
    </row>
    <row r="16" spans="1:52">
      <c r="A16" s="203" t="s">
        <v>1367</v>
      </c>
      <c r="B16" s="211"/>
      <c r="C16" s="176" t="s">
        <v>1307</v>
      </c>
      <c r="D16" s="212">
        <v>11923456</v>
      </c>
      <c r="E16" s="206" t="s">
        <v>1301</v>
      </c>
      <c r="F16" s="207"/>
      <c r="G16" s="177">
        <v>0.3</v>
      </c>
      <c r="H16" s="177">
        <v>1</v>
      </c>
      <c r="I16" s="177">
        <v>0.35</v>
      </c>
      <c r="J16" s="177">
        <v>0</v>
      </c>
      <c r="K16" s="177">
        <v>0.1</v>
      </c>
      <c r="L16" s="177">
        <v>1</v>
      </c>
      <c r="M16" s="177">
        <v>0.3</v>
      </c>
      <c r="N16" s="209"/>
      <c r="O16" s="209"/>
      <c r="P16" s="183">
        <f>+IFERROR(VLOOKUP(E16,'[111]4b-Classifcation rates'!$A$5:$L$200,8,FALSE),0)</f>
        <v>154580.39609596875</v>
      </c>
      <c r="Q16" s="178">
        <f>+$G16*$P16*'[111]2d - Schedule Table'!$G$8/12+$H16*$P16*'[111]2d - Schedule Table'!$G$9/12+$I16*$P16*'[111]2d - Schedule Table'!$G$10/12+$J16*$P16*'[111]2d - Schedule Table'!$G$11/12+$K16*$P16*'[111]2d - Schedule Table'!$G$12/12+$L16*$P16*'[111]2d - Schedule Table'!$G$13/12+$M16*$P16*'[111]2d - Schedule Table'!$G$14/12+$N16*$P16*'[111]2d - Schedule Table'!$G$15/12+$O16*$P16*'[111]2d - Schedule Table'!$G$16/12+$F16*$P16*'[111]2d - Schedule Table'!$G$7/12</f>
        <v>0</v>
      </c>
      <c r="R16" s="178">
        <f>+$G16*$P16*'[111]2d - Schedule Table'!$H$8/12+$H16*$P16*'[111]2d - Schedule Table'!$H$9/12+$I16*$P16*'[111]2d - Schedule Table'!$H$10/12+$J16*$P16*'[111]2d - Schedule Table'!$H$11/12+$K16*$P16*'[111]2d - Schedule Table'!$H$12/12+$L16*$P16*'[111]2d - Schedule Table'!$H$13/12+$M16*$P16*'[111]2d - Schedule Table'!$H$14/12+$N16*$P16*'[111]2d - Schedule Table'!$H$15/12+$O16*$P16*'[111]2d - Schedule Table'!$H$16/12+$F16*$P16*'[111]2d - Schedule Table'!$H$7/12</f>
        <v>0</v>
      </c>
      <c r="S16" s="178">
        <f>+$G16*$P16*'[111]2d - Schedule Table'!$I$8/12+$H16*$P16*'[111]2d - Schedule Table'!$I$9/12+$I16*$P16*'[111]2d - Schedule Table'!$I$10/12+$J16*$P16*'[111]2d - Schedule Table'!$I$11/12+$K16*$P16*'[111]2d - Schedule Table'!$I$12/12+$L16*$P16*'[111]2d - Schedule Table'!$I$13/12+$M16*$P16*'[111]2d - Schedule Table'!$I$14/12+$N16*$P16*'[111]2d - Schedule Table'!$I$15/12+$O16*$P16*'[111]2d - Schedule Table'!$I$16/12+$F16*$P16*'[111]2d - Schedule Table'!$I$7/12</f>
        <v>0</v>
      </c>
      <c r="T16" s="178">
        <f>+$G16*$P16*'[111]2d - Schedule Table'!$J$8/12+$H16*$P16*'[111]2d - Schedule Table'!$J$9/12+$I16*$P16*'[111]2d - Schedule Table'!$J$10/12+$J16*$P16*'[111]2d - Schedule Table'!$J$11/12+$K16*$P16*'[111]2d - Schedule Table'!$J$12/12+$L16*$P16*'[111]2d - Schedule Table'!$J$13/12+$M16*$P16*'[111]2d - Schedule Table'!$J$14/12+$N16*$P16*'[111]2d - Schedule Table'!$J$15/12+$O16*$P16*'[111]2d - Schedule Table'!$J$16/12+$F16*$P16*'[111]2d - Schedule Table'!$J$7/12</f>
        <v>27443.314156215823</v>
      </c>
      <c r="U16" s="178">
        <f>+$G16*$P16*'[111]2d - Schedule Table'!$K$8/12+$H16*$P16*'[111]2d - Schedule Table'!$K$9/12+$I16*$P16*'[111]2d - Schedule Table'!$K$10/12+$J16*$P16*'[111]2d - Schedule Table'!$K$11/12+$K16*$P16*'[111]2d - Schedule Table'!$K$12/12+$L16*$P16*'[111]2d - Schedule Table'!$K$13/12+$M16*$P16*'[111]2d - Schedule Table'!$K$14/12+$N16*$P16*'[111]2d - Schedule Table'!$K$15/12+$O16*$P16*'[111]2d - Schedule Table'!$K$16/12+$F16*$P16*'[111]2d - Schedule Table'!$K$7/12</f>
        <v>46247.066448437778</v>
      </c>
      <c r="V16" s="178">
        <f>+$G16*$P16*'[111]2d - Schedule Table'!$L$8/12+$H16*$P16*'[111]2d - Schedule Table'!$L$9/12+$I16*$P16*'[111]2d - Schedule Table'!$L$10/12+$J16*$P16*'[111]2d - Schedule Table'!$L$11/12+$K16*$P16*'[111]2d - Schedule Table'!$L$12/12+$L16*$P16*'[111]2d - Schedule Table'!$L$13/12+$M16*$P16*'[111]2d - Schedule Table'!$L$14/12+$N16*$P16*'[111]2d - Schedule Table'!$L$15/12+$O16*$P16*'[111]2d - Schedule Table'!$L$16/12+$F16*$P16*'[111]2d - Schedule Table'!$L$7/12</f>
        <v>46247.066448437778</v>
      </c>
      <c r="W16" s="178">
        <f>+$G16*$P16*'[111]2d - Schedule Table'!$M$8/12+$H16*$P16*'[111]2d - Schedule Table'!$M$9/12+$I16*$P16*'[111]2d - Schedule Table'!$M$10/12+$J16*$P16*'[111]2d - Schedule Table'!$M$11/12+$K16*$P16*'[111]2d - Schedule Table'!$M$12/12+$L16*$P16*'[111]2d - Schedule Table'!$M$13/12+$M16*$P16*'[111]2d - Schedule Table'!$M$14/12+$N16*$P16*'[111]2d - Schedule Table'!$M$15/12+$O16*$P16*'[111]2d - Schedule Table'!$M$16/12+$F16*$P16*'[111]2d - Schedule Table'!$M$7/12</f>
        <v>144670.31042844639</v>
      </c>
      <c r="X16" s="178">
        <f>+$G16*$P16*'[111]2d - Schedule Table'!$N$8/12+$H16*$P16*'[111]2d - Schedule Table'!$N$9/12+$I16*$P16*'[111]2d - Schedule Table'!$N$10/12+$J16*$P16*'[111]2d - Schedule Table'!$N$11/12+$K16*$P16*'[111]2d - Schedule Table'!$N$12/12+$L16*$P16*'[111]2d - Schedule Table'!$N$13/12+$M16*$P16*'[111]2d - Schedule Table'!$N$14/12+$N16*$P16*'[111]2d - Schedule Table'!$N$15/12+$O16*$P16*'[111]2d - Schedule Table'!$N$16/12+$F16*$P16*'[111]2d - Schedule Table'!$N$7/12</f>
        <v>154156.88816145927</v>
      </c>
      <c r="Y16" s="178">
        <f>+$G16*$P16*'[111]2d - Schedule Table'!$O$8/12+$H16*$P16*'[111]2d - Schedule Table'!$O$9/12+$I16*$P16*'[111]2d - Schedule Table'!$O$10/12+$J16*$P16*'[111]2d - Schedule Table'!$O$11/12+$K16*$P16*'[111]2d - Schedule Table'!$O$12/12+$L16*$P16*'[111]2d - Schedule Table'!$O$13/12+$M16*$P16*'[111]2d - Schedule Table'!$O$14/12+$N16*$P16*'[111]2d - Schedule Table'!$O$15/12+$O16*$P16*'[111]2d - Schedule Table'!$O$16/12+$F16*$P16*'[111]2d - Schedule Table'!$O$7/12</f>
        <v>80381.80596990374</v>
      </c>
      <c r="Z16" s="178">
        <f>+$G16*$P16*'[111]2d - Schedule Table'!$P$8/12+$H16*$P16*'[111]2d - Schedule Table'!$P$9/12+$I16*$P16*'[111]2d - Schedule Table'!$P$10/12+$J16*$P16*'[111]2d - Schedule Table'!$P$11/12+$K16*$P16*'[111]2d - Schedule Table'!$P$12/12+$L16*$P16*'[111]2d - Schedule Table'!$P$13/12+$M16*$P16*'[111]2d - Schedule Table'!$P$14/12+$N16*$P16*'[111]2d - Schedule Table'!$P$15/12+$O16*$P16*'[111]2d - Schedule Table'!$P$16/12+$F16*$P16*'[111]2d - Schedule Table'!$P$7/12</f>
        <v>53954.910856510738</v>
      </c>
      <c r="AA16" s="178">
        <f>+$G16*$P16*'[111]2d - Schedule Table'!$Q$8/12+$H16*$P16*'[111]2d - Schedule Table'!$Q$9/12+$I16*$P16*'[111]2d - Schedule Table'!$Q$10/12+$J16*$P16*'[111]2d - Schedule Table'!$Q$11/12+$K16*$P16*'[111]2d - Schedule Table'!$Q$12/12+$L16*$P16*'[111]2d - Schedule Table'!$Q$13/12+$M16*$P16*'[111]2d - Schedule Table'!$Q$14/12+$N16*$P16*'[111]2d - Schedule Table'!$Q$15/12+$O16*$P16*'[111]2d - Schedule Table'!$Q$16/12+$F16*$P16*'[111]2d - Schedule Table'!$Q$7/12</f>
        <v>15415.688816145926</v>
      </c>
      <c r="AB16" s="178">
        <f>+$G16*$P16*'[111]2d - Schedule Table'!$R$8/12+$H16*$P16*'[111]2d - Schedule Table'!$R$9/12+$I16*$P16*'[111]2d - Schedule Table'!$R$10/12+$J16*$P16*'[111]2d - Schedule Table'!$R$11/12+$K16*$P16*'[111]2d - Schedule Table'!$R$12/12+$L16*$P16*'[111]2d - Schedule Table'!$R$13/12+$M16*$P16*'[111]2d - Schedule Table'!$R$14/12+$N16*$P16*'[111]2d - Schedule Table'!$R$15/12+$O16*$P16*'[111]2d - Schedule Table'!$R$16/12+$F16*$P16*'[111]2d - Schedule Table'!$R$7/12</f>
        <v>7792.5459949748629</v>
      </c>
      <c r="AC16" s="178">
        <f>+$G16*$P16*'[111]2d - Schedule Table'!$S$8/12+$H16*$P16*'[111]2d - Schedule Table'!$S$9/12+$I16*$P16*'[111]2d - Schedule Table'!$S$10/12+$J16*$P16*'[111]2d - Schedule Table'!$S$11/12+$K16*$P16*'[111]2d - Schedule Table'!$S$12/12+$L16*$P16*'[111]2d - Schedule Table'!$S$13/12+$M16*$P16*'[111]2d - Schedule Table'!$S$14/12+$N16*$P16*'[111]2d - Schedule Table'!$S$15/12+$O16*$P16*'[111]2d - Schedule Table'!$S$16/12+$F16*$P16*'[111]2d - Schedule Table'!$S$7/12</f>
        <v>24521.109408100245</v>
      </c>
      <c r="AD16" s="178">
        <f>+$G16*$P16*'[111]2d - Schedule Table'!$T$8/12+$H16*$P16*'[111]2d - Schedule Table'!$T$9/12+$I16*$P16*'[111]2d - Schedule Table'!$T$10/12+$J16*$P16*'[111]2d - Schedule Table'!$T$11/12+$K16*$P16*'[111]2d - Schedule Table'!$T$12/12+$L16*$P16*'[111]2d - Schedule Table'!$T$13/12+$M16*$P16*'[111]2d - Schedule Table'!$T$14/12+$N16*$P16*'[111]2d - Schedule Table'!$T$15/12+$O16*$P16*'[111]2d - Schedule Table'!$T$16/12+$F16*$P16*'[111]2d - Schedule Table'!$T$7/12</f>
        <v>92367.080516522707</v>
      </c>
      <c r="AE16" s="178">
        <f>+$G16*$P16*'[111]2d - Schedule Table'!$U$8/12+$H16*$P16*'[111]2d - Schedule Table'!$U$9/12+$I16*$P16*'[111]2d - Schedule Table'!$U$10/12+$J16*$P16*'[111]2d - Schedule Table'!$U$11/12+$K16*$P16*'[111]2d - Schedule Table'!$U$12/12+$L16*$P16*'[111]2d - Schedule Table'!$U$13/12+$M16*$P16*'[111]2d - Schedule Table'!$U$14/12+$N16*$P16*'[111]2d - Schedule Table'!$U$15/12+$O16*$P16*'[111]2d - Schedule Table'!$U$16/12+$F16*$P16*'[111]2d - Schedule Table'!$U$7/12</f>
        <v>46374.118828790633</v>
      </c>
      <c r="AF16" s="178">
        <f>+$G16*$P16*'[111]2d - Schedule Table'!$V$8/12+$H16*$P16*'[111]2d - Schedule Table'!$V$9/12+$I16*$P16*'[111]2d - Schedule Table'!$V$10/12+$J16*$P16*'[111]2d - Schedule Table'!$V$11/12+$K16*$P16*'[111]2d - Schedule Table'!$V$12/12+$L16*$P16*'[111]2d - Schedule Table'!$V$13/12+$M16*$P16*'[111]2d - Schedule Table'!$V$14/12+$N16*$P16*'[111]2d - Schedule Table'!$V$15/12+$O16*$P16*'[111]2d - Schedule Table'!$V$16/12+$F16*$P16*'[111]2d - Schedule Table'!$V$7/12</f>
        <v>46247.066448437778</v>
      </c>
      <c r="AG16" s="178">
        <f>+$G16*$P16*'[111]2d - Schedule Table'!$W$8/12+$H16*$P16*'[111]2d - Schedule Table'!$W$9/12+$I16*$P16*'[111]2d - Schedule Table'!$W$10/12+$J16*$P16*'[111]2d - Schedule Table'!$W$11/12+$K16*$P16*'[111]2d - Schedule Table'!$W$12/12+$L16*$P16*'[111]2d - Schedule Table'!$W$13/12+$M16*$P16*'[111]2d - Schedule Table'!$W$14/12+$N16*$P16*'[111]2d - Schedule Table'!$W$15/12+$O16*$P16*'[111]2d - Schedule Table'!$W$16/12+$F16*$P16*'[111]2d - Schedule Table'!$W$7/12</f>
        <v>46247.066448437778</v>
      </c>
      <c r="AH16" s="178">
        <f>+$G16*$P16*'[111]2d - Schedule Table'!$X$8/12+$H16*$P16*'[111]2d - Schedule Table'!$X$9/12+$I16*$P16*'[111]2d - Schedule Table'!$X$10/12+$J16*$P16*'[111]2d - Schedule Table'!$X$11/12+$K16*$P16*'[111]2d - Schedule Table'!$X$12/12+$L16*$P16*'[111]2d - Schedule Table'!$X$13/12+$M16*$P16*'[111]2d - Schedule Table'!$X$14/12+$N16*$P16*'[111]2d - Schedule Table'!$X$15/12+$O16*$P16*'[111]2d - Schedule Table'!$X$16/12+$F16*$P16*'[111]2d - Schedule Table'!$X$7/12</f>
        <v>46247.066448437778</v>
      </c>
      <c r="AI16" s="178">
        <f>+$G16*$P16*'[111]2d - Schedule Table'!$Y$8/12+$H16*$P16*'[111]2d - Schedule Table'!$Y$9/12+$I16*$P16*'[111]2d - Schedule Table'!$Y$10/12+$J16*$P16*'[111]2d - Schedule Table'!$Y$11/12+$K16*$P16*'[111]2d - Schedule Table'!$Y$12/12+$L16*$P16*'[111]2d - Schedule Table'!$Y$13/12+$M16*$P16*'[111]2d - Schedule Table'!$Y$14/12+$N16*$P16*'[111]2d - Schedule Table'!$Y$15/12+$O16*$P16*'[111]2d - Schedule Table'!$Y$16/12+$F16*$P16*'[111]2d - Schedule Table'!$Y$7/12</f>
        <v>19057.857052927655</v>
      </c>
      <c r="AJ16" s="178">
        <f>+$G16*$P16*'[111]2d - Schedule Table'!$Z$8/12+$H16*$P16*'[111]2d - Schedule Table'!$Z$9/12+$I16*$P16*'[111]2d - Schedule Table'!$Z$10/12+$J16*$P16*'[111]2d - Schedule Table'!$Z$11/12+$K16*$P16*'[111]2d - Schedule Table'!$Z$12/12+$L16*$P16*'[111]2d - Schedule Table'!$Z$13/12+$M16*$P16*'[111]2d - Schedule Table'!$Z$14/12+$N16*$P16*'[111]2d - Schedule Table'!$Z$15/12+$O16*$P16*'[111]2d - Schedule Table'!$Z$16/12+$F16*$P16*'[111]2d - Schedule Table'!$Z$7/12</f>
        <v>0</v>
      </c>
      <c r="AK16" s="178">
        <f>+$G16*$P16*'[111]2d - Schedule Table'!$AA$8/12+$H16*$P16*'[111]2d - Schedule Table'!$AA$9/12+$I16*$P16*'[111]2d - Schedule Table'!$AA$10/12+$J16*$P16*'[111]2d - Schedule Table'!$AA$11/12+$K16*$P16*'[111]2d - Schedule Table'!$AA$12/12+$L16*$P16*'[111]2d - Schedule Table'!$AA$13/12+$M16*$P16*'[111]2d - Schedule Table'!$AA$14/12+$N16*$P16*'[111]2d - Schedule Table'!$AA$15/12+$O16*$P16*'[111]2d - Schedule Table'!$AA$16/12+$F16*$P16*'[111]2d - Schedule Table'!$AA$7/12</f>
        <v>0</v>
      </c>
      <c r="AL16" s="178">
        <f>+$G16*$P16*'[111]2d - Schedule Table'!$AB$8/12+$H16*$P16*'[111]2d - Schedule Table'!$AB$9/12+$I16*$P16*'[111]2d - Schedule Table'!$AB$10/12+$J16*$P16*'[111]2d - Schedule Table'!$AB$11/12+$K16*$P16*'[111]2d - Schedule Table'!$AB$12/12+$L16*$P16*'[111]2d - Schedule Table'!$AB$13/12+$M16*$P16*'[111]2d - Schedule Table'!$AB$14/12+$N16*$P16*'[111]2d - Schedule Table'!$AB$15/12+$O16*$P16*'[111]2d - Schedule Table'!$AB$16/12+$F16*$P16*'[111]2d - Schedule Table'!$AB$7/12</f>
        <v>0</v>
      </c>
      <c r="AM16" s="178">
        <f>+$G16*$P16*'[111]2d - Schedule Table'!$AC$8/12+$H16*$P16*'[111]2d - Schedule Table'!$AC$9/12+$I16*$P16*'[111]2d - Schedule Table'!$AC$10/12+$J16*$P16*'[111]2d - Schedule Table'!$AC$11/12+$K16*$P16*'[111]2d - Schedule Table'!$AC$12/12+$L16*$P16*'[111]2d - Schedule Table'!$AC$13/12+$M16*$P16*'[111]2d - Schedule Table'!$AC$14/12+$N16*$P16*'[111]2d - Schedule Table'!$AC$15/12+$O16*$P16*'[111]2d - Schedule Table'!$AC$16/12+$F16*$P16*'[111]2d - Schedule Table'!$AC$7/12</f>
        <v>0</v>
      </c>
      <c r="AN16" s="180">
        <f t="shared" si="0"/>
        <v>897370.9624321867</v>
      </c>
    </row>
    <row r="17" spans="1:40">
      <c r="A17" s="203" t="s">
        <v>1368</v>
      </c>
      <c r="B17" s="211"/>
      <c r="C17" s="176" t="s">
        <v>1308</v>
      </c>
      <c r="D17" s="212">
        <v>11911215</v>
      </c>
      <c r="E17" s="206" t="s">
        <v>1296</v>
      </c>
      <c r="F17" s="207"/>
      <c r="G17" s="177">
        <v>0.1</v>
      </c>
      <c r="H17" s="177">
        <v>0</v>
      </c>
      <c r="I17" s="177">
        <v>0.05</v>
      </c>
      <c r="J17" s="177">
        <v>0</v>
      </c>
      <c r="K17" s="177">
        <v>0</v>
      </c>
      <c r="L17" s="177">
        <v>0</v>
      </c>
      <c r="M17" s="177">
        <v>0.3</v>
      </c>
      <c r="N17" s="209"/>
      <c r="O17" s="209"/>
      <c r="P17" s="183">
        <f>+IFERROR(VLOOKUP(E17,'[111]4b-Classifcation rates'!$A$5:$L$200,8,FALSE),0)</f>
        <v>134635.25373271876</v>
      </c>
      <c r="Q17" s="178">
        <f>+$G17*$P17*'[111]2d - Schedule Table'!$G$8/12+$H17*$P17*'[111]2d - Schedule Table'!$G$9/12+$I17*$P17*'[111]2d - Schedule Table'!$G$10/12+$J17*$P17*'[111]2d - Schedule Table'!$G$11/12+$K17*$P17*'[111]2d - Schedule Table'!$G$12/12+$L17*$P17*'[111]2d - Schedule Table'!$G$13/12+$M17*$P17*'[111]2d - Schedule Table'!$G$14/12+$N17*$P17*'[111]2d - Schedule Table'!$G$15/12+$O17*$P17*'[111]2d - Schedule Table'!$G$16/12+$F17*$P17*'[111]2d - Schedule Table'!$G$7/12</f>
        <v>0</v>
      </c>
      <c r="R17" s="178">
        <f>+$G17*$P17*'[111]2d - Schedule Table'!$H$8/12+$H17*$P17*'[111]2d - Schedule Table'!$H$9/12+$I17*$P17*'[111]2d - Schedule Table'!$H$10/12+$J17*$P17*'[111]2d - Schedule Table'!$H$11/12+$K17*$P17*'[111]2d - Schedule Table'!$H$12/12+$L17*$P17*'[111]2d - Schedule Table'!$H$13/12+$M17*$P17*'[111]2d - Schedule Table'!$H$14/12+$N17*$P17*'[111]2d - Schedule Table'!$H$15/12+$O17*$P17*'[111]2d - Schedule Table'!$H$16/12+$F17*$P17*'[111]2d - Schedule Table'!$H$7/12</f>
        <v>0</v>
      </c>
      <c r="S17" s="178">
        <f>+$G17*$P17*'[111]2d - Schedule Table'!$I$8/12+$H17*$P17*'[111]2d - Schedule Table'!$I$9/12+$I17*$P17*'[111]2d - Schedule Table'!$I$10/12+$J17*$P17*'[111]2d - Schedule Table'!$I$11/12+$K17*$P17*'[111]2d - Schedule Table'!$I$12/12+$L17*$P17*'[111]2d - Schedule Table'!$I$13/12+$M17*$P17*'[111]2d - Schedule Table'!$I$14/12+$N17*$P17*'[111]2d - Schedule Table'!$I$15/12+$O17*$P17*'[111]2d - Schedule Table'!$I$16/12+$F17*$P17*'[111]2d - Schedule Table'!$I$7/12</f>
        <v>0</v>
      </c>
      <c r="T17" s="178">
        <f>+$G17*$P17*'[111]2d - Schedule Table'!$J$8/12+$H17*$P17*'[111]2d - Schedule Table'!$J$9/12+$I17*$P17*'[111]2d - Schedule Table'!$J$10/12+$J17*$P17*'[111]2d - Schedule Table'!$J$11/12+$K17*$P17*'[111]2d - Schedule Table'!$J$12/12+$L17*$P17*'[111]2d - Schedule Table'!$J$13/12+$M17*$P17*'[111]2d - Schedule Table'!$J$14/12+$N17*$P17*'[111]2d - Schedule Table'!$J$15/12+$O17*$P17*'[111]2d - Schedule Table'!$J$16/12+$F17*$P17*'[111]2d - Schedule Table'!$J$7/12</f>
        <v>7967.4561113060981</v>
      </c>
      <c r="U17" s="178">
        <f>+$G17*$P17*'[111]2d - Schedule Table'!$K$8/12+$H17*$P17*'[111]2d - Schedule Table'!$K$9/12+$I17*$P17*'[111]2d - Schedule Table'!$K$10/12+$J17*$P17*'[111]2d - Schedule Table'!$K$11/12+$K17*$P17*'[111]2d - Schedule Table'!$K$12/12+$L17*$P17*'[111]2d - Schedule Table'!$K$13/12+$M17*$P17*'[111]2d - Schedule Table'!$K$14/12+$N17*$P17*'[111]2d - Schedule Table'!$K$15/12+$O17*$P17*'[111]2d - Schedule Table'!$K$16/12+$F17*$P17*'[111]2d - Schedule Table'!$K$7/12</f>
        <v>13426.639002386202</v>
      </c>
      <c r="V17" s="178">
        <f>+$G17*$P17*'[111]2d - Schedule Table'!$L$8/12+$H17*$P17*'[111]2d - Schedule Table'!$L$9/12+$I17*$P17*'[111]2d - Schedule Table'!$L$10/12+$J17*$P17*'[111]2d - Schedule Table'!$L$11/12+$K17*$P17*'[111]2d - Schedule Table'!$L$12/12+$L17*$P17*'[111]2d - Schedule Table'!$L$13/12+$M17*$P17*'[111]2d - Schedule Table'!$L$14/12+$N17*$P17*'[111]2d - Schedule Table'!$L$15/12+$O17*$P17*'[111]2d - Schedule Table'!$L$16/12+$F17*$P17*'[111]2d - Schedule Table'!$L$7/12</f>
        <v>13426.639002386202</v>
      </c>
      <c r="W17" s="178">
        <f>+$G17*$P17*'[111]2d - Schedule Table'!$M$8/12+$H17*$P17*'[111]2d - Schedule Table'!$M$9/12+$I17*$P17*'[111]2d - Schedule Table'!$M$10/12+$J17*$P17*'[111]2d - Schedule Table'!$M$11/12+$K17*$P17*'[111]2d - Schedule Table'!$M$12/12+$L17*$P17*'[111]2d - Schedule Table'!$M$13/12+$M17*$P17*'[111]2d - Schedule Table'!$M$14/12+$N17*$P17*'[111]2d - Schedule Table'!$M$15/12+$O17*$P17*'[111]2d - Schedule Table'!$M$16/12+$F17*$P17*'[111]2d - Schedule Table'!$M$7/12</f>
        <v>1180.3638683416441</v>
      </c>
      <c r="X17" s="178">
        <f>+$G17*$P17*'[111]2d - Schedule Table'!$N$8/12+$H17*$P17*'[111]2d - Schedule Table'!$N$9/12+$I17*$P17*'[111]2d - Schedule Table'!$N$10/12+$J17*$P17*'[111]2d - Schedule Table'!$N$11/12+$K17*$P17*'[111]2d - Schedule Table'!$N$12/12+$L17*$P17*'[111]2d - Schedule Table'!$N$13/12+$M17*$P17*'[111]2d - Schedule Table'!$N$14/12+$N17*$P17*'[111]2d - Schedule Table'!$N$15/12+$O17*$P17*'[111]2d - Schedule Table'!$N$16/12+$F17*$P17*'[111]2d - Schedule Table'!$N$7/12</f>
        <v>0</v>
      </c>
      <c r="Y17" s="178">
        <f>+$G17*$P17*'[111]2d - Schedule Table'!$O$8/12+$H17*$P17*'[111]2d - Schedule Table'!$O$9/12+$I17*$P17*'[111]2d - Schedule Table'!$O$10/12+$J17*$P17*'[111]2d - Schedule Table'!$O$11/12+$K17*$P17*'[111]2d - Schedule Table'!$O$12/12+$L17*$P17*'[111]2d - Schedule Table'!$O$13/12+$M17*$P17*'[111]2d - Schedule Table'!$O$14/12+$N17*$P17*'[111]2d - Schedule Table'!$O$15/12+$O17*$P17*'[111]2d - Schedule Table'!$O$16/12+$F17*$P17*'[111]2d - Schedule Table'!$O$7/12</f>
        <v>4942.773698680634</v>
      </c>
      <c r="Z17" s="178">
        <f>+$G17*$P17*'[111]2d - Schedule Table'!$P$8/12+$H17*$P17*'[111]2d - Schedule Table'!$P$9/12+$I17*$P17*'[111]2d - Schedule Table'!$P$10/12+$J17*$P17*'[111]2d - Schedule Table'!$P$11/12+$K17*$P17*'[111]2d - Schedule Table'!$P$12/12+$L17*$P17*'[111]2d - Schedule Table'!$P$13/12+$M17*$P17*'[111]2d - Schedule Table'!$P$14/12+$N17*$P17*'[111]2d - Schedule Table'!$P$15/12+$O17*$P17*'[111]2d - Schedule Table'!$P$16/12+$F17*$P17*'[111]2d - Schedule Table'!$P$7/12</f>
        <v>6713.3195011931011</v>
      </c>
      <c r="AA17" s="178">
        <f>+$G17*$P17*'[111]2d - Schedule Table'!$Q$8/12+$H17*$P17*'[111]2d - Schedule Table'!$Q$9/12+$I17*$P17*'[111]2d - Schedule Table'!$Q$10/12+$J17*$P17*'[111]2d - Schedule Table'!$Q$11/12+$K17*$P17*'[111]2d - Schedule Table'!$Q$12/12+$L17*$P17*'[111]2d - Schedule Table'!$Q$13/12+$M17*$P17*'[111]2d - Schedule Table'!$Q$14/12+$N17*$P17*'[111]2d - Schedule Table'!$Q$15/12+$O17*$P17*'[111]2d - Schedule Table'!$Q$16/12+$F17*$P17*'[111]2d - Schedule Table'!$Q$7/12</f>
        <v>1918.0912860551716</v>
      </c>
      <c r="AB17" s="178">
        <f>+$G17*$P17*'[111]2d - Schedule Table'!$R$8/12+$H17*$P17*'[111]2d - Schedule Table'!$R$9/12+$I17*$P17*'[111]2d - Schedule Table'!$R$10/12+$J17*$P17*'[111]2d - Schedule Table'!$R$11/12+$K17*$P17*'[111]2d - Schedule Table'!$R$12/12+$L17*$P17*'[111]2d - Schedule Table'!$R$13/12+$M17*$P17*'[111]2d - Schedule Table'!$R$14/12+$N17*$P17*'[111]2d - Schedule Table'!$R$15/12+$O17*$P17*'[111]2d - Schedule Table'!$R$16/12+$F17*$P17*'[111]2d - Schedule Table'!$R$7/12</f>
        <v>0</v>
      </c>
      <c r="AC17" s="178">
        <f>+$G17*$P17*'[111]2d - Schedule Table'!$S$8/12+$H17*$P17*'[111]2d - Schedule Table'!$S$9/12+$I17*$P17*'[111]2d - Schedule Table'!$S$10/12+$J17*$P17*'[111]2d - Schedule Table'!$S$11/12+$K17*$P17*'[111]2d - Schedule Table'!$S$12/12+$L17*$P17*'[111]2d - Schedule Table'!$S$13/12+$M17*$P17*'[111]2d - Schedule Table'!$S$14/12+$N17*$P17*'[111]2d - Schedule Table'!$S$15/12+$O17*$P17*'[111]2d - Schedule Table'!$S$16/12+$F17*$P17*'[111]2d - Schedule Table'!$S$7/12</f>
        <v>0</v>
      </c>
      <c r="AD17" s="178">
        <f>+$G17*$P17*'[111]2d - Schedule Table'!$T$8/12+$H17*$P17*'[111]2d - Schedule Table'!$T$9/12+$I17*$P17*'[111]2d - Schedule Table'!$T$10/12+$J17*$P17*'[111]2d - Schedule Table'!$T$11/12+$K17*$P17*'[111]2d - Schedule Table'!$T$12/12+$L17*$P17*'[111]2d - Schedule Table'!$T$13/12+$M17*$P17*'[111]2d - Schedule Table'!$T$14/12+$N17*$P17*'[111]2d - Schedule Table'!$T$15/12+$O17*$P17*'[111]2d - Schedule Table'!$T$16/12+$F17*$P17*'[111]2d - Schedule Table'!$T$7/12</f>
        <v>22906.436320005025</v>
      </c>
      <c r="AE17" s="178">
        <f>+$G17*$P17*'[111]2d - Schedule Table'!$U$8/12+$H17*$P17*'[111]2d - Schedule Table'!$U$9/12+$I17*$P17*'[111]2d - Schedule Table'!$U$10/12+$J17*$P17*'[111]2d - Schedule Table'!$U$11/12+$K17*$P17*'[111]2d - Schedule Table'!$U$12/12+$L17*$P17*'[111]2d - Schedule Table'!$U$13/12+$M17*$P17*'[111]2d - Schedule Table'!$U$14/12+$N17*$P17*'[111]2d - Schedule Table'!$U$15/12+$O17*$P17*'[111]2d - Schedule Table'!$U$16/12+$F17*$P17*'[111]2d - Schedule Table'!$U$7/12</f>
        <v>40390.576119815625</v>
      </c>
      <c r="AF17" s="178">
        <f>+$G17*$P17*'[111]2d - Schedule Table'!$V$8/12+$H17*$P17*'[111]2d - Schedule Table'!$V$9/12+$I17*$P17*'[111]2d - Schedule Table'!$V$10/12+$J17*$P17*'[111]2d - Schedule Table'!$V$11/12+$K17*$P17*'[111]2d - Schedule Table'!$V$12/12+$L17*$P17*'[111]2d - Schedule Table'!$V$13/12+$M17*$P17*'[111]2d - Schedule Table'!$V$14/12+$N17*$P17*'[111]2d - Schedule Table'!$V$15/12+$O17*$P17*'[111]2d - Schedule Table'!$V$16/12+$F17*$P17*'[111]2d - Schedule Table'!$V$7/12</f>
        <v>40279.917007158598</v>
      </c>
      <c r="AG17" s="178">
        <f>+$G17*$P17*'[111]2d - Schedule Table'!$W$8/12+$H17*$P17*'[111]2d - Schedule Table'!$W$9/12+$I17*$P17*'[111]2d - Schedule Table'!$W$10/12+$J17*$P17*'[111]2d - Schedule Table'!$W$11/12+$K17*$P17*'[111]2d - Schedule Table'!$W$12/12+$L17*$P17*'[111]2d - Schedule Table'!$W$13/12+$M17*$P17*'[111]2d - Schedule Table'!$W$14/12+$N17*$P17*'[111]2d - Schedule Table'!$W$15/12+$O17*$P17*'[111]2d - Schedule Table'!$W$16/12+$F17*$P17*'[111]2d - Schedule Table'!$W$7/12</f>
        <v>40279.917007158598</v>
      </c>
      <c r="AH17" s="178">
        <f>+$G17*$P17*'[111]2d - Schedule Table'!$X$8/12+$H17*$P17*'[111]2d - Schedule Table'!$X$9/12+$I17*$P17*'[111]2d - Schedule Table'!$X$10/12+$J17*$P17*'[111]2d - Schedule Table'!$X$11/12+$K17*$P17*'[111]2d - Schedule Table'!$X$12/12+$L17*$P17*'[111]2d - Schedule Table'!$X$13/12+$M17*$P17*'[111]2d - Schedule Table'!$X$14/12+$N17*$P17*'[111]2d - Schedule Table'!$X$15/12+$O17*$P17*'[111]2d - Schedule Table'!$X$16/12+$F17*$P17*'[111]2d - Schedule Table'!$X$7/12</f>
        <v>40279.917007158598</v>
      </c>
      <c r="AI17" s="178">
        <f>+$G17*$P17*'[111]2d - Schedule Table'!$Y$8/12+$H17*$P17*'[111]2d - Schedule Table'!$Y$9/12+$I17*$P17*'[111]2d - Schedule Table'!$Y$10/12+$J17*$P17*'[111]2d - Schedule Table'!$Y$11/12+$K17*$P17*'[111]2d - Schedule Table'!$Y$12/12+$L17*$P17*'[111]2d - Schedule Table'!$Y$13/12+$M17*$P17*'[111]2d - Schedule Table'!$Y$14/12+$N17*$P17*'[111]2d - Schedule Table'!$Y$15/12+$O17*$P17*'[111]2d - Schedule Table'!$Y$16/12+$F17*$P17*'[111]2d - Schedule Table'!$Y$7/12</f>
        <v>16598.866898554366</v>
      </c>
      <c r="AJ17" s="178">
        <f>+$G17*$P17*'[111]2d - Schedule Table'!$Z$8/12+$H17*$P17*'[111]2d - Schedule Table'!$Z$9/12+$I17*$P17*'[111]2d - Schedule Table'!$Z$10/12+$J17*$P17*'[111]2d - Schedule Table'!$Z$11/12+$K17*$P17*'[111]2d - Schedule Table'!$Z$12/12+$L17*$P17*'[111]2d - Schedule Table'!$Z$13/12+$M17*$P17*'[111]2d - Schedule Table'!$Z$14/12+$N17*$P17*'[111]2d - Schedule Table'!$Z$15/12+$O17*$P17*'[111]2d - Schedule Table'!$Z$16/12+$F17*$P17*'[111]2d - Schedule Table'!$Z$7/12</f>
        <v>0</v>
      </c>
      <c r="AK17" s="178">
        <f>+$G17*$P17*'[111]2d - Schedule Table'!$AA$8/12+$H17*$P17*'[111]2d - Schedule Table'!$AA$9/12+$I17*$P17*'[111]2d - Schedule Table'!$AA$10/12+$J17*$P17*'[111]2d - Schedule Table'!$AA$11/12+$K17*$P17*'[111]2d - Schedule Table'!$AA$12/12+$L17*$P17*'[111]2d - Schedule Table'!$AA$13/12+$M17*$P17*'[111]2d - Schedule Table'!$AA$14/12+$N17*$P17*'[111]2d - Schedule Table'!$AA$15/12+$O17*$P17*'[111]2d - Schedule Table'!$AA$16/12+$F17*$P17*'[111]2d - Schedule Table'!$AA$7/12</f>
        <v>0</v>
      </c>
      <c r="AL17" s="178">
        <f>+$G17*$P17*'[111]2d - Schedule Table'!$AB$8/12+$H17*$P17*'[111]2d - Schedule Table'!$AB$9/12+$I17*$P17*'[111]2d - Schedule Table'!$AB$10/12+$J17*$P17*'[111]2d - Schedule Table'!$AB$11/12+$K17*$P17*'[111]2d - Schedule Table'!$AB$12/12+$L17*$P17*'[111]2d - Schedule Table'!$AB$13/12+$M17*$P17*'[111]2d - Schedule Table'!$AB$14/12+$N17*$P17*'[111]2d - Schedule Table'!$AB$15/12+$O17*$P17*'[111]2d - Schedule Table'!$AB$16/12+$F17*$P17*'[111]2d - Schedule Table'!$AB$7/12</f>
        <v>0</v>
      </c>
      <c r="AM17" s="178">
        <f>+$G17*$P17*'[111]2d - Schedule Table'!$AC$8/12+$H17*$P17*'[111]2d - Schedule Table'!$AC$9/12+$I17*$P17*'[111]2d - Schedule Table'!$AC$10/12+$J17*$P17*'[111]2d - Schedule Table'!$AC$11/12+$K17*$P17*'[111]2d - Schedule Table'!$AC$12/12+$L17*$P17*'[111]2d - Schedule Table'!$AC$13/12+$M17*$P17*'[111]2d - Schedule Table'!$AC$14/12+$N17*$P17*'[111]2d - Schedule Table'!$AC$15/12+$O17*$P17*'[111]2d - Schedule Table'!$AC$16/12+$F17*$P17*'[111]2d - Schedule Table'!$AC$7/12</f>
        <v>0</v>
      </c>
      <c r="AN17" s="180">
        <f t="shared" si="0"/>
        <v>250310.91283019987</v>
      </c>
    </row>
    <row r="18" spans="1:40">
      <c r="A18" s="203" t="s">
        <v>1369</v>
      </c>
      <c r="B18" s="211"/>
      <c r="C18" s="176" t="s">
        <v>1309</v>
      </c>
      <c r="D18" s="212">
        <v>11914094</v>
      </c>
      <c r="E18" s="206" t="s">
        <v>1296</v>
      </c>
      <c r="F18" s="207"/>
      <c r="G18" s="177">
        <v>0.1</v>
      </c>
      <c r="H18" s="177">
        <v>0.4</v>
      </c>
      <c r="I18" s="177">
        <v>0</v>
      </c>
      <c r="J18" s="177">
        <v>0</v>
      </c>
      <c r="K18" s="177">
        <v>0.05</v>
      </c>
      <c r="L18" s="177">
        <v>0.1</v>
      </c>
      <c r="M18" s="177">
        <v>0.2</v>
      </c>
      <c r="N18" s="209"/>
      <c r="O18" s="209"/>
      <c r="P18" s="183">
        <f>+IFERROR(VLOOKUP(E18,'[111]4b-Classifcation rates'!$A$5:$L$200,8,FALSE),0)</f>
        <v>134635.25373271876</v>
      </c>
      <c r="Q18" s="178">
        <f>+$G18*$P18*'[111]2d - Schedule Table'!$G$8/12+$H18*$P18*'[111]2d - Schedule Table'!$G$9/12+$I18*$P18*'[111]2d - Schedule Table'!$G$10/12+$J18*$P18*'[111]2d - Schedule Table'!$G$11/12+$K18*$P18*'[111]2d - Schedule Table'!$G$12/12+$L18*$P18*'[111]2d - Schedule Table'!$G$13/12+$M18*$P18*'[111]2d - Schedule Table'!$G$14/12+$N18*$P18*'[111]2d - Schedule Table'!$G$15/12+$O18*$P18*'[111]2d - Schedule Table'!$G$16/12+$F18*$P18*'[111]2d - Schedule Table'!$G$7/12</f>
        <v>0</v>
      </c>
      <c r="R18" s="178">
        <f>+$G18*$P18*'[111]2d - Schedule Table'!$H$8/12+$H18*$P18*'[111]2d - Schedule Table'!$H$9/12+$I18*$P18*'[111]2d - Schedule Table'!$H$10/12+$J18*$P18*'[111]2d - Schedule Table'!$H$11/12+$K18*$P18*'[111]2d - Schedule Table'!$H$12/12+$L18*$P18*'[111]2d - Schedule Table'!$H$13/12+$M18*$P18*'[111]2d - Schedule Table'!$H$14/12+$N18*$P18*'[111]2d - Schedule Table'!$H$15/12+$O18*$P18*'[111]2d - Schedule Table'!$H$16/12+$F18*$P18*'[111]2d - Schedule Table'!$H$7/12</f>
        <v>0</v>
      </c>
      <c r="S18" s="178">
        <f>+$G18*$P18*'[111]2d - Schedule Table'!$I$8/12+$H18*$P18*'[111]2d - Schedule Table'!$I$9/12+$I18*$P18*'[111]2d - Schedule Table'!$I$10/12+$J18*$P18*'[111]2d - Schedule Table'!$I$11/12+$K18*$P18*'[111]2d - Schedule Table'!$I$12/12+$L18*$P18*'[111]2d - Schedule Table'!$I$13/12+$M18*$P18*'[111]2d - Schedule Table'!$I$14/12+$N18*$P18*'[111]2d - Schedule Table'!$I$15/12+$O18*$P18*'[111]2d - Schedule Table'!$I$16/12+$F18*$P18*'[111]2d - Schedule Table'!$I$7/12</f>
        <v>0</v>
      </c>
      <c r="T18" s="178">
        <f>+$G18*$P18*'[111]2d - Schedule Table'!$J$8/12+$H18*$P18*'[111]2d - Schedule Table'!$J$9/12+$I18*$P18*'[111]2d - Schedule Table'!$J$10/12+$J18*$P18*'[111]2d - Schedule Table'!$J$11/12+$K18*$P18*'[111]2d - Schedule Table'!$J$12/12+$L18*$P18*'[111]2d - Schedule Table'!$J$13/12+$M18*$P18*'[111]2d - Schedule Table'!$J$14/12+$N18*$P18*'[111]2d - Schedule Table'!$J$15/12+$O18*$P18*'[111]2d - Schedule Table'!$J$16/12+$F18*$P18*'[111]2d - Schedule Table'!$J$7/12</f>
        <v>7967.4561113060981</v>
      </c>
      <c r="U18" s="178">
        <f>+$G18*$P18*'[111]2d - Schedule Table'!$K$8/12+$H18*$P18*'[111]2d - Schedule Table'!$K$9/12+$I18*$P18*'[111]2d - Schedule Table'!$K$10/12+$J18*$P18*'[111]2d - Schedule Table'!$K$11/12+$K18*$P18*'[111]2d - Schedule Table'!$K$12/12+$L18*$P18*'[111]2d - Schedule Table'!$K$13/12+$M18*$P18*'[111]2d - Schedule Table'!$K$14/12+$N18*$P18*'[111]2d - Schedule Table'!$K$15/12+$O18*$P18*'[111]2d - Schedule Table'!$K$16/12+$F18*$P18*'[111]2d - Schedule Table'!$K$7/12</f>
        <v>13426.639002386202</v>
      </c>
      <c r="V18" s="178">
        <f>+$G18*$P18*'[111]2d - Schedule Table'!$L$8/12+$H18*$P18*'[111]2d - Schedule Table'!$L$9/12+$I18*$P18*'[111]2d - Schedule Table'!$L$10/12+$J18*$P18*'[111]2d - Schedule Table'!$L$11/12+$K18*$P18*'[111]2d - Schedule Table'!$L$12/12+$L18*$P18*'[111]2d - Schedule Table'!$L$13/12+$M18*$P18*'[111]2d - Schedule Table'!$L$14/12+$N18*$P18*'[111]2d - Schedule Table'!$L$15/12+$O18*$P18*'[111]2d - Schedule Table'!$L$16/12+$F18*$P18*'[111]2d - Schedule Table'!$L$7/12</f>
        <v>13426.639002386202</v>
      </c>
      <c r="W18" s="178">
        <f>+$G18*$P18*'[111]2d - Schedule Table'!$M$8/12+$H18*$P18*'[111]2d - Schedule Table'!$M$9/12+$I18*$P18*'[111]2d - Schedule Table'!$M$10/12+$J18*$P18*'[111]2d - Schedule Table'!$M$11/12+$K18*$P18*'[111]2d - Schedule Table'!$M$12/12+$L18*$P18*'[111]2d - Schedule Table'!$M$13/12+$M18*$P18*'[111]2d - Schedule Table'!$M$14/12+$N18*$P18*'[111]2d - Schedule Table'!$M$15/12+$O18*$P18*'[111]2d - Schedule Table'!$M$16/12+$F18*$P18*'[111]2d - Schedule Table'!$M$7/12</f>
        <v>50165.464404519866</v>
      </c>
      <c r="X18" s="178">
        <f>+$G18*$P18*'[111]2d - Schedule Table'!$N$8/12+$H18*$P18*'[111]2d - Schedule Table'!$N$9/12+$I18*$P18*'[111]2d - Schedule Table'!$N$10/12+$J18*$P18*'[111]2d - Schedule Table'!$N$11/12+$K18*$P18*'[111]2d - Schedule Table'!$N$12/12+$L18*$P18*'[111]2d - Schedule Table'!$N$13/12+$M18*$P18*'[111]2d - Schedule Table'!$N$14/12+$N18*$P18*'[111]2d - Schedule Table'!$N$15/12+$O18*$P18*'[111]2d - Schedule Table'!$N$16/12+$F18*$P18*'[111]2d - Schedule Table'!$N$7/12</f>
        <v>53706.556009544809</v>
      </c>
      <c r="Y18" s="178">
        <f>+$G18*$P18*'[111]2d - Schedule Table'!$O$8/12+$H18*$P18*'[111]2d - Schedule Table'!$O$9/12+$I18*$P18*'[111]2d - Schedule Table'!$O$10/12+$J18*$P18*'[111]2d - Schedule Table'!$O$11/12+$K18*$P18*'[111]2d - Schedule Table'!$O$12/12+$L18*$P18*'[111]2d - Schedule Table'!$O$13/12+$M18*$P18*'[111]2d - Schedule Table'!$O$14/12+$N18*$P18*'[111]2d - Schedule Table'!$O$15/12+$O18*$P18*'[111]2d - Schedule Table'!$O$16/12+$F18*$P18*'[111]2d - Schedule Table'!$O$7/12</f>
        <v>14164.366420099725</v>
      </c>
      <c r="Z18" s="178">
        <f>+$G18*$P18*'[111]2d - Schedule Table'!$P$8/12+$H18*$P18*'[111]2d - Schedule Table'!$P$9/12+$I18*$P18*'[111]2d - Schedule Table'!$P$10/12+$J18*$P18*'[111]2d - Schedule Table'!$P$11/12+$K18*$P18*'[111]2d - Schedule Table'!$P$12/12+$L18*$P18*'[111]2d - Schedule Table'!$P$13/12+$M18*$P18*'[111]2d - Schedule Table'!$P$14/12+$N18*$P18*'[111]2d - Schedule Table'!$P$15/12+$O18*$P18*'[111]2d - Schedule Table'!$P$16/12+$F18*$P18*'[111]2d - Schedule Table'!$P$7/12</f>
        <v>0</v>
      </c>
      <c r="AA18" s="178">
        <f>+$G18*$P18*'[111]2d - Schedule Table'!$Q$8/12+$H18*$P18*'[111]2d - Schedule Table'!$Q$9/12+$I18*$P18*'[111]2d - Schedule Table'!$Q$10/12+$J18*$P18*'[111]2d - Schedule Table'!$Q$11/12+$K18*$P18*'[111]2d - Schedule Table'!$Q$12/12+$L18*$P18*'[111]2d - Schedule Table'!$Q$13/12+$M18*$P18*'[111]2d - Schedule Table'!$Q$14/12+$N18*$P18*'[111]2d - Schedule Table'!$Q$15/12+$O18*$P18*'[111]2d - Schedule Table'!$Q$16/12+$F18*$P18*'[111]2d - Schedule Table'!$Q$7/12</f>
        <v>0</v>
      </c>
      <c r="AB18" s="178">
        <f>+$G18*$P18*'[111]2d - Schedule Table'!$R$8/12+$H18*$P18*'[111]2d - Schedule Table'!$R$9/12+$I18*$P18*'[111]2d - Schedule Table'!$R$10/12+$J18*$P18*'[111]2d - Schedule Table'!$R$11/12+$K18*$P18*'[111]2d - Schedule Table'!$R$12/12+$L18*$P18*'[111]2d - Schedule Table'!$R$13/12+$M18*$P18*'[111]2d - Schedule Table'!$R$14/12+$N18*$P18*'[111]2d - Schedule Table'!$R$15/12+$O18*$P18*'[111]2d - Schedule Table'!$R$16/12+$F18*$P18*'[111]2d - Schedule Table'!$R$7/12</f>
        <v>3393.5461214822267</v>
      </c>
      <c r="AC18" s="178">
        <f>+$G18*$P18*'[111]2d - Schedule Table'!$S$8/12+$H18*$P18*'[111]2d - Schedule Table'!$S$9/12+$I18*$P18*'[111]2d - Schedule Table'!$S$10/12+$J18*$P18*'[111]2d - Schedule Table'!$S$11/12+$K18*$P18*'[111]2d - Schedule Table'!$S$12/12+$L18*$P18*'[111]2d - Schedule Table'!$S$13/12+$M18*$P18*'[111]2d - Schedule Table'!$S$14/12+$N18*$P18*'[111]2d - Schedule Table'!$S$15/12+$O18*$P18*'[111]2d - Schedule Table'!$S$16/12+$F18*$P18*'[111]2d - Schedule Table'!$S$7/12</f>
        <v>7137.5127663783787</v>
      </c>
      <c r="AD18" s="178">
        <f>+$G18*$P18*'[111]2d - Schedule Table'!$T$8/12+$H18*$P18*'[111]2d - Schedule Table'!$T$9/12+$I18*$P18*'[111]2d - Schedule Table'!$T$10/12+$J18*$P18*'[111]2d - Schedule Table'!$T$11/12+$K18*$P18*'[111]2d - Schedule Table'!$T$12/12+$L18*$P18*'[111]2d - Schedule Table'!$T$13/12+$M18*$P18*'[111]2d - Schedule Table'!$T$14/12+$N18*$P18*'[111]2d - Schedule Table'!$T$15/12+$O18*$P18*'[111]2d - Schedule Table'!$T$16/12+$F18*$P18*'[111]2d - Schedule Table'!$T$7/12</f>
        <v>21025.231404835533</v>
      </c>
      <c r="AE18" s="178">
        <f>+$G18*$P18*'[111]2d - Schedule Table'!$U$8/12+$H18*$P18*'[111]2d - Schedule Table'!$U$9/12+$I18*$P18*'[111]2d - Schedule Table'!$U$10/12+$J18*$P18*'[111]2d - Schedule Table'!$U$11/12+$K18*$P18*'[111]2d - Schedule Table'!$U$12/12+$L18*$P18*'[111]2d - Schedule Table'!$U$13/12+$M18*$P18*'[111]2d - Schedule Table'!$U$14/12+$N18*$P18*'[111]2d - Schedule Table'!$U$15/12+$O18*$P18*'[111]2d - Schedule Table'!$U$16/12+$F18*$P18*'[111]2d - Schedule Table'!$U$7/12</f>
        <v>26927.050746543755</v>
      </c>
      <c r="AF18" s="178">
        <f>+$G18*$P18*'[111]2d - Schedule Table'!$V$8/12+$H18*$P18*'[111]2d - Schedule Table'!$V$9/12+$I18*$P18*'[111]2d - Schedule Table'!$V$10/12+$J18*$P18*'[111]2d - Schedule Table'!$V$11/12+$K18*$P18*'[111]2d - Schedule Table'!$V$12/12+$L18*$P18*'[111]2d - Schedule Table'!$V$13/12+$M18*$P18*'[111]2d - Schedule Table'!$V$14/12+$N18*$P18*'[111]2d - Schedule Table'!$V$15/12+$O18*$P18*'[111]2d - Schedule Table'!$V$16/12+$F18*$P18*'[111]2d - Schedule Table'!$V$7/12</f>
        <v>26853.278004772405</v>
      </c>
      <c r="AG18" s="178">
        <f>+$G18*$P18*'[111]2d - Schedule Table'!$W$8/12+$H18*$P18*'[111]2d - Schedule Table'!$W$9/12+$I18*$P18*'[111]2d - Schedule Table'!$W$10/12+$J18*$P18*'[111]2d - Schedule Table'!$W$11/12+$K18*$P18*'[111]2d - Schedule Table'!$W$12/12+$L18*$P18*'[111]2d - Schedule Table'!$W$13/12+$M18*$P18*'[111]2d - Schedule Table'!$W$14/12+$N18*$P18*'[111]2d - Schedule Table'!$W$15/12+$O18*$P18*'[111]2d - Schedule Table'!$W$16/12+$F18*$P18*'[111]2d - Schedule Table'!$W$7/12</f>
        <v>26853.278004772405</v>
      </c>
      <c r="AH18" s="178">
        <f>+$G18*$P18*'[111]2d - Schedule Table'!$X$8/12+$H18*$P18*'[111]2d - Schedule Table'!$X$9/12+$I18*$P18*'[111]2d - Schedule Table'!$X$10/12+$J18*$P18*'[111]2d - Schedule Table'!$X$11/12+$K18*$P18*'[111]2d - Schedule Table'!$X$12/12+$L18*$P18*'[111]2d - Schedule Table'!$X$13/12+$M18*$P18*'[111]2d - Schedule Table'!$X$14/12+$N18*$P18*'[111]2d - Schedule Table'!$X$15/12+$O18*$P18*'[111]2d - Schedule Table'!$X$16/12+$F18*$P18*'[111]2d - Schedule Table'!$X$7/12</f>
        <v>26853.278004772405</v>
      </c>
      <c r="AI18" s="178">
        <f>+$G18*$P18*'[111]2d - Schedule Table'!$Y$8/12+$H18*$P18*'[111]2d - Schedule Table'!$Y$9/12+$I18*$P18*'[111]2d - Schedule Table'!$Y$10/12+$J18*$P18*'[111]2d - Schedule Table'!$Y$11/12+$K18*$P18*'[111]2d - Schedule Table'!$Y$12/12+$L18*$P18*'[111]2d - Schedule Table'!$Y$13/12+$M18*$P18*'[111]2d - Schedule Table'!$Y$14/12+$N18*$P18*'[111]2d - Schedule Table'!$Y$15/12+$O18*$P18*'[111]2d - Schedule Table'!$Y$16/12+$F18*$P18*'[111]2d - Schedule Table'!$Y$7/12</f>
        <v>11065.911265702913</v>
      </c>
      <c r="AJ18" s="178">
        <f>+$G18*$P18*'[111]2d - Schedule Table'!$Z$8/12+$H18*$P18*'[111]2d - Schedule Table'!$Z$9/12+$I18*$P18*'[111]2d - Schedule Table'!$Z$10/12+$J18*$P18*'[111]2d - Schedule Table'!$Z$11/12+$K18*$P18*'[111]2d - Schedule Table'!$Z$12/12+$L18*$P18*'[111]2d - Schedule Table'!$Z$13/12+$M18*$P18*'[111]2d - Schedule Table'!$Z$14/12+$N18*$P18*'[111]2d - Schedule Table'!$Z$15/12+$O18*$P18*'[111]2d - Schedule Table'!$Z$16/12+$F18*$P18*'[111]2d - Schedule Table'!$Z$7/12</f>
        <v>0</v>
      </c>
      <c r="AK18" s="178">
        <f>+$G18*$P18*'[111]2d - Schedule Table'!$AA$8/12+$H18*$P18*'[111]2d - Schedule Table'!$AA$9/12+$I18*$P18*'[111]2d - Schedule Table'!$AA$10/12+$J18*$P18*'[111]2d - Schedule Table'!$AA$11/12+$K18*$P18*'[111]2d - Schedule Table'!$AA$12/12+$L18*$P18*'[111]2d - Schedule Table'!$AA$13/12+$M18*$P18*'[111]2d - Schedule Table'!$AA$14/12+$N18*$P18*'[111]2d - Schedule Table'!$AA$15/12+$O18*$P18*'[111]2d - Schedule Table'!$AA$16/12+$F18*$P18*'[111]2d - Schedule Table'!$AA$7/12</f>
        <v>0</v>
      </c>
      <c r="AL18" s="178">
        <f>+$G18*$P18*'[111]2d - Schedule Table'!$AB$8/12+$H18*$P18*'[111]2d - Schedule Table'!$AB$9/12+$I18*$P18*'[111]2d - Schedule Table'!$AB$10/12+$J18*$P18*'[111]2d - Schedule Table'!$AB$11/12+$K18*$P18*'[111]2d - Schedule Table'!$AB$12/12+$L18*$P18*'[111]2d - Schedule Table'!$AB$13/12+$M18*$P18*'[111]2d - Schedule Table'!$AB$14/12+$N18*$P18*'[111]2d - Schedule Table'!$AB$15/12+$O18*$P18*'[111]2d - Schedule Table'!$AB$16/12+$F18*$P18*'[111]2d - Schedule Table'!$AB$7/12</f>
        <v>0</v>
      </c>
      <c r="AM18" s="178">
        <f>+$G18*$P18*'[111]2d - Schedule Table'!$AC$8/12+$H18*$P18*'[111]2d - Schedule Table'!$AC$9/12+$I18*$P18*'[111]2d - Schedule Table'!$AC$10/12+$J18*$P18*'[111]2d - Schedule Table'!$AC$11/12+$K18*$P18*'[111]2d - Schedule Table'!$AC$12/12+$L18*$P18*'[111]2d - Schedule Table'!$AC$13/12+$M18*$P18*'[111]2d - Schedule Table'!$AC$14/12+$N18*$P18*'[111]2d - Schedule Table'!$AC$15/12+$O18*$P18*'[111]2d - Schedule Table'!$AC$16/12+$F18*$P18*'[111]2d - Schedule Table'!$AC$7/12</f>
        <v>0</v>
      </c>
      <c r="AN18" s="180">
        <f t="shared" si="0"/>
        <v>302966.20726950286</v>
      </c>
    </row>
    <row r="19" spans="1:40">
      <c r="A19" s="203" t="s">
        <v>1370</v>
      </c>
      <c r="B19" s="211"/>
      <c r="C19" s="176" t="s">
        <v>1310</v>
      </c>
      <c r="D19" s="212">
        <v>11913293</v>
      </c>
      <c r="E19" s="206" t="s">
        <v>1357</v>
      </c>
      <c r="F19" s="207"/>
      <c r="G19" s="177">
        <v>0.1</v>
      </c>
      <c r="H19" s="177">
        <v>1</v>
      </c>
      <c r="I19" s="177">
        <v>0.2</v>
      </c>
      <c r="J19" s="177">
        <v>1</v>
      </c>
      <c r="K19" s="177">
        <v>0</v>
      </c>
      <c r="L19" s="177">
        <v>0</v>
      </c>
      <c r="M19" s="177">
        <v>0.05</v>
      </c>
      <c r="N19" s="209"/>
      <c r="O19" s="209"/>
      <c r="P19" s="183">
        <f>+IFERROR(VLOOKUP(E19,'[111]4b-Classifcation rates'!$A$5:$L$200,8,FALSE),0)</f>
        <v>135683.70499999999</v>
      </c>
      <c r="Q19" s="178">
        <f>+$G19*$P19*'[111]2d - Schedule Table'!$G$8/12+$H19*$P19*'[111]2d - Schedule Table'!$G$9/12+$I19*$P19*'[111]2d - Schedule Table'!$G$10/12+$J19*$P19*'[111]2d - Schedule Table'!$G$11/12+$K19*$P19*'[111]2d - Schedule Table'!$G$12/12+$L19*$P19*'[111]2d - Schedule Table'!$G$13/12+$M19*$P19*'[111]2d - Schedule Table'!$G$14/12+$N19*$P19*'[111]2d - Schedule Table'!$G$15/12+$O19*$P19*'[111]2d - Schedule Table'!$G$16/12+$F19*$P19*'[111]2d - Schedule Table'!$G$7/12</f>
        <v>0</v>
      </c>
      <c r="R19" s="178">
        <f>+$G19*$P19*'[111]2d - Schedule Table'!$H$8/12+$H19*$P19*'[111]2d - Schedule Table'!$H$9/12+$I19*$P19*'[111]2d - Schedule Table'!$H$10/12+$J19*$P19*'[111]2d - Schedule Table'!$H$11/12+$K19*$P19*'[111]2d - Schedule Table'!$H$12/12+$L19*$P19*'[111]2d - Schedule Table'!$H$13/12+$M19*$P19*'[111]2d - Schedule Table'!$H$14/12+$N19*$P19*'[111]2d - Schedule Table'!$H$15/12+$O19*$P19*'[111]2d - Schedule Table'!$H$16/12+$F19*$P19*'[111]2d - Schedule Table'!$H$7/12</f>
        <v>0</v>
      </c>
      <c r="S19" s="178">
        <f>+$G19*$P19*'[111]2d - Schedule Table'!$I$8/12+$H19*$P19*'[111]2d - Schedule Table'!$I$9/12+$I19*$P19*'[111]2d - Schedule Table'!$I$10/12+$J19*$P19*'[111]2d - Schedule Table'!$I$11/12+$K19*$P19*'[111]2d - Schedule Table'!$I$12/12+$L19*$P19*'[111]2d - Schedule Table'!$I$13/12+$M19*$P19*'[111]2d - Schedule Table'!$I$14/12+$N19*$P19*'[111]2d - Schedule Table'!$I$15/12+$O19*$P19*'[111]2d - Schedule Table'!$I$16/12+$F19*$P19*'[111]2d - Schedule Table'!$I$7/12</f>
        <v>0</v>
      </c>
      <c r="T19" s="178">
        <f>+$G19*$P19*'[111]2d - Schedule Table'!$J$8/12+$H19*$P19*'[111]2d - Schedule Table'!$J$9/12+$I19*$P19*'[111]2d - Schedule Table'!$J$10/12+$J19*$P19*'[111]2d - Schedule Table'!$J$11/12+$K19*$P19*'[111]2d - Schedule Table'!$J$12/12+$L19*$P19*'[111]2d - Schedule Table'!$J$13/12+$M19*$P19*'[111]2d - Schedule Table'!$J$14/12+$N19*$P19*'[111]2d - Schedule Table'!$J$15/12+$O19*$P19*'[111]2d - Schedule Table'!$J$16/12+$F19*$P19*'[111]2d - Schedule Table'!$J$7/12</f>
        <v>8029.501446575342</v>
      </c>
      <c r="U19" s="178">
        <f>+$G19*$P19*'[111]2d - Schedule Table'!$K$8/12+$H19*$P19*'[111]2d - Schedule Table'!$K$9/12+$I19*$P19*'[111]2d - Schedule Table'!$K$10/12+$J19*$P19*'[111]2d - Schedule Table'!$K$11/12+$K19*$P19*'[111]2d - Schedule Table'!$K$12/12+$L19*$P19*'[111]2d - Schedule Table'!$K$13/12+$M19*$P19*'[111]2d - Schedule Table'!$K$14/12+$N19*$P19*'[111]2d - Schedule Table'!$K$15/12+$O19*$P19*'[111]2d - Schedule Table'!$K$16/12+$F19*$P19*'[111]2d - Schedule Table'!$K$7/12</f>
        <v>13531.196882191782</v>
      </c>
      <c r="V19" s="178">
        <f>+$G19*$P19*'[111]2d - Schedule Table'!$L$8/12+$H19*$P19*'[111]2d - Schedule Table'!$L$9/12+$I19*$P19*'[111]2d - Schedule Table'!$L$10/12+$J19*$P19*'[111]2d - Schedule Table'!$L$11/12+$K19*$P19*'[111]2d - Schedule Table'!$L$12/12+$L19*$P19*'[111]2d - Schedule Table'!$L$13/12+$M19*$P19*'[111]2d - Schedule Table'!$L$14/12+$N19*$P19*'[111]2d - Schedule Table'!$L$15/12+$O19*$P19*'[111]2d - Schedule Table'!$L$16/12+$F19*$P19*'[111]2d - Schedule Table'!$L$7/12</f>
        <v>13531.196882191782</v>
      </c>
      <c r="W19" s="178">
        <f>+$G19*$P19*'[111]2d - Schedule Table'!$M$8/12+$H19*$P19*'[111]2d - Schedule Table'!$M$9/12+$I19*$P19*'[111]2d - Schedule Table'!$M$10/12+$J19*$P19*'[111]2d - Schedule Table'!$M$11/12+$K19*$P19*'[111]2d - Schedule Table'!$M$12/12+$L19*$P19*'[111]2d - Schedule Table'!$M$13/12+$M19*$P19*'[111]2d - Schedule Table'!$M$14/12+$N19*$P19*'[111]2d - Schedule Table'!$M$15/12+$O19*$P19*'[111]2d - Schedule Table'!$M$16/12+$F19*$P19*'[111]2d - Schedule Table'!$M$7/12</f>
        <v>124605.96689315066</v>
      </c>
      <c r="X19" s="178">
        <f>+$G19*$P19*'[111]2d - Schedule Table'!$N$8/12+$H19*$P19*'[111]2d - Schedule Table'!$N$9/12+$I19*$P19*'[111]2d - Schedule Table'!$N$10/12+$J19*$P19*'[111]2d - Schedule Table'!$N$11/12+$K19*$P19*'[111]2d - Schedule Table'!$N$12/12+$L19*$P19*'[111]2d - Schedule Table'!$N$13/12+$M19*$P19*'[111]2d - Schedule Table'!$N$14/12+$N19*$P19*'[111]2d - Schedule Table'!$N$15/12+$O19*$P19*'[111]2d - Schedule Table'!$N$16/12+$F19*$P19*'[111]2d - Schedule Table'!$N$7/12</f>
        <v>135311.96882191781</v>
      </c>
      <c r="Y19" s="178">
        <f>+$G19*$P19*'[111]2d - Schedule Table'!$O$8/12+$H19*$P19*'[111]2d - Schedule Table'!$O$9/12+$I19*$P19*'[111]2d - Schedule Table'!$O$10/12+$J19*$P19*'[111]2d - Schedule Table'!$O$11/12+$K19*$P19*'[111]2d - Schedule Table'!$O$12/12+$L19*$P19*'[111]2d - Schedule Table'!$O$13/12+$M19*$P19*'[111]2d - Schedule Table'!$O$14/12+$N19*$P19*'[111]2d - Schedule Table'!$O$15/12+$O19*$P19*'[111]2d - Schedule Table'!$O$16/12+$F19*$P19*'[111]2d - Schedule Table'!$O$7/12</f>
        <v>55611.732241095873</v>
      </c>
      <c r="Z19" s="178">
        <f>+$G19*$P19*'[111]2d - Schedule Table'!$P$8/12+$H19*$P19*'[111]2d - Schedule Table'!$P$9/12+$I19*$P19*'[111]2d - Schedule Table'!$P$10/12+$J19*$P19*'[111]2d - Schedule Table'!$P$11/12+$K19*$P19*'[111]2d - Schedule Table'!$P$12/12+$L19*$P19*'[111]2d - Schedule Table'!$P$13/12+$M19*$P19*'[111]2d - Schedule Table'!$P$14/12+$N19*$P19*'[111]2d - Schedule Table'!$P$15/12+$O19*$P19*'[111]2d - Schedule Table'!$P$16/12+$F19*$P19*'[111]2d - Schedule Table'!$P$7/12</f>
        <v>27062.393764383563</v>
      </c>
      <c r="AA19" s="178">
        <f>+$G19*$P19*'[111]2d - Schedule Table'!$Q$8/12+$H19*$P19*'[111]2d - Schedule Table'!$Q$9/12+$I19*$P19*'[111]2d - Schedule Table'!$Q$10/12+$J19*$P19*'[111]2d - Schedule Table'!$Q$11/12+$K19*$P19*'[111]2d - Schedule Table'!$Q$12/12+$L19*$P19*'[111]2d - Schedule Table'!$Q$13/12+$M19*$P19*'[111]2d - Schedule Table'!$Q$14/12+$N19*$P19*'[111]2d - Schedule Table'!$Q$15/12+$O19*$P19*'[111]2d - Schedule Table'!$Q$16/12+$F19*$P19*'[111]2d - Schedule Table'!$Q$7/12</f>
        <v>104383.51880547943</v>
      </c>
      <c r="AB19" s="178">
        <f>+$G19*$P19*'[111]2d - Schedule Table'!$R$8/12+$H19*$P19*'[111]2d - Schedule Table'!$R$9/12+$I19*$P19*'[111]2d - Schedule Table'!$R$10/12+$J19*$P19*'[111]2d - Schedule Table'!$R$11/12+$K19*$P19*'[111]2d - Schedule Table'!$R$12/12+$L19*$P19*'[111]2d - Schedule Table'!$R$13/12+$M19*$P19*'[111]2d - Schedule Table'!$R$14/12+$N19*$P19*'[111]2d - Schedule Table'!$R$15/12+$O19*$P19*'[111]2d - Schedule Table'!$R$16/12+$F19*$P19*'[111]2d - Schedule Table'!$R$7/12</f>
        <v>66540.775876712316</v>
      </c>
      <c r="AC19" s="178">
        <f>+$G19*$P19*'[111]2d - Schedule Table'!$S$8/12+$H19*$P19*'[111]2d - Schedule Table'!$S$9/12+$I19*$P19*'[111]2d - Schedule Table'!$S$10/12+$J19*$P19*'[111]2d - Schedule Table'!$S$11/12+$K19*$P19*'[111]2d - Schedule Table'!$S$12/12+$L19*$P19*'[111]2d - Schedule Table'!$S$13/12+$M19*$P19*'[111]2d - Schedule Table'!$S$14/12+$N19*$P19*'[111]2d - Schedule Table'!$S$15/12+$O19*$P19*'[111]2d - Schedule Table'!$S$16/12+$F19*$P19*'[111]2d - Schedule Table'!$S$7/12</f>
        <v>0</v>
      </c>
      <c r="AD19" s="178">
        <f>+$G19*$P19*'[111]2d - Schedule Table'!$T$8/12+$H19*$P19*'[111]2d - Schedule Table'!$T$9/12+$I19*$P19*'[111]2d - Schedule Table'!$T$10/12+$J19*$P19*'[111]2d - Schedule Table'!$T$11/12+$K19*$P19*'[111]2d - Schedule Table'!$T$12/12+$L19*$P19*'[111]2d - Schedule Table'!$T$13/12+$M19*$P19*'[111]2d - Schedule Table'!$T$14/12+$N19*$P19*'[111]2d - Schedule Table'!$T$15/12+$O19*$P19*'[111]2d - Schedule Table'!$T$16/12+$F19*$P19*'[111]2d - Schedule Table'!$T$7/12</f>
        <v>3847.4694431506846</v>
      </c>
      <c r="AE19" s="178">
        <f>+$G19*$P19*'[111]2d - Schedule Table'!$U$8/12+$H19*$P19*'[111]2d - Schedule Table'!$U$9/12+$I19*$P19*'[111]2d - Schedule Table'!$U$10/12+$J19*$P19*'[111]2d - Schedule Table'!$U$11/12+$K19*$P19*'[111]2d - Schedule Table'!$U$12/12+$L19*$P19*'[111]2d - Schedule Table'!$U$13/12+$M19*$P19*'[111]2d - Schedule Table'!$U$14/12+$N19*$P19*'[111]2d - Schedule Table'!$U$15/12+$O19*$P19*'[111]2d - Schedule Table'!$U$16/12+$F19*$P19*'[111]2d - Schedule Table'!$U$7/12</f>
        <v>6784.1852499999995</v>
      </c>
      <c r="AF19" s="178">
        <f>+$G19*$P19*'[111]2d - Schedule Table'!$V$8/12+$H19*$P19*'[111]2d - Schedule Table'!$V$9/12+$I19*$P19*'[111]2d - Schedule Table'!$V$10/12+$J19*$P19*'[111]2d - Schedule Table'!$V$11/12+$K19*$P19*'[111]2d - Schedule Table'!$V$12/12+$L19*$P19*'[111]2d - Schedule Table'!$V$13/12+$M19*$P19*'[111]2d - Schedule Table'!$V$14/12+$N19*$P19*'[111]2d - Schedule Table'!$V$15/12+$O19*$P19*'[111]2d - Schedule Table'!$V$16/12+$F19*$P19*'[111]2d - Schedule Table'!$V$7/12</f>
        <v>6765.5984410958908</v>
      </c>
      <c r="AG19" s="178">
        <f>+$G19*$P19*'[111]2d - Schedule Table'!$W$8/12+$H19*$P19*'[111]2d - Schedule Table'!$W$9/12+$I19*$P19*'[111]2d - Schedule Table'!$W$10/12+$J19*$P19*'[111]2d - Schedule Table'!$W$11/12+$K19*$P19*'[111]2d - Schedule Table'!$W$12/12+$L19*$P19*'[111]2d - Schedule Table'!$W$13/12+$M19*$P19*'[111]2d - Schedule Table'!$W$14/12+$N19*$P19*'[111]2d - Schedule Table'!$W$15/12+$O19*$P19*'[111]2d - Schedule Table'!$W$16/12+$F19*$P19*'[111]2d - Schedule Table'!$W$7/12</f>
        <v>6765.5984410958908</v>
      </c>
      <c r="AH19" s="178">
        <f>+$G19*$P19*'[111]2d - Schedule Table'!$X$8/12+$H19*$P19*'[111]2d - Schedule Table'!$X$9/12+$I19*$P19*'[111]2d - Schedule Table'!$X$10/12+$J19*$P19*'[111]2d - Schedule Table'!$X$11/12+$K19*$P19*'[111]2d - Schedule Table'!$X$12/12+$L19*$P19*'[111]2d - Schedule Table'!$X$13/12+$M19*$P19*'[111]2d - Schedule Table'!$X$14/12+$N19*$P19*'[111]2d - Schedule Table'!$X$15/12+$O19*$P19*'[111]2d - Schedule Table'!$X$16/12+$F19*$P19*'[111]2d - Schedule Table'!$X$7/12</f>
        <v>6765.5984410958908</v>
      </c>
      <c r="AI19" s="178">
        <f>+$G19*$P19*'[111]2d - Schedule Table'!$Y$8/12+$H19*$P19*'[111]2d - Schedule Table'!$Y$9/12+$I19*$P19*'[111]2d - Schedule Table'!$Y$10/12+$J19*$P19*'[111]2d - Schedule Table'!$Y$11/12+$K19*$P19*'[111]2d - Schedule Table'!$Y$12/12+$L19*$P19*'[111]2d - Schedule Table'!$Y$13/12+$M19*$P19*'[111]2d - Schedule Table'!$Y$14/12+$N19*$P19*'[111]2d - Schedule Table'!$Y$15/12+$O19*$P19*'[111]2d - Schedule Table'!$Y$16/12+$F19*$P19*'[111]2d - Schedule Table'!$Y$7/12</f>
        <v>2788.0213356164381</v>
      </c>
      <c r="AJ19" s="178">
        <f>+$G19*$P19*'[111]2d - Schedule Table'!$Z$8/12+$H19*$P19*'[111]2d - Schedule Table'!$Z$9/12+$I19*$P19*'[111]2d - Schedule Table'!$Z$10/12+$J19*$P19*'[111]2d - Schedule Table'!$Z$11/12+$K19*$P19*'[111]2d - Schedule Table'!$Z$12/12+$L19*$P19*'[111]2d - Schedule Table'!$Z$13/12+$M19*$P19*'[111]2d - Schedule Table'!$Z$14/12+$N19*$P19*'[111]2d - Schedule Table'!$Z$15/12+$O19*$P19*'[111]2d - Schedule Table'!$Z$16/12+$F19*$P19*'[111]2d - Schedule Table'!$Z$7/12</f>
        <v>0</v>
      </c>
      <c r="AK19" s="178">
        <f>+$G19*$P19*'[111]2d - Schedule Table'!$AA$8/12+$H19*$P19*'[111]2d - Schedule Table'!$AA$9/12+$I19*$P19*'[111]2d - Schedule Table'!$AA$10/12+$J19*$P19*'[111]2d - Schedule Table'!$AA$11/12+$K19*$P19*'[111]2d - Schedule Table'!$AA$12/12+$L19*$P19*'[111]2d - Schedule Table'!$AA$13/12+$M19*$P19*'[111]2d - Schedule Table'!$AA$14/12+$N19*$P19*'[111]2d - Schedule Table'!$AA$15/12+$O19*$P19*'[111]2d - Schedule Table'!$AA$16/12+$F19*$P19*'[111]2d - Schedule Table'!$AA$7/12</f>
        <v>0</v>
      </c>
      <c r="AL19" s="178">
        <f>+$G19*$P19*'[111]2d - Schedule Table'!$AB$8/12+$H19*$P19*'[111]2d - Schedule Table'!$AB$9/12+$I19*$P19*'[111]2d - Schedule Table'!$AB$10/12+$J19*$P19*'[111]2d - Schedule Table'!$AB$11/12+$K19*$P19*'[111]2d - Schedule Table'!$AB$12/12+$L19*$P19*'[111]2d - Schedule Table'!$AB$13/12+$M19*$P19*'[111]2d - Schedule Table'!$AB$14/12+$N19*$P19*'[111]2d - Schedule Table'!$AB$15/12+$O19*$P19*'[111]2d - Schedule Table'!$AB$16/12+$F19*$P19*'[111]2d - Schedule Table'!$AB$7/12</f>
        <v>0</v>
      </c>
      <c r="AM19" s="178">
        <f>+$G19*$P19*'[111]2d - Schedule Table'!$AC$8/12+$H19*$P19*'[111]2d - Schedule Table'!$AC$9/12+$I19*$P19*'[111]2d - Schedule Table'!$AC$10/12+$J19*$P19*'[111]2d - Schedule Table'!$AC$11/12+$K19*$P19*'[111]2d - Schedule Table'!$AC$12/12+$L19*$P19*'[111]2d - Schedule Table'!$AC$13/12+$M19*$P19*'[111]2d - Schedule Table'!$AC$14/12+$N19*$P19*'[111]2d - Schedule Table'!$AC$15/12+$O19*$P19*'[111]2d - Schedule Table'!$AC$16/12+$F19*$P19*'[111]2d - Schedule Table'!$AC$7/12</f>
        <v>0</v>
      </c>
      <c r="AN19" s="180">
        <f t="shared" si="0"/>
        <v>582324.7229657534</v>
      </c>
    </row>
    <row r="20" spans="1:40">
      <c r="A20" s="203" t="s">
        <v>1371</v>
      </c>
      <c r="B20" s="211"/>
      <c r="C20" s="176" t="s">
        <v>1311</v>
      </c>
      <c r="D20" s="212">
        <v>11900700</v>
      </c>
      <c r="E20" s="206" t="s">
        <v>1359</v>
      </c>
      <c r="F20" s="207"/>
      <c r="G20" s="177">
        <v>0</v>
      </c>
      <c r="H20" s="177">
        <v>1</v>
      </c>
      <c r="I20" s="177">
        <v>0.65</v>
      </c>
      <c r="J20" s="177">
        <v>0</v>
      </c>
      <c r="K20" s="177">
        <v>1</v>
      </c>
      <c r="L20" s="177">
        <v>0.05</v>
      </c>
      <c r="M20" s="177">
        <v>7.0000000000000007E-2</v>
      </c>
      <c r="N20" s="209"/>
      <c r="O20" s="209"/>
      <c r="P20" s="183">
        <f>+IFERROR(VLOOKUP(E20,'[111]4b-Classifcation rates'!$A$5:$L$200,8,FALSE),0)</f>
        <v>118607.955</v>
      </c>
      <c r="Q20" s="178">
        <f>+$G20*$P20*'[111]2d - Schedule Table'!$G$8/12+$H20*$P20*'[111]2d - Schedule Table'!$G$9/12+$I20*$P20*'[111]2d - Schedule Table'!$G$10/12+$J20*$P20*'[111]2d - Schedule Table'!$G$11/12+$K20*$P20*'[111]2d - Schedule Table'!$G$12/12+$L20*$P20*'[111]2d - Schedule Table'!$G$13/12+$M20*$P20*'[111]2d - Schedule Table'!$G$14/12+$N20*$P20*'[111]2d - Schedule Table'!$G$15/12+$O20*$P20*'[111]2d - Schedule Table'!$G$16/12+$F20*$P20*'[111]2d - Schedule Table'!$G$7/12</f>
        <v>0</v>
      </c>
      <c r="R20" s="178">
        <f>+$G20*$P20*'[111]2d - Schedule Table'!$H$8/12+$H20*$P20*'[111]2d - Schedule Table'!$H$9/12+$I20*$P20*'[111]2d - Schedule Table'!$H$10/12+$J20*$P20*'[111]2d - Schedule Table'!$H$11/12+$K20*$P20*'[111]2d - Schedule Table'!$H$12/12+$L20*$P20*'[111]2d - Schedule Table'!$H$13/12+$M20*$P20*'[111]2d - Schedule Table'!$H$14/12+$N20*$P20*'[111]2d - Schedule Table'!$H$15/12+$O20*$P20*'[111]2d - Schedule Table'!$H$16/12+$F20*$P20*'[111]2d - Schedule Table'!$H$7/12</f>
        <v>0</v>
      </c>
      <c r="S20" s="178">
        <f>+$G20*$P20*'[111]2d - Schedule Table'!$I$8/12+$H20*$P20*'[111]2d - Schedule Table'!$I$9/12+$I20*$P20*'[111]2d - Schedule Table'!$I$10/12+$J20*$P20*'[111]2d - Schedule Table'!$I$11/12+$K20*$P20*'[111]2d - Schedule Table'!$I$12/12+$L20*$P20*'[111]2d - Schedule Table'!$I$13/12+$M20*$P20*'[111]2d - Schedule Table'!$I$14/12+$N20*$P20*'[111]2d - Schedule Table'!$I$15/12+$O20*$P20*'[111]2d - Schedule Table'!$I$16/12+$F20*$P20*'[111]2d - Schedule Table'!$I$7/12</f>
        <v>0</v>
      </c>
      <c r="T20" s="178">
        <f>+$G20*$P20*'[111]2d - Schedule Table'!$J$8/12+$H20*$P20*'[111]2d - Schedule Table'!$J$9/12+$I20*$P20*'[111]2d - Schedule Table'!$J$10/12+$J20*$P20*'[111]2d - Schedule Table'!$J$11/12+$K20*$P20*'[111]2d - Schedule Table'!$J$12/12+$L20*$P20*'[111]2d - Schedule Table'!$J$13/12+$M20*$P20*'[111]2d - Schedule Table'!$J$14/12+$N20*$P20*'[111]2d - Schedule Table'!$J$15/12+$O20*$P20*'[111]2d - Schedule Table'!$J$16/12+$F20*$P20*'[111]2d - Schedule Table'!$J$7/12</f>
        <v>0</v>
      </c>
      <c r="U20" s="178">
        <f>+$G20*$P20*'[111]2d - Schedule Table'!$K$8/12+$H20*$P20*'[111]2d - Schedule Table'!$K$9/12+$I20*$P20*'[111]2d - Schedule Table'!$K$10/12+$J20*$P20*'[111]2d - Schedule Table'!$K$11/12+$K20*$P20*'[111]2d - Schedule Table'!$K$12/12+$L20*$P20*'[111]2d - Schedule Table'!$K$13/12+$M20*$P20*'[111]2d - Schedule Table'!$K$14/12+$N20*$P20*'[111]2d - Schedule Table'!$K$15/12+$O20*$P20*'[111]2d - Schedule Table'!$K$16/12+$F20*$P20*'[111]2d - Schedule Table'!$K$7/12</f>
        <v>0</v>
      </c>
      <c r="V20" s="178">
        <f>+$G20*$P20*'[111]2d - Schedule Table'!$L$8/12+$H20*$P20*'[111]2d - Schedule Table'!$L$9/12+$I20*$P20*'[111]2d - Schedule Table'!$L$10/12+$J20*$P20*'[111]2d - Schedule Table'!$L$11/12+$K20*$P20*'[111]2d - Schedule Table'!$L$12/12+$L20*$P20*'[111]2d - Schedule Table'!$L$13/12+$M20*$P20*'[111]2d - Schedule Table'!$L$14/12+$N20*$P20*'[111]2d - Schedule Table'!$L$15/12+$O20*$P20*'[111]2d - Schedule Table'!$L$16/12+$F20*$P20*'[111]2d - Schedule Table'!$L$7/12</f>
        <v>0</v>
      </c>
      <c r="W20" s="178">
        <f>+$G20*$P20*'[111]2d - Schedule Table'!$M$8/12+$H20*$P20*'[111]2d - Schedule Table'!$M$9/12+$I20*$P20*'[111]2d - Schedule Table'!$M$10/12+$J20*$P20*'[111]2d - Schedule Table'!$M$11/12+$K20*$P20*'[111]2d - Schedule Table'!$M$12/12+$L20*$P20*'[111]2d - Schedule Table'!$M$13/12+$M20*$P20*'[111]2d - Schedule Table'!$M$14/12+$N20*$P20*'[111]2d - Schedule Table'!$M$15/12+$O20*$P20*'[111]2d - Schedule Table'!$M$16/12+$F20*$P20*'[111]2d - Schedule Table'!$M$7/12</f>
        <v>107884.49605479452</v>
      </c>
      <c r="X20" s="178">
        <f>+$G20*$P20*'[111]2d - Schedule Table'!$N$8/12+$H20*$P20*'[111]2d - Schedule Table'!$N$9/12+$I20*$P20*'[111]2d - Schedule Table'!$N$10/12+$J20*$P20*'[111]2d - Schedule Table'!$N$11/12+$K20*$P20*'[111]2d - Schedule Table'!$N$12/12+$L20*$P20*'[111]2d - Schedule Table'!$N$13/12+$M20*$P20*'[111]2d - Schedule Table'!$N$14/12+$N20*$P20*'[111]2d - Schedule Table'!$N$15/12+$O20*$P20*'[111]2d - Schedule Table'!$N$16/12+$F20*$P20*'[111]2d - Schedule Table'!$N$7/12</f>
        <v>118283.00169863015</v>
      </c>
      <c r="Y20" s="178">
        <f>+$G20*$P20*'[111]2d - Schedule Table'!$O$8/12+$H20*$P20*'[111]2d - Schedule Table'!$O$9/12+$I20*$P20*'[111]2d - Schedule Table'!$O$10/12+$J20*$P20*'[111]2d - Schedule Table'!$O$11/12+$K20*$P20*'[111]2d - Schedule Table'!$O$12/12+$L20*$P20*'[111]2d - Schedule Table'!$O$13/12+$M20*$P20*'[111]2d - Schedule Table'!$O$14/12+$N20*$P20*'[111]2d - Schedule Table'!$O$15/12+$O20*$P20*'[111]2d - Schedule Table'!$O$16/12+$F20*$P20*'[111]2d - Schedule Table'!$O$7/12</f>
        <v>87802.382030136985</v>
      </c>
      <c r="Z20" s="178">
        <f>+$G20*$P20*'[111]2d - Schedule Table'!$P$8/12+$H20*$P20*'[111]2d - Schedule Table'!$P$9/12+$I20*$P20*'[111]2d - Schedule Table'!$P$10/12+$J20*$P20*'[111]2d - Schedule Table'!$P$11/12+$K20*$P20*'[111]2d - Schedule Table'!$P$12/12+$L20*$P20*'[111]2d - Schedule Table'!$P$13/12+$M20*$P20*'[111]2d - Schedule Table'!$P$14/12+$N20*$P20*'[111]2d - Schedule Table'!$P$15/12+$O20*$P20*'[111]2d - Schedule Table'!$P$16/12+$F20*$P20*'[111]2d - Schedule Table'!$P$7/12</f>
        <v>76883.951104109598</v>
      </c>
      <c r="AA20" s="178">
        <f>+$G20*$P20*'[111]2d - Schedule Table'!$Q$8/12+$H20*$P20*'[111]2d - Schedule Table'!$Q$9/12+$I20*$P20*'[111]2d - Schedule Table'!$Q$10/12+$J20*$P20*'[111]2d - Schedule Table'!$Q$11/12+$K20*$P20*'[111]2d - Schedule Table'!$Q$12/12+$L20*$P20*'[111]2d - Schedule Table'!$Q$13/12+$M20*$P20*'[111]2d - Schedule Table'!$Q$14/12+$N20*$P20*'[111]2d - Schedule Table'!$Q$15/12+$O20*$P20*'[111]2d - Schedule Table'!$Q$16/12+$F20*$P20*'[111]2d - Schedule Table'!$Q$7/12</f>
        <v>21966.843172602745</v>
      </c>
      <c r="AB20" s="178">
        <f>+$G20*$P20*'[111]2d - Schedule Table'!$R$8/12+$H20*$P20*'[111]2d - Schedule Table'!$R$9/12+$I20*$P20*'[111]2d - Schedule Table'!$R$10/12+$J20*$P20*'[111]2d - Schedule Table'!$R$11/12+$K20*$P20*'[111]2d - Schedule Table'!$R$12/12+$L20*$P20*'[111]2d - Schedule Table'!$R$13/12+$M20*$P20*'[111]2d - Schedule Table'!$R$14/12+$N20*$P20*'[111]2d - Schedule Table'!$R$15/12+$O20*$P20*'[111]2d - Schedule Table'!$R$16/12+$F20*$P20*'[111]2d - Schedule Table'!$R$7/12</f>
        <v>59791.407452054795</v>
      </c>
      <c r="AC20" s="178">
        <f>+$G20*$P20*'[111]2d - Schedule Table'!$S$8/12+$H20*$P20*'[111]2d - Schedule Table'!$S$9/12+$I20*$P20*'[111]2d - Schedule Table'!$S$10/12+$J20*$P20*'[111]2d - Schedule Table'!$S$11/12+$K20*$P20*'[111]2d - Schedule Table'!$S$12/12+$L20*$P20*'[111]2d - Schedule Table'!$S$13/12+$M20*$P20*'[111]2d - Schedule Table'!$S$14/12+$N20*$P20*'[111]2d - Schedule Table'!$S$15/12+$O20*$P20*'[111]2d - Schedule Table'!$S$16/12+$F20*$P20*'[111]2d - Schedule Table'!$S$7/12</f>
        <v>110549.11312602738</v>
      </c>
      <c r="AD20" s="178">
        <f>+$G20*$P20*'[111]2d - Schedule Table'!$T$8/12+$H20*$P20*'[111]2d - Schedule Table'!$T$9/12+$I20*$P20*'[111]2d - Schedule Table'!$T$10/12+$J20*$P20*'[111]2d - Schedule Table'!$T$11/12+$K20*$P20*'[111]2d - Schedule Table'!$T$12/12+$L20*$P20*'[111]2d - Schedule Table'!$T$13/12+$M20*$P20*'[111]2d - Schedule Table'!$T$14/12+$N20*$P20*'[111]2d - Schedule Table'!$T$15/12+$O20*$P20*'[111]2d - Schedule Table'!$T$16/12+$F20*$P20*'[111]2d - Schedule Table'!$T$7/12</f>
        <v>7243.2090875342474</v>
      </c>
      <c r="AE20" s="178">
        <f>+$G20*$P20*'[111]2d - Schedule Table'!$U$8/12+$H20*$P20*'[111]2d - Schedule Table'!$U$9/12+$I20*$P20*'[111]2d - Schedule Table'!$U$10/12+$J20*$P20*'[111]2d - Schedule Table'!$U$11/12+$K20*$P20*'[111]2d - Schedule Table'!$U$12/12+$L20*$P20*'[111]2d - Schedule Table'!$U$13/12+$M20*$P20*'[111]2d - Schedule Table'!$U$14/12+$N20*$P20*'[111]2d - Schedule Table'!$U$15/12+$O20*$P20*'[111]2d - Schedule Table'!$U$16/12+$F20*$P20*'[111]2d - Schedule Table'!$U$7/12</f>
        <v>8302.5568500000008</v>
      </c>
      <c r="AF20" s="178">
        <f>+$G20*$P20*'[111]2d - Schedule Table'!$V$8/12+$H20*$P20*'[111]2d - Schedule Table'!$V$9/12+$I20*$P20*'[111]2d - Schedule Table'!$V$10/12+$J20*$P20*'[111]2d - Schedule Table'!$V$11/12+$K20*$P20*'[111]2d - Schedule Table'!$V$12/12+$L20*$P20*'[111]2d - Schedule Table'!$V$13/12+$M20*$P20*'[111]2d - Schedule Table'!$V$14/12+$N20*$P20*'[111]2d - Schedule Table'!$V$15/12+$O20*$P20*'[111]2d - Schedule Table'!$V$16/12+$F20*$P20*'[111]2d - Schedule Table'!$V$7/12</f>
        <v>8279.8101189041099</v>
      </c>
      <c r="AG20" s="178">
        <f>+$G20*$P20*'[111]2d - Schedule Table'!$W$8/12+$H20*$P20*'[111]2d - Schedule Table'!$W$9/12+$I20*$P20*'[111]2d - Schedule Table'!$W$10/12+$J20*$P20*'[111]2d - Schedule Table'!$W$11/12+$K20*$P20*'[111]2d - Schedule Table'!$W$12/12+$L20*$P20*'[111]2d - Schedule Table'!$W$13/12+$M20*$P20*'[111]2d - Schedule Table'!$W$14/12+$N20*$P20*'[111]2d - Schedule Table'!$W$15/12+$O20*$P20*'[111]2d - Schedule Table'!$W$16/12+$F20*$P20*'[111]2d - Schedule Table'!$W$7/12</f>
        <v>8279.8101189041099</v>
      </c>
      <c r="AH20" s="178">
        <f>+$G20*$P20*'[111]2d - Schedule Table'!$X$8/12+$H20*$P20*'[111]2d - Schedule Table'!$X$9/12+$I20*$P20*'[111]2d - Schedule Table'!$X$10/12+$J20*$P20*'[111]2d - Schedule Table'!$X$11/12+$K20*$P20*'[111]2d - Schedule Table'!$X$12/12+$L20*$P20*'[111]2d - Schedule Table'!$X$13/12+$M20*$P20*'[111]2d - Schedule Table'!$X$14/12+$N20*$P20*'[111]2d - Schedule Table'!$X$15/12+$O20*$P20*'[111]2d - Schedule Table'!$X$16/12+$F20*$P20*'[111]2d - Schedule Table'!$X$7/12</f>
        <v>8279.8101189041099</v>
      </c>
      <c r="AI20" s="178">
        <f>+$G20*$P20*'[111]2d - Schedule Table'!$Y$8/12+$H20*$P20*'[111]2d - Schedule Table'!$Y$9/12+$I20*$P20*'[111]2d - Schedule Table'!$Y$10/12+$J20*$P20*'[111]2d - Schedule Table'!$Y$11/12+$K20*$P20*'[111]2d - Schedule Table'!$Y$12/12+$L20*$P20*'[111]2d - Schedule Table'!$Y$13/12+$M20*$P20*'[111]2d - Schedule Table'!$Y$14/12+$N20*$P20*'[111]2d - Schedule Table'!$Y$15/12+$O20*$P20*'[111]2d - Schedule Table'!$Y$16/12+$F20*$P20*'[111]2d - Schedule Table'!$Y$7/12</f>
        <v>3412.0096643835623</v>
      </c>
      <c r="AJ20" s="178">
        <f>+$G20*$P20*'[111]2d - Schedule Table'!$Z$8/12+$H20*$P20*'[111]2d - Schedule Table'!$Z$9/12+$I20*$P20*'[111]2d - Schedule Table'!$Z$10/12+$J20*$P20*'[111]2d - Schedule Table'!$Z$11/12+$K20*$P20*'[111]2d - Schedule Table'!$Z$12/12+$L20*$P20*'[111]2d - Schedule Table'!$Z$13/12+$M20*$P20*'[111]2d - Schedule Table'!$Z$14/12+$N20*$P20*'[111]2d - Schedule Table'!$Z$15/12+$O20*$P20*'[111]2d - Schedule Table'!$Z$16/12+$F20*$P20*'[111]2d - Schedule Table'!$Z$7/12</f>
        <v>0</v>
      </c>
      <c r="AK20" s="178">
        <f>+$G20*$P20*'[111]2d - Schedule Table'!$AA$8/12+$H20*$P20*'[111]2d - Schedule Table'!$AA$9/12+$I20*$P20*'[111]2d - Schedule Table'!$AA$10/12+$J20*$P20*'[111]2d - Schedule Table'!$AA$11/12+$K20*$P20*'[111]2d - Schedule Table'!$AA$12/12+$L20*$P20*'[111]2d - Schedule Table'!$AA$13/12+$M20*$P20*'[111]2d - Schedule Table'!$AA$14/12+$N20*$P20*'[111]2d - Schedule Table'!$AA$15/12+$O20*$P20*'[111]2d - Schedule Table'!$AA$16/12+$F20*$P20*'[111]2d - Schedule Table'!$AA$7/12</f>
        <v>0</v>
      </c>
      <c r="AL20" s="178">
        <f>+$G20*$P20*'[111]2d - Schedule Table'!$AB$8/12+$H20*$P20*'[111]2d - Schedule Table'!$AB$9/12+$I20*$P20*'[111]2d - Schedule Table'!$AB$10/12+$J20*$P20*'[111]2d - Schedule Table'!$AB$11/12+$K20*$P20*'[111]2d - Schedule Table'!$AB$12/12+$L20*$P20*'[111]2d - Schedule Table'!$AB$13/12+$M20*$P20*'[111]2d - Schedule Table'!$AB$14/12+$N20*$P20*'[111]2d - Schedule Table'!$AB$15/12+$O20*$P20*'[111]2d - Schedule Table'!$AB$16/12+$F20*$P20*'[111]2d - Schedule Table'!$AB$7/12</f>
        <v>0</v>
      </c>
      <c r="AM20" s="178">
        <f>+$G20*$P20*'[111]2d - Schedule Table'!$AC$8/12+$H20*$P20*'[111]2d - Schedule Table'!$AC$9/12+$I20*$P20*'[111]2d - Schedule Table'!$AC$10/12+$J20*$P20*'[111]2d - Schedule Table'!$AC$11/12+$K20*$P20*'[111]2d - Schedule Table'!$AC$12/12+$L20*$P20*'[111]2d - Schedule Table'!$AC$13/12+$M20*$P20*'[111]2d - Schedule Table'!$AC$14/12+$N20*$P20*'[111]2d - Schedule Table'!$AC$15/12+$O20*$P20*'[111]2d - Schedule Table'!$AC$16/12+$F20*$P20*'[111]2d - Schedule Table'!$AC$7/12</f>
        <v>0</v>
      </c>
      <c r="AN20" s="180">
        <f t="shared" si="0"/>
        <v>626958.40059698641</v>
      </c>
    </row>
    <row r="21" spans="1:40">
      <c r="A21" s="203" t="s">
        <v>1372</v>
      </c>
      <c r="B21" s="211"/>
      <c r="C21" s="176" t="s">
        <v>1312</v>
      </c>
      <c r="D21" s="212">
        <v>11913951</v>
      </c>
      <c r="E21" s="206" t="s">
        <v>1301</v>
      </c>
      <c r="F21" s="207"/>
      <c r="G21" s="177">
        <v>0.25</v>
      </c>
      <c r="H21" s="177">
        <v>0</v>
      </c>
      <c r="I21" s="177">
        <v>0.2</v>
      </c>
      <c r="J21" s="177">
        <v>0.1</v>
      </c>
      <c r="K21" s="177">
        <v>0</v>
      </c>
      <c r="L21" s="177">
        <v>1</v>
      </c>
      <c r="M21" s="177">
        <v>1</v>
      </c>
      <c r="N21" s="209"/>
      <c r="O21" s="209"/>
      <c r="P21" s="183">
        <f>+IFERROR(VLOOKUP(E21,'[111]4b-Classifcation rates'!$A$5:$L$200,8,FALSE),0)</f>
        <v>154580.39609596875</v>
      </c>
      <c r="Q21" s="178">
        <f>+$G21*$P21*'[111]2d - Schedule Table'!$G$8/12+$H21*$P21*'[111]2d - Schedule Table'!$G$9/12+$I21*$P21*'[111]2d - Schedule Table'!$G$10/12+$J21*$P21*'[111]2d - Schedule Table'!$G$11/12+$K21*$P21*'[111]2d - Schedule Table'!$G$12/12+$L21*$P21*'[111]2d - Schedule Table'!$G$13/12+$M21*$P21*'[111]2d - Schedule Table'!$G$14/12+$N21*$P21*'[111]2d - Schedule Table'!$G$15/12+$O21*$P21*'[111]2d - Schedule Table'!$G$16/12+$F21*$P21*'[111]2d - Schedule Table'!$G$7/12</f>
        <v>0</v>
      </c>
      <c r="R21" s="178">
        <f>+$G21*$P21*'[111]2d - Schedule Table'!$H$8/12+$H21*$P21*'[111]2d - Schedule Table'!$H$9/12+$I21*$P21*'[111]2d - Schedule Table'!$H$10/12+$J21*$P21*'[111]2d - Schedule Table'!$H$11/12+$K21*$P21*'[111]2d - Schedule Table'!$H$12/12+$L21*$P21*'[111]2d - Schedule Table'!$H$13/12+$M21*$P21*'[111]2d - Schedule Table'!$H$14/12+$N21*$P21*'[111]2d - Schedule Table'!$H$15/12+$O21*$P21*'[111]2d - Schedule Table'!$H$16/12+$F21*$P21*'[111]2d - Schedule Table'!$H$7/12</f>
        <v>0</v>
      </c>
      <c r="S21" s="178">
        <f>+$G21*$P21*'[111]2d - Schedule Table'!$I$8/12+$H21*$P21*'[111]2d - Schedule Table'!$I$9/12+$I21*$P21*'[111]2d - Schedule Table'!$I$10/12+$J21*$P21*'[111]2d - Schedule Table'!$I$11/12+$K21*$P21*'[111]2d - Schedule Table'!$I$12/12+$L21*$P21*'[111]2d - Schedule Table'!$I$13/12+$M21*$P21*'[111]2d - Schedule Table'!$I$14/12+$N21*$P21*'[111]2d - Schedule Table'!$I$15/12+$O21*$P21*'[111]2d - Schedule Table'!$I$16/12+$F21*$P21*'[111]2d - Schedule Table'!$I$7/12</f>
        <v>0</v>
      </c>
      <c r="T21" s="178">
        <f>+$G21*$P21*'[111]2d - Schedule Table'!$J$8/12+$H21*$P21*'[111]2d - Schedule Table'!$J$9/12+$I21*$P21*'[111]2d - Schedule Table'!$J$10/12+$J21*$P21*'[111]2d - Schedule Table'!$J$11/12+$K21*$P21*'[111]2d - Schedule Table'!$J$12/12+$L21*$P21*'[111]2d - Schedule Table'!$J$13/12+$M21*$P21*'[111]2d - Schedule Table'!$J$14/12+$N21*$P21*'[111]2d - Schedule Table'!$J$15/12+$O21*$P21*'[111]2d - Schedule Table'!$J$16/12+$F21*$P21*'[111]2d - Schedule Table'!$J$7/12</f>
        <v>22869.428463513188</v>
      </c>
      <c r="U21" s="178">
        <f>+$G21*$P21*'[111]2d - Schedule Table'!$K$8/12+$H21*$P21*'[111]2d - Schedule Table'!$K$9/12+$I21*$P21*'[111]2d - Schedule Table'!$K$10/12+$J21*$P21*'[111]2d - Schedule Table'!$K$11/12+$K21*$P21*'[111]2d - Schedule Table'!$K$12/12+$L21*$P21*'[111]2d - Schedule Table'!$K$13/12+$M21*$P21*'[111]2d - Schedule Table'!$K$14/12+$N21*$P21*'[111]2d - Schedule Table'!$K$15/12+$O21*$P21*'[111]2d - Schedule Table'!$K$16/12+$F21*$P21*'[111]2d - Schedule Table'!$K$7/12</f>
        <v>38539.222040364817</v>
      </c>
      <c r="V21" s="178">
        <f>+$G21*$P21*'[111]2d - Schedule Table'!$L$8/12+$H21*$P21*'[111]2d - Schedule Table'!$L$9/12+$I21*$P21*'[111]2d - Schedule Table'!$L$10/12+$J21*$P21*'[111]2d - Schedule Table'!$L$11/12+$K21*$P21*'[111]2d - Schedule Table'!$L$12/12+$L21*$P21*'[111]2d - Schedule Table'!$L$13/12+$M21*$P21*'[111]2d - Schedule Table'!$L$14/12+$N21*$P21*'[111]2d - Schedule Table'!$L$15/12+$O21*$P21*'[111]2d - Schedule Table'!$L$16/12+$F21*$P21*'[111]2d - Schedule Table'!$L$7/12</f>
        <v>38539.222040364817</v>
      </c>
      <c r="W21" s="178">
        <f>+$G21*$P21*'[111]2d - Schedule Table'!$M$8/12+$H21*$P21*'[111]2d - Schedule Table'!$M$9/12+$I21*$P21*'[111]2d - Schedule Table'!$M$10/12+$J21*$P21*'[111]2d - Schedule Table'!$M$11/12+$K21*$P21*'[111]2d - Schedule Table'!$M$12/12+$L21*$P21*'[111]2d - Schedule Table'!$M$13/12+$M21*$P21*'[111]2d - Schedule Table'!$M$14/12+$N21*$P21*'[111]2d - Schedule Table'!$M$15/12+$O21*$P21*'[111]2d - Schedule Table'!$M$16/12+$F21*$P21*'[111]2d - Schedule Table'!$M$7/12</f>
        <v>3388.0634760760277</v>
      </c>
      <c r="X21" s="178">
        <f>+$G21*$P21*'[111]2d - Schedule Table'!$N$8/12+$H21*$P21*'[111]2d - Schedule Table'!$N$9/12+$I21*$P21*'[111]2d - Schedule Table'!$N$10/12+$J21*$P21*'[111]2d - Schedule Table'!$N$11/12+$K21*$P21*'[111]2d - Schedule Table'!$N$12/12+$L21*$P21*'[111]2d - Schedule Table'!$N$13/12+$M21*$P21*'[111]2d - Schedule Table'!$N$14/12+$N21*$P21*'[111]2d - Schedule Table'!$N$15/12+$O21*$P21*'[111]2d - Schedule Table'!$N$16/12+$F21*$P21*'[111]2d - Schedule Table'!$N$7/12</f>
        <v>0</v>
      </c>
      <c r="Y21" s="178">
        <f>+$G21*$P21*'[111]2d - Schedule Table'!$O$8/12+$H21*$P21*'[111]2d - Schedule Table'!$O$9/12+$I21*$P21*'[111]2d - Schedule Table'!$O$10/12+$J21*$P21*'[111]2d - Schedule Table'!$O$11/12+$K21*$P21*'[111]2d - Schedule Table'!$O$12/12+$L21*$P21*'[111]2d - Schedule Table'!$O$13/12+$M21*$P21*'[111]2d - Schedule Table'!$O$14/12+$N21*$P21*'[111]2d - Schedule Table'!$O$15/12+$O21*$P21*'[111]2d - Schedule Table'!$O$16/12+$F21*$P21*'[111]2d - Schedule Table'!$O$7/12</f>
        <v>22700.025289709385</v>
      </c>
      <c r="Z21" s="178">
        <f>+$G21*$P21*'[111]2d - Schedule Table'!$P$8/12+$H21*$P21*'[111]2d - Schedule Table'!$P$9/12+$I21*$P21*'[111]2d - Schedule Table'!$P$10/12+$J21*$P21*'[111]2d - Schedule Table'!$P$11/12+$K21*$P21*'[111]2d - Schedule Table'!$P$12/12+$L21*$P21*'[111]2d - Schedule Table'!$P$13/12+$M21*$P21*'[111]2d - Schedule Table'!$P$14/12+$N21*$P21*'[111]2d - Schedule Table'!$P$15/12+$O21*$P21*'[111]2d - Schedule Table'!$P$16/12+$F21*$P21*'[111]2d - Schedule Table'!$P$7/12</f>
        <v>30831.377632291853</v>
      </c>
      <c r="AA21" s="178">
        <f>+$G21*$P21*'[111]2d - Schedule Table'!$Q$8/12+$H21*$P21*'[111]2d - Schedule Table'!$Q$9/12+$I21*$P21*'[111]2d - Schedule Table'!$Q$10/12+$J21*$P21*'[111]2d - Schedule Table'!$Q$11/12+$K21*$P21*'[111]2d - Schedule Table'!$Q$12/12+$L21*$P21*'[111]2d - Schedule Table'!$Q$13/12+$M21*$P21*'[111]2d - Schedule Table'!$Q$14/12+$N21*$P21*'[111]2d - Schedule Table'!$Q$15/12+$O21*$P21*'[111]2d - Schedule Table'!$Q$16/12+$F21*$P21*'[111]2d - Schedule Table'!$Q$7/12</f>
        <v>19820.171335044761</v>
      </c>
      <c r="AB21" s="178">
        <f>+$G21*$P21*'[111]2d - Schedule Table'!$R$8/12+$H21*$P21*'[111]2d - Schedule Table'!$R$9/12+$I21*$P21*'[111]2d - Schedule Table'!$R$10/12+$J21*$P21*'[111]2d - Schedule Table'!$R$11/12+$K21*$P21*'[111]2d - Schedule Table'!$R$12/12+$L21*$P21*'[111]2d - Schedule Table'!$R$13/12+$M21*$P21*'[111]2d - Schedule Table'!$R$14/12+$N21*$P21*'[111]2d - Schedule Table'!$R$15/12+$O21*$P21*'[111]2d - Schedule Table'!$R$16/12+$F21*$P21*'[111]2d - Schedule Table'!$R$7/12</f>
        <v>7580.792027720111</v>
      </c>
      <c r="AC21" s="178">
        <f>+$G21*$P21*'[111]2d - Schedule Table'!$S$8/12+$H21*$P21*'[111]2d - Schedule Table'!$S$9/12+$I21*$P21*'[111]2d - Schedule Table'!$S$10/12+$J21*$P21*'[111]2d - Schedule Table'!$S$11/12+$K21*$P21*'[111]2d - Schedule Table'!$S$12/12+$L21*$P21*'[111]2d - Schedule Table'!$S$13/12+$M21*$P21*'[111]2d - Schedule Table'!$S$14/12+$N21*$P21*'[111]2d - Schedule Table'!$S$15/12+$O21*$P21*'[111]2d - Schedule Table'!$S$16/12+$F21*$P21*'[111]2d - Schedule Table'!$S$7/12</f>
        <v>10164.190428228081</v>
      </c>
      <c r="AD21" s="178">
        <f>+$G21*$P21*'[111]2d - Schedule Table'!$T$8/12+$H21*$P21*'[111]2d - Schedule Table'!$T$9/12+$I21*$P21*'[111]2d - Schedule Table'!$T$10/12+$J21*$P21*'[111]2d - Schedule Table'!$T$11/12+$K21*$P21*'[111]2d - Schedule Table'!$T$12/12+$L21*$P21*'[111]2d - Schedule Table'!$T$13/12+$M21*$P21*'[111]2d - Schedule Table'!$T$14/12+$N21*$P21*'[111]2d - Schedule Table'!$T$15/12+$O21*$P21*'[111]2d - Schedule Table'!$T$16/12+$F21*$P21*'[111]2d - Schedule Table'!$T$7/12</f>
        <v>153733.38022694975</v>
      </c>
      <c r="AE21" s="178">
        <f>+$G21*$P21*'[111]2d - Schedule Table'!$U$8/12+$H21*$P21*'[111]2d - Schedule Table'!$U$9/12+$I21*$P21*'[111]2d - Schedule Table'!$U$10/12+$J21*$P21*'[111]2d - Schedule Table'!$U$11/12+$K21*$P21*'[111]2d - Schedule Table'!$U$12/12+$L21*$P21*'[111]2d - Schedule Table'!$U$13/12+$M21*$P21*'[111]2d - Schedule Table'!$U$14/12+$N21*$P21*'[111]2d - Schedule Table'!$U$15/12+$O21*$P21*'[111]2d - Schedule Table'!$U$16/12+$F21*$P21*'[111]2d - Schedule Table'!$U$7/12</f>
        <v>154580.39609596875</v>
      </c>
      <c r="AF21" s="178">
        <f>+$G21*$P21*'[111]2d - Schedule Table'!$V$8/12+$H21*$P21*'[111]2d - Schedule Table'!$V$9/12+$I21*$P21*'[111]2d - Schedule Table'!$V$10/12+$J21*$P21*'[111]2d - Schedule Table'!$V$11/12+$K21*$P21*'[111]2d - Schedule Table'!$V$12/12+$L21*$P21*'[111]2d - Schedule Table'!$V$13/12+$M21*$P21*'[111]2d - Schedule Table'!$V$14/12+$N21*$P21*'[111]2d - Schedule Table'!$V$15/12+$O21*$P21*'[111]2d - Schedule Table'!$V$16/12+$F21*$P21*'[111]2d - Schedule Table'!$V$7/12</f>
        <v>154156.88816145927</v>
      </c>
      <c r="AG21" s="178">
        <f>+$G21*$P21*'[111]2d - Schedule Table'!$W$8/12+$H21*$P21*'[111]2d - Schedule Table'!$W$9/12+$I21*$P21*'[111]2d - Schedule Table'!$W$10/12+$J21*$P21*'[111]2d - Schedule Table'!$W$11/12+$K21*$P21*'[111]2d - Schedule Table'!$W$12/12+$L21*$P21*'[111]2d - Schedule Table'!$W$13/12+$M21*$P21*'[111]2d - Schedule Table'!$W$14/12+$N21*$P21*'[111]2d - Schedule Table'!$W$15/12+$O21*$P21*'[111]2d - Schedule Table'!$W$16/12+$F21*$P21*'[111]2d - Schedule Table'!$W$7/12</f>
        <v>154156.88816145927</v>
      </c>
      <c r="AH21" s="178">
        <f>+$G21*$P21*'[111]2d - Schedule Table'!$X$8/12+$H21*$P21*'[111]2d - Schedule Table'!$X$9/12+$I21*$P21*'[111]2d - Schedule Table'!$X$10/12+$J21*$P21*'[111]2d - Schedule Table'!$X$11/12+$K21*$P21*'[111]2d - Schedule Table'!$X$12/12+$L21*$P21*'[111]2d - Schedule Table'!$X$13/12+$M21*$P21*'[111]2d - Schedule Table'!$X$14/12+$N21*$P21*'[111]2d - Schedule Table'!$X$15/12+$O21*$P21*'[111]2d - Schedule Table'!$X$16/12+$F21*$P21*'[111]2d - Schedule Table'!$X$7/12</f>
        <v>154156.88816145927</v>
      </c>
      <c r="AI21" s="178">
        <f>+$G21*$P21*'[111]2d - Schedule Table'!$Y$8/12+$H21*$P21*'[111]2d - Schedule Table'!$Y$9/12+$I21*$P21*'[111]2d - Schedule Table'!$Y$10/12+$J21*$P21*'[111]2d - Schedule Table'!$Y$11/12+$K21*$P21*'[111]2d - Schedule Table'!$Y$12/12+$L21*$P21*'[111]2d - Schedule Table'!$Y$13/12+$M21*$P21*'[111]2d - Schedule Table'!$Y$14/12+$N21*$P21*'[111]2d - Schedule Table'!$Y$15/12+$O21*$P21*'[111]2d - Schedule Table'!$Y$16/12+$F21*$P21*'[111]2d - Schedule Table'!$Y$7/12</f>
        <v>63526.190176425524</v>
      </c>
      <c r="AJ21" s="178">
        <f>+$G21*$P21*'[111]2d - Schedule Table'!$Z$8/12+$H21*$P21*'[111]2d - Schedule Table'!$Z$9/12+$I21*$P21*'[111]2d - Schedule Table'!$Z$10/12+$J21*$P21*'[111]2d - Schedule Table'!$Z$11/12+$K21*$P21*'[111]2d - Schedule Table'!$Z$12/12+$L21*$P21*'[111]2d - Schedule Table'!$Z$13/12+$M21*$P21*'[111]2d - Schedule Table'!$Z$14/12+$N21*$P21*'[111]2d - Schedule Table'!$Z$15/12+$O21*$P21*'[111]2d - Schedule Table'!$Z$16/12+$F21*$P21*'[111]2d - Schedule Table'!$Z$7/12</f>
        <v>0</v>
      </c>
      <c r="AK21" s="178">
        <f>+$G21*$P21*'[111]2d - Schedule Table'!$AA$8/12+$H21*$P21*'[111]2d - Schedule Table'!$AA$9/12+$I21*$P21*'[111]2d - Schedule Table'!$AA$10/12+$J21*$P21*'[111]2d - Schedule Table'!$AA$11/12+$K21*$P21*'[111]2d - Schedule Table'!$AA$12/12+$L21*$P21*'[111]2d - Schedule Table'!$AA$13/12+$M21*$P21*'[111]2d - Schedule Table'!$AA$14/12+$N21*$P21*'[111]2d - Schedule Table'!$AA$15/12+$O21*$P21*'[111]2d - Schedule Table'!$AA$16/12+$F21*$P21*'[111]2d - Schedule Table'!$AA$7/12</f>
        <v>0</v>
      </c>
      <c r="AL21" s="178">
        <f>+$G21*$P21*'[111]2d - Schedule Table'!$AB$8/12+$H21*$P21*'[111]2d - Schedule Table'!$AB$9/12+$I21*$P21*'[111]2d - Schedule Table'!$AB$10/12+$J21*$P21*'[111]2d - Schedule Table'!$AB$11/12+$K21*$P21*'[111]2d - Schedule Table'!$AB$12/12+$L21*$P21*'[111]2d - Schedule Table'!$AB$13/12+$M21*$P21*'[111]2d - Schedule Table'!$AB$14/12+$N21*$P21*'[111]2d - Schedule Table'!$AB$15/12+$O21*$P21*'[111]2d - Schedule Table'!$AB$16/12+$F21*$P21*'[111]2d - Schedule Table'!$AB$7/12</f>
        <v>0</v>
      </c>
      <c r="AM21" s="178">
        <f>+$G21*$P21*'[111]2d - Schedule Table'!$AC$8/12+$H21*$P21*'[111]2d - Schedule Table'!$AC$9/12+$I21*$P21*'[111]2d - Schedule Table'!$AC$10/12+$J21*$P21*'[111]2d - Schedule Table'!$AC$11/12+$K21*$P21*'[111]2d - Schedule Table'!$AC$12/12+$L21*$P21*'[111]2d - Schedule Table'!$AC$13/12+$M21*$P21*'[111]2d - Schedule Table'!$AC$14/12+$N21*$P21*'[111]2d - Schedule Table'!$AC$15/12+$O21*$P21*'[111]2d - Schedule Table'!$AC$16/12+$F21*$P21*'[111]2d - Schedule Table'!$AC$7/12</f>
        <v>0</v>
      </c>
      <c r="AN21" s="180">
        <f t="shared" si="0"/>
        <v>1028743.1237170348</v>
      </c>
    </row>
    <row r="22" spans="1:40">
      <c r="A22" s="203" t="s">
        <v>1373</v>
      </c>
      <c r="B22" s="211"/>
      <c r="C22" s="176" t="s">
        <v>1313</v>
      </c>
      <c r="D22" s="212">
        <v>11911972</v>
      </c>
      <c r="E22" s="206" t="s">
        <v>1301</v>
      </c>
      <c r="F22" s="207"/>
      <c r="G22" s="177">
        <v>0.35</v>
      </c>
      <c r="H22" s="177">
        <v>0.1</v>
      </c>
      <c r="I22" s="177">
        <v>0.1</v>
      </c>
      <c r="J22" s="177">
        <v>0</v>
      </c>
      <c r="K22" s="177">
        <v>0.3</v>
      </c>
      <c r="L22" s="177">
        <v>0</v>
      </c>
      <c r="M22" s="177">
        <v>0.1</v>
      </c>
      <c r="N22" s="209"/>
      <c r="O22" s="209"/>
      <c r="P22" s="183">
        <f>+IFERROR(VLOOKUP(E22,'[111]4b-Classifcation rates'!$A$5:$L$200,8,FALSE),0)</f>
        <v>154580.39609596875</v>
      </c>
      <c r="Q22" s="178">
        <f>+$G22*$P22*'[111]2d - Schedule Table'!$G$8/12+$H22*$P22*'[111]2d - Schedule Table'!$G$9/12+$I22*$P22*'[111]2d - Schedule Table'!$G$10/12+$J22*$P22*'[111]2d - Schedule Table'!$G$11/12+$K22*$P22*'[111]2d - Schedule Table'!$G$12/12+$L22*$P22*'[111]2d - Schedule Table'!$G$13/12+$M22*$P22*'[111]2d - Schedule Table'!$G$14/12+$N22*$P22*'[111]2d - Schedule Table'!$G$15/12+$O22*$P22*'[111]2d - Schedule Table'!$G$16/12+$F22*$P22*'[111]2d - Schedule Table'!$G$7/12</f>
        <v>0</v>
      </c>
      <c r="R22" s="178">
        <f>+$G22*$P22*'[111]2d - Schedule Table'!$H$8/12+$H22*$P22*'[111]2d - Schedule Table'!$H$9/12+$I22*$P22*'[111]2d - Schedule Table'!$H$10/12+$J22*$P22*'[111]2d - Schedule Table'!$H$11/12+$K22*$P22*'[111]2d - Schedule Table'!$H$12/12+$L22*$P22*'[111]2d - Schedule Table'!$H$13/12+$M22*$P22*'[111]2d - Schedule Table'!$H$14/12+$N22*$P22*'[111]2d - Schedule Table'!$H$15/12+$O22*$P22*'[111]2d - Schedule Table'!$H$16/12+$F22*$P22*'[111]2d - Schedule Table'!$H$7/12</f>
        <v>0</v>
      </c>
      <c r="S22" s="178">
        <f>+$G22*$P22*'[111]2d - Schedule Table'!$I$8/12+$H22*$P22*'[111]2d - Schedule Table'!$I$9/12+$I22*$P22*'[111]2d - Schedule Table'!$I$10/12+$J22*$P22*'[111]2d - Schedule Table'!$I$11/12+$K22*$P22*'[111]2d - Schedule Table'!$I$12/12+$L22*$P22*'[111]2d - Schedule Table'!$I$13/12+$M22*$P22*'[111]2d - Schedule Table'!$I$14/12+$N22*$P22*'[111]2d - Schedule Table'!$I$15/12+$O22*$P22*'[111]2d - Schedule Table'!$I$16/12+$F22*$P22*'[111]2d - Schedule Table'!$I$7/12</f>
        <v>0</v>
      </c>
      <c r="T22" s="178">
        <f>+$G22*$P22*'[111]2d - Schedule Table'!$J$8/12+$H22*$P22*'[111]2d - Schedule Table'!$J$9/12+$I22*$P22*'[111]2d - Schedule Table'!$J$10/12+$J22*$P22*'[111]2d - Schedule Table'!$J$11/12+$K22*$P22*'[111]2d - Schedule Table'!$J$12/12+$L22*$P22*'[111]2d - Schedule Table'!$J$13/12+$M22*$P22*'[111]2d - Schedule Table'!$J$14/12+$N22*$P22*'[111]2d - Schedule Table'!$J$15/12+$O22*$P22*'[111]2d - Schedule Table'!$J$16/12+$F22*$P22*'[111]2d - Schedule Table'!$J$7/12</f>
        <v>32017.199848918463</v>
      </c>
      <c r="U22" s="178">
        <f>+$G22*$P22*'[111]2d - Schedule Table'!$K$8/12+$H22*$P22*'[111]2d - Schedule Table'!$K$9/12+$I22*$P22*'[111]2d - Schedule Table'!$K$10/12+$J22*$P22*'[111]2d - Schedule Table'!$K$11/12+$K22*$P22*'[111]2d - Schedule Table'!$K$12/12+$L22*$P22*'[111]2d - Schedule Table'!$K$13/12+$M22*$P22*'[111]2d - Schedule Table'!$K$14/12+$N22*$P22*'[111]2d - Schedule Table'!$K$15/12+$O22*$P22*'[111]2d - Schedule Table'!$K$16/12+$F22*$P22*'[111]2d - Schedule Table'!$K$7/12</f>
        <v>53954.910856510738</v>
      </c>
      <c r="V22" s="178">
        <f>+$G22*$P22*'[111]2d - Schedule Table'!$L$8/12+$H22*$P22*'[111]2d - Schedule Table'!$L$9/12+$I22*$P22*'[111]2d - Schedule Table'!$L$10/12+$J22*$P22*'[111]2d - Schedule Table'!$L$11/12+$K22*$P22*'[111]2d - Schedule Table'!$L$12/12+$L22*$P22*'[111]2d - Schedule Table'!$L$13/12+$M22*$P22*'[111]2d - Schedule Table'!$L$14/12+$N22*$P22*'[111]2d - Schedule Table'!$L$15/12+$O22*$P22*'[111]2d - Schedule Table'!$L$16/12+$F22*$P22*'[111]2d - Schedule Table'!$L$7/12</f>
        <v>53954.910856510738</v>
      </c>
      <c r="W22" s="178">
        <f>+$G22*$P22*'[111]2d - Schedule Table'!$M$8/12+$H22*$P22*'[111]2d - Schedule Table'!$M$9/12+$I22*$P22*'[111]2d - Schedule Table'!$M$10/12+$J22*$P22*'[111]2d - Schedule Table'!$M$11/12+$K22*$P22*'[111]2d - Schedule Table'!$M$12/12+$L22*$P22*'[111]2d - Schedule Table'!$M$13/12+$M22*$P22*'[111]2d - Schedule Table'!$M$14/12+$N22*$P22*'[111]2d - Schedule Table'!$M$15/12+$O22*$P22*'[111]2d - Schedule Table'!$M$16/12+$F22*$P22*'[111]2d - Schedule Table'!$M$7/12</f>
        <v>18803.752292221954</v>
      </c>
      <c r="X22" s="178">
        <f>+$G22*$P22*'[111]2d - Schedule Table'!$N$8/12+$H22*$P22*'[111]2d - Schedule Table'!$N$9/12+$I22*$P22*'[111]2d - Schedule Table'!$N$10/12+$J22*$P22*'[111]2d - Schedule Table'!$N$11/12+$K22*$P22*'[111]2d - Schedule Table'!$N$12/12+$L22*$P22*'[111]2d - Schedule Table'!$N$13/12+$M22*$P22*'[111]2d - Schedule Table'!$N$14/12+$N22*$P22*'[111]2d - Schedule Table'!$N$15/12+$O22*$P22*'[111]2d - Schedule Table'!$N$16/12+$F22*$P22*'[111]2d - Schedule Table'!$N$7/12</f>
        <v>15415.688816145926</v>
      </c>
      <c r="Y22" s="178">
        <f>+$G22*$P22*'[111]2d - Schedule Table'!$O$8/12+$H22*$P22*'[111]2d - Schedule Table'!$O$9/12+$I22*$P22*'[111]2d - Schedule Table'!$O$10/12+$J22*$P22*'[111]2d - Schedule Table'!$O$11/12+$K22*$P22*'[111]2d - Schedule Table'!$O$12/12+$L22*$P22*'[111]2d - Schedule Table'!$O$13/12+$M22*$P22*'[111]2d - Schedule Table'!$O$14/12+$N22*$P22*'[111]2d - Schedule Table'!$O$15/12+$O22*$P22*'[111]2d - Schedule Table'!$O$16/12+$F22*$P22*'[111]2d - Schedule Table'!$O$7/12</f>
        <v>15415.688816145925</v>
      </c>
      <c r="Z22" s="178">
        <f>+$G22*$P22*'[111]2d - Schedule Table'!$P$8/12+$H22*$P22*'[111]2d - Schedule Table'!$P$9/12+$I22*$P22*'[111]2d - Schedule Table'!$P$10/12+$J22*$P22*'[111]2d - Schedule Table'!$P$11/12+$K22*$P22*'[111]2d - Schedule Table'!$P$12/12+$L22*$P22*'[111]2d - Schedule Table'!$P$13/12+$M22*$P22*'[111]2d - Schedule Table'!$P$14/12+$N22*$P22*'[111]2d - Schedule Table'!$P$15/12+$O22*$P22*'[111]2d - Schedule Table'!$P$16/12+$F22*$P22*'[111]2d - Schedule Table'!$P$7/12</f>
        <v>15415.688816145926</v>
      </c>
      <c r="AA22" s="178">
        <f>+$G22*$P22*'[111]2d - Schedule Table'!$Q$8/12+$H22*$P22*'[111]2d - Schedule Table'!$Q$9/12+$I22*$P22*'[111]2d - Schedule Table'!$Q$10/12+$J22*$P22*'[111]2d - Schedule Table'!$Q$11/12+$K22*$P22*'[111]2d - Schedule Table'!$Q$12/12+$L22*$P22*'[111]2d - Schedule Table'!$Q$13/12+$M22*$P22*'[111]2d - Schedule Table'!$Q$14/12+$N22*$P22*'[111]2d - Schedule Table'!$Q$15/12+$O22*$P22*'[111]2d - Schedule Table'!$Q$16/12+$F22*$P22*'[111]2d - Schedule Table'!$Q$7/12</f>
        <v>4404.4825188988361</v>
      </c>
      <c r="AB22" s="178">
        <f>+$G22*$P22*'[111]2d - Schedule Table'!$R$8/12+$H22*$P22*'[111]2d - Schedule Table'!$R$9/12+$I22*$P22*'[111]2d - Schedule Table'!$R$10/12+$J22*$P22*'[111]2d - Schedule Table'!$R$11/12+$K22*$P22*'[111]2d - Schedule Table'!$R$12/12+$L22*$P22*'[111]2d - Schedule Table'!$R$13/12+$M22*$P22*'[111]2d - Schedule Table'!$R$14/12+$N22*$P22*'[111]2d - Schedule Table'!$R$15/12+$O22*$P22*'[111]2d - Schedule Table'!$R$16/12+$F22*$P22*'[111]2d - Schedule Table'!$R$7/12</f>
        <v>23377.63798492459</v>
      </c>
      <c r="AC22" s="178">
        <f>+$G22*$P22*'[111]2d - Schedule Table'!$S$8/12+$H22*$P22*'[111]2d - Schedule Table'!$S$9/12+$I22*$P22*'[111]2d - Schedule Table'!$S$10/12+$J22*$P22*'[111]2d - Schedule Table'!$S$11/12+$K22*$P22*'[111]2d - Schedule Table'!$S$12/12+$L22*$P22*'[111]2d - Schedule Table'!$S$13/12+$M22*$P22*'[111]2d - Schedule Table'!$S$14/12+$N22*$P22*'[111]2d - Schedule Table'!$S$15/12+$O22*$P22*'[111]2d - Schedule Table'!$S$16/12+$F22*$P22*'[111]2d - Schedule Table'!$S$7/12</f>
        <v>43070.756939616498</v>
      </c>
      <c r="AD22" s="178">
        <f>+$G22*$P22*'[111]2d - Schedule Table'!$T$8/12+$H22*$P22*'[111]2d - Schedule Table'!$T$9/12+$I22*$P22*'[111]2d - Schedule Table'!$T$10/12+$J22*$P22*'[111]2d - Schedule Table'!$T$11/12+$K22*$P22*'[111]2d - Schedule Table'!$T$12/12+$L22*$P22*'[111]2d - Schedule Table'!$T$13/12+$M22*$P22*'[111]2d - Schedule Table'!$T$14/12+$N22*$P22*'[111]2d - Schedule Table'!$T$15/12+$O22*$P22*'[111]2d - Schedule Table'!$T$16/12+$F22*$P22*'[111]2d - Schedule Table'!$T$7/12</f>
        <v>8766.6142443467215</v>
      </c>
      <c r="AE22" s="178">
        <f>+$G22*$P22*'[111]2d - Schedule Table'!$U$8/12+$H22*$P22*'[111]2d - Schedule Table'!$U$9/12+$I22*$P22*'[111]2d - Schedule Table'!$U$10/12+$J22*$P22*'[111]2d - Schedule Table'!$U$11/12+$K22*$P22*'[111]2d - Schedule Table'!$U$12/12+$L22*$P22*'[111]2d - Schedule Table'!$U$13/12+$M22*$P22*'[111]2d - Schedule Table'!$U$14/12+$N22*$P22*'[111]2d - Schedule Table'!$U$15/12+$O22*$P22*'[111]2d - Schedule Table'!$U$16/12+$F22*$P22*'[111]2d - Schedule Table'!$U$7/12</f>
        <v>15458.039609596875</v>
      </c>
      <c r="AF22" s="178">
        <f>+$G22*$P22*'[111]2d - Schedule Table'!$V$8/12+$H22*$P22*'[111]2d - Schedule Table'!$V$9/12+$I22*$P22*'[111]2d - Schedule Table'!$V$10/12+$J22*$P22*'[111]2d - Schedule Table'!$V$11/12+$K22*$P22*'[111]2d - Schedule Table'!$V$12/12+$L22*$P22*'[111]2d - Schedule Table'!$V$13/12+$M22*$P22*'[111]2d - Schedule Table'!$V$14/12+$N22*$P22*'[111]2d - Schedule Table'!$V$15/12+$O22*$P22*'[111]2d - Schedule Table'!$V$16/12+$F22*$P22*'[111]2d - Schedule Table'!$V$7/12</f>
        <v>15415.688816145926</v>
      </c>
      <c r="AG22" s="178">
        <f>+$G22*$P22*'[111]2d - Schedule Table'!$W$8/12+$H22*$P22*'[111]2d - Schedule Table'!$W$9/12+$I22*$P22*'[111]2d - Schedule Table'!$W$10/12+$J22*$P22*'[111]2d - Schedule Table'!$W$11/12+$K22*$P22*'[111]2d - Schedule Table'!$W$12/12+$L22*$P22*'[111]2d - Schedule Table'!$W$13/12+$M22*$P22*'[111]2d - Schedule Table'!$W$14/12+$N22*$P22*'[111]2d - Schedule Table'!$W$15/12+$O22*$P22*'[111]2d - Schedule Table'!$W$16/12+$F22*$P22*'[111]2d - Schedule Table'!$W$7/12</f>
        <v>15415.688816145926</v>
      </c>
      <c r="AH22" s="178">
        <f>+$G22*$P22*'[111]2d - Schedule Table'!$X$8/12+$H22*$P22*'[111]2d - Schedule Table'!$X$9/12+$I22*$P22*'[111]2d - Schedule Table'!$X$10/12+$J22*$P22*'[111]2d - Schedule Table'!$X$11/12+$K22*$P22*'[111]2d - Schedule Table'!$X$12/12+$L22*$P22*'[111]2d - Schedule Table'!$X$13/12+$M22*$P22*'[111]2d - Schedule Table'!$X$14/12+$N22*$P22*'[111]2d - Schedule Table'!$X$15/12+$O22*$P22*'[111]2d - Schedule Table'!$X$16/12+$F22*$P22*'[111]2d - Schedule Table'!$X$7/12</f>
        <v>15415.688816145926</v>
      </c>
      <c r="AI22" s="178">
        <f>+$G22*$P22*'[111]2d - Schedule Table'!$Y$8/12+$H22*$P22*'[111]2d - Schedule Table'!$Y$9/12+$I22*$P22*'[111]2d - Schedule Table'!$Y$10/12+$J22*$P22*'[111]2d - Schedule Table'!$Y$11/12+$K22*$P22*'[111]2d - Schedule Table'!$Y$12/12+$L22*$P22*'[111]2d - Schedule Table'!$Y$13/12+$M22*$P22*'[111]2d - Schedule Table'!$Y$14/12+$N22*$P22*'[111]2d - Schedule Table'!$Y$15/12+$O22*$P22*'[111]2d - Schedule Table'!$Y$16/12+$F22*$P22*'[111]2d - Schedule Table'!$Y$7/12</f>
        <v>6352.6190176425516</v>
      </c>
      <c r="AJ22" s="178">
        <f>+$G22*$P22*'[111]2d - Schedule Table'!$Z$8/12+$H22*$P22*'[111]2d - Schedule Table'!$Z$9/12+$I22*$P22*'[111]2d - Schedule Table'!$Z$10/12+$J22*$P22*'[111]2d - Schedule Table'!$Z$11/12+$K22*$P22*'[111]2d - Schedule Table'!$Z$12/12+$L22*$P22*'[111]2d - Schedule Table'!$Z$13/12+$M22*$P22*'[111]2d - Schedule Table'!$Z$14/12+$N22*$P22*'[111]2d - Schedule Table'!$Z$15/12+$O22*$P22*'[111]2d - Schedule Table'!$Z$16/12+$F22*$P22*'[111]2d - Schedule Table'!$Z$7/12</f>
        <v>0</v>
      </c>
      <c r="AK22" s="178">
        <f>+$G22*$P22*'[111]2d - Schedule Table'!$AA$8/12+$H22*$P22*'[111]2d - Schedule Table'!$AA$9/12+$I22*$P22*'[111]2d - Schedule Table'!$AA$10/12+$J22*$P22*'[111]2d - Schedule Table'!$AA$11/12+$K22*$P22*'[111]2d - Schedule Table'!$AA$12/12+$L22*$P22*'[111]2d - Schedule Table'!$AA$13/12+$M22*$P22*'[111]2d - Schedule Table'!$AA$14/12+$N22*$P22*'[111]2d - Schedule Table'!$AA$15/12+$O22*$P22*'[111]2d - Schedule Table'!$AA$16/12+$F22*$P22*'[111]2d - Schedule Table'!$AA$7/12</f>
        <v>0</v>
      </c>
      <c r="AL22" s="178">
        <f>+$G22*$P22*'[111]2d - Schedule Table'!$AB$8/12+$H22*$P22*'[111]2d - Schedule Table'!$AB$9/12+$I22*$P22*'[111]2d - Schedule Table'!$AB$10/12+$J22*$P22*'[111]2d - Schedule Table'!$AB$11/12+$K22*$P22*'[111]2d - Schedule Table'!$AB$12/12+$L22*$P22*'[111]2d - Schedule Table'!$AB$13/12+$M22*$P22*'[111]2d - Schedule Table'!$AB$14/12+$N22*$P22*'[111]2d - Schedule Table'!$AB$15/12+$O22*$P22*'[111]2d - Schedule Table'!$AB$16/12+$F22*$P22*'[111]2d - Schedule Table'!$AB$7/12</f>
        <v>0</v>
      </c>
      <c r="AM22" s="178">
        <f>+$G22*$P22*'[111]2d - Schedule Table'!$AC$8/12+$H22*$P22*'[111]2d - Schedule Table'!$AC$9/12+$I22*$P22*'[111]2d - Schedule Table'!$AC$10/12+$J22*$P22*'[111]2d - Schedule Table'!$AC$11/12+$K22*$P22*'[111]2d - Schedule Table'!$AC$12/12+$L22*$P22*'[111]2d - Schedule Table'!$AC$13/12+$M22*$P22*'[111]2d - Schedule Table'!$AC$14/12+$N22*$P22*'[111]2d - Schedule Table'!$AC$15/12+$O22*$P22*'[111]2d - Schedule Table'!$AC$16/12+$F22*$P22*'[111]2d - Schedule Table'!$AC$7/12</f>
        <v>0</v>
      </c>
      <c r="AN22" s="180">
        <f t="shared" si="0"/>
        <v>352655.05706606369</v>
      </c>
    </row>
    <row r="23" spans="1:40">
      <c r="A23" s="203" t="s">
        <v>1374</v>
      </c>
      <c r="B23" s="211"/>
      <c r="C23" s="176" t="s">
        <v>1314</v>
      </c>
      <c r="D23" s="212">
        <v>11914053</v>
      </c>
      <c r="E23" s="206" t="s">
        <v>1296</v>
      </c>
      <c r="F23" s="207"/>
      <c r="G23" s="177">
        <v>1</v>
      </c>
      <c r="H23" s="177">
        <v>0.25</v>
      </c>
      <c r="I23" s="177">
        <v>1</v>
      </c>
      <c r="J23" s="177">
        <v>0</v>
      </c>
      <c r="K23" s="177">
        <v>0.25</v>
      </c>
      <c r="L23" s="177">
        <v>0.5</v>
      </c>
      <c r="M23" s="177">
        <v>0.05</v>
      </c>
      <c r="N23" s="209"/>
      <c r="O23" s="209"/>
      <c r="P23" s="183">
        <f>+IFERROR(VLOOKUP(E23,'[111]4b-Classifcation rates'!$A$5:$L$200,8,FALSE),0)</f>
        <v>134635.25373271876</v>
      </c>
      <c r="Q23" s="178">
        <f>+$G23*$P23*'[111]2d - Schedule Table'!$G$8/12+$H23*$P23*'[111]2d - Schedule Table'!$G$9/12+$I23*$P23*'[111]2d - Schedule Table'!$G$10/12+$J23*$P23*'[111]2d - Schedule Table'!$G$11/12+$K23*$P23*'[111]2d - Schedule Table'!$G$12/12+$L23*$P23*'[111]2d - Schedule Table'!$G$13/12+$M23*$P23*'[111]2d - Schedule Table'!$G$14/12+$N23*$P23*'[111]2d - Schedule Table'!$G$15/12+$O23*$P23*'[111]2d - Schedule Table'!$G$16/12+$F23*$P23*'[111]2d - Schedule Table'!$G$7/12</f>
        <v>0</v>
      </c>
      <c r="R23" s="178">
        <f>+$G23*$P23*'[111]2d - Schedule Table'!$H$8/12+$H23*$P23*'[111]2d - Schedule Table'!$H$9/12+$I23*$P23*'[111]2d - Schedule Table'!$H$10/12+$J23*$P23*'[111]2d - Schedule Table'!$H$11/12+$K23*$P23*'[111]2d - Schedule Table'!$H$12/12+$L23*$P23*'[111]2d - Schedule Table'!$H$13/12+$M23*$P23*'[111]2d - Schedule Table'!$H$14/12+$N23*$P23*'[111]2d - Schedule Table'!$H$15/12+$O23*$P23*'[111]2d - Schedule Table'!$H$16/12+$F23*$P23*'[111]2d - Schedule Table'!$H$7/12</f>
        <v>0</v>
      </c>
      <c r="S23" s="178">
        <f>+$G23*$P23*'[111]2d - Schedule Table'!$I$8/12+$H23*$P23*'[111]2d - Schedule Table'!$I$9/12+$I23*$P23*'[111]2d - Schedule Table'!$I$10/12+$J23*$P23*'[111]2d - Schedule Table'!$I$11/12+$K23*$P23*'[111]2d - Schedule Table'!$I$12/12+$L23*$P23*'[111]2d - Schedule Table'!$I$13/12+$M23*$P23*'[111]2d - Schedule Table'!$I$14/12+$N23*$P23*'[111]2d - Schedule Table'!$I$15/12+$O23*$P23*'[111]2d - Schedule Table'!$I$16/12+$F23*$P23*'[111]2d - Schedule Table'!$I$7/12</f>
        <v>0</v>
      </c>
      <c r="T23" s="178">
        <f>+$G23*$P23*'[111]2d - Schedule Table'!$J$8/12+$H23*$P23*'[111]2d - Schedule Table'!$J$9/12+$I23*$P23*'[111]2d - Schedule Table'!$J$10/12+$J23*$P23*'[111]2d - Schedule Table'!$J$11/12+$K23*$P23*'[111]2d - Schedule Table'!$J$12/12+$L23*$P23*'[111]2d - Schedule Table'!$J$13/12+$M23*$P23*'[111]2d - Schedule Table'!$J$14/12+$N23*$P23*'[111]2d - Schedule Table'!$J$15/12+$O23*$P23*'[111]2d - Schedule Table'!$J$16/12+$F23*$P23*'[111]2d - Schedule Table'!$J$7/12</f>
        <v>79674.561113060961</v>
      </c>
      <c r="U23" s="178">
        <f>+$G23*$P23*'[111]2d - Schedule Table'!$K$8/12+$H23*$P23*'[111]2d - Schedule Table'!$K$9/12+$I23*$P23*'[111]2d - Schedule Table'!$K$10/12+$J23*$P23*'[111]2d - Schedule Table'!$K$11/12+$K23*$P23*'[111]2d - Schedule Table'!$K$12/12+$L23*$P23*'[111]2d - Schedule Table'!$K$13/12+$M23*$P23*'[111]2d - Schedule Table'!$K$14/12+$N23*$P23*'[111]2d - Schedule Table'!$K$15/12+$O23*$P23*'[111]2d - Schedule Table'!$K$16/12+$F23*$P23*'[111]2d - Schedule Table'!$K$7/12</f>
        <v>134266.39002386201</v>
      </c>
      <c r="V23" s="178">
        <f>+$G23*$P23*'[111]2d - Schedule Table'!$L$8/12+$H23*$P23*'[111]2d - Schedule Table'!$L$9/12+$I23*$P23*'[111]2d - Schedule Table'!$L$10/12+$J23*$P23*'[111]2d - Schedule Table'!$L$11/12+$K23*$P23*'[111]2d - Schedule Table'!$L$12/12+$L23*$P23*'[111]2d - Schedule Table'!$L$13/12+$M23*$P23*'[111]2d - Schedule Table'!$L$14/12+$N23*$P23*'[111]2d - Schedule Table'!$L$15/12+$O23*$P23*'[111]2d - Schedule Table'!$L$16/12+$F23*$P23*'[111]2d - Schedule Table'!$L$7/12</f>
        <v>134266.39002386201</v>
      </c>
      <c r="W23" s="178">
        <f>+$G23*$P23*'[111]2d - Schedule Table'!$M$8/12+$H23*$P23*'[111]2d - Schedule Table'!$M$9/12+$I23*$P23*'[111]2d - Schedule Table'!$M$10/12+$J23*$P23*'[111]2d - Schedule Table'!$M$11/12+$K23*$P23*'[111]2d - Schedule Table'!$M$12/12+$L23*$P23*'[111]2d - Schedule Table'!$M$13/12+$M23*$P23*'[111]2d - Schedule Table'!$M$14/12+$N23*$P23*'[111]2d - Schedule Table'!$M$15/12+$O23*$P23*'[111]2d - Schedule Table'!$M$16/12+$F23*$P23*'[111]2d - Schedule Table'!$M$7/12</f>
        <v>42419.326518527829</v>
      </c>
      <c r="X23" s="178">
        <f>+$G23*$P23*'[111]2d - Schedule Table'!$N$8/12+$H23*$P23*'[111]2d - Schedule Table'!$N$9/12+$I23*$P23*'[111]2d - Schedule Table'!$N$10/12+$J23*$P23*'[111]2d - Schedule Table'!$N$11/12+$K23*$P23*'[111]2d - Schedule Table'!$N$12/12+$L23*$P23*'[111]2d - Schedule Table'!$N$13/12+$M23*$P23*'[111]2d - Schedule Table'!$N$14/12+$N23*$P23*'[111]2d - Schedule Table'!$N$15/12+$O23*$P23*'[111]2d - Schedule Table'!$N$16/12+$F23*$P23*'[111]2d - Schedule Table'!$N$7/12</f>
        <v>33566.597505965503</v>
      </c>
      <c r="Y23" s="178">
        <f>+$G23*$P23*'[111]2d - Schedule Table'!$O$8/12+$H23*$P23*'[111]2d - Schedule Table'!$O$9/12+$I23*$P23*'[111]2d - Schedule Table'!$O$10/12+$J23*$P23*'[111]2d - Schedule Table'!$O$11/12+$K23*$P23*'[111]2d - Schedule Table'!$O$12/12+$L23*$P23*'[111]2d - Schedule Table'!$O$13/12+$M23*$P23*'[111]2d - Schedule Table'!$O$14/12+$N23*$P23*'[111]2d - Schedule Table'!$O$15/12+$O23*$P23*'[111]2d - Schedule Table'!$O$16/12+$F23*$P23*'[111]2d - Schedule Table'!$O$7/12</f>
        <v>107708.20298617499</v>
      </c>
      <c r="Z23" s="178">
        <f>+$G23*$P23*'[111]2d - Schedule Table'!$P$8/12+$H23*$P23*'[111]2d - Schedule Table'!$P$9/12+$I23*$P23*'[111]2d - Schedule Table'!$P$10/12+$J23*$P23*'[111]2d - Schedule Table'!$P$11/12+$K23*$P23*'[111]2d - Schedule Table'!$P$12/12+$L23*$P23*'[111]2d - Schedule Table'!$P$13/12+$M23*$P23*'[111]2d - Schedule Table'!$P$14/12+$N23*$P23*'[111]2d - Schedule Table'!$P$15/12+$O23*$P23*'[111]2d - Schedule Table'!$P$16/12+$F23*$P23*'[111]2d - Schedule Table'!$P$7/12</f>
        <v>134266.39002386201</v>
      </c>
      <c r="AA23" s="178">
        <f>+$G23*$P23*'[111]2d - Schedule Table'!$Q$8/12+$H23*$P23*'[111]2d - Schedule Table'!$Q$9/12+$I23*$P23*'[111]2d - Schedule Table'!$Q$10/12+$J23*$P23*'[111]2d - Schedule Table'!$Q$11/12+$K23*$P23*'[111]2d - Schedule Table'!$Q$12/12+$L23*$P23*'[111]2d - Schedule Table'!$Q$13/12+$M23*$P23*'[111]2d - Schedule Table'!$Q$14/12+$N23*$P23*'[111]2d - Schedule Table'!$Q$15/12+$O23*$P23*'[111]2d - Schedule Table'!$Q$16/12+$F23*$P23*'[111]2d - Schedule Table'!$Q$7/12</f>
        <v>38361.825721103429</v>
      </c>
      <c r="AB23" s="178">
        <f>+$G23*$P23*'[111]2d - Schedule Table'!$R$8/12+$H23*$P23*'[111]2d - Schedule Table'!$R$9/12+$I23*$P23*'[111]2d - Schedule Table'!$R$10/12+$J23*$P23*'[111]2d - Schedule Table'!$R$11/12+$K23*$P23*'[111]2d - Schedule Table'!$R$12/12+$L23*$P23*'[111]2d - Schedule Table'!$R$13/12+$M23*$P23*'[111]2d - Schedule Table'!$R$14/12+$N23*$P23*'[111]2d - Schedule Table'!$R$15/12+$O23*$P23*'[111]2d - Schedule Table'!$R$16/12+$F23*$P23*'[111]2d - Schedule Table'!$R$7/12</f>
        <v>16967.730607411129</v>
      </c>
      <c r="AC23" s="178">
        <f>+$G23*$P23*'[111]2d - Schedule Table'!$S$8/12+$H23*$P23*'[111]2d - Schedule Table'!$S$9/12+$I23*$P23*'[111]2d - Schedule Table'!$S$10/12+$J23*$P23*'[111]2d - Schedule Table'!$S$11/12+$K23*$P23*'[111]2d - Schedule Table'!$S$12/12+$L23*$P23*'[111]2d - Schedule Table'!$S$13/12+$M23*$P23*'[111]2d - Schedule Table'!$S$14/12+$N23*$P23*'[111]2d - Schedule Table'!$S$15/12+$O23*$P23*'[111]2d - Schedule Table'!$S$16/12+$F23*$P23*'[111]2d - Schedule Table'!$S$7/12</f>
        <v>35687.563831891886</v>
      </c>
      <c r="AD23" s="178">
        <f>+$G23*$P23*'[111]2d - Schedule Table'!$T$8/12+$H23*$P23*'[111]2d - Schedule Table'!$T$9/12+$I23*$P23*'[111]2d - Schedule Table'!$T$10/12+$J23*$P23*'[111]2d - Schedule Table'!$T$11/12+$K23*$P23*'[111]2d - Schedule Table'!$T$12/12+$L23*$P23*'[111]2d - Schedule Table'!$T$13/12+$M23*$P23*'[111]2d - Schedule Table'!$T$14/12+$N23*$P23*'[111]2d - Schedule Table'!$T$15/12+$O23*$P23*'[111]2d - Schedule Table'!$T$16/12+$F23*$P23*'[111]2d - Schedule Table'!$T$7/12</f>
        <v>32589.108677495075</v>
      </c>
      <c r="AE23" s="178">
        <f>+$G23*$P23*'[111]2d - Schedule Table'!$U$8/12+$H23*$P23*'[111]2d - Schedule Table'!$U$9/12+$I23*$P23*'[111]2d - Schedule Table'!$U$10/12+$J23*$P23*'[111]2d - Schedule Table'!$U$11/12+$K23*$P23*'[111]2d - Schedule Table'!$U$12/12+$L23*$P23*'[111]2d - Schedule Table'!$U$13/12+$M23*$P23*'[111]2d - Schedule Table'!$U$14/12+$N23*$P23*'[111]2d - Schedule Table'!$U$15/12+$O23*$P23*'[111]2d - Schedule Table'!$U$16/12+$F23*$P23*'[111]2d - Schedule Table'!$U$7/12</f>
        <v>6731.7626866359387</v>
      </c>
      <c r="AF23" s="178">
        <f>+$G23*$P23*'[111]2d - Schedule Table'!$V$8/12+$H23*$P23*'[111]2d - Schedule Table'!$V$9/12+$I23*$P23*'[111]2d - Schedule Table'!$V$10/12+$J23*$P23*'[111]2d - Schedule Table'!$V$11/12+$K23*$P23*'[111]2d - Schedule Table'!$V$12/12+$L23*$P23*'[111]2d - Schedule Table'!$V$13/12+$M23*$P23*'[111]2d - Schedule Table'!$V$14/12+$N23*$P23*'[111]2d - Schedule Table'!$V$15/12+$O23*$P23*'[111]2d - Schedule Table'!$V$16/12+$F23*$P23*'[111]2d - Schedule Table'!$V$7/12</f>
        <v>6713.3195011931011</v>
      </c>
      <c r="AG23" s="178">
        <f>+$G23*$P23*'[111]2d - Schedule Table'!$W$8/12+$H23*$P23*'[111]2d - Schedule Table'!$W$9/12+$I23*$P23*'[111]2d - Schedule Table'!$W$10/12+$J23*$P23*'[111]2d - Schedule Table'!$W$11/12+$K23*$P23*'[111]2d - Schedule Table'!$W$12/12+$L23*$P23*'[111]2d - Schedule Table'!$W$13/12+$M23*$P23*'[111]2d - Schedule Table'!$W$14/12+$N23*$P23*'[111]2d - Schedule Table'!$W$15/12+$O23*$P23*'[111]2d - Schedule Table'!$W$16/12+$F23*$P23*'[111]2d - Schedule Table'!$W$7/12</f>
        <v>6713.3195011931011</v>
      </c>
      <c r="AH23" s="178">
        <f>+$G23*$P23*'[111]2d - Schedule Table'!$X$8/12+$H23*$P23*'[111]2d - Schedule Table'!$X$9/12+$I23*$P23*'[111]2d - Schedule Table'!$X$10/12+$J23*$P23*'[111]2d - Schedule Table'!$X$11/12+$K23*$P23*'[111]2d - Schedule Table'!$X$12/12+$L23*$P23*'[111]2d - Schedule Table'!$X$13/12+$M23*$P23*'[111]2d - Schedule Table'!$X$14/12+$N23*$P23*'[111]2d - Schedule Table'!$X$15/12+$O23*$P23*'[111]2d - Schedule Table'!$X$16/12+$F23*$P23*'[111]2d - Schedule Table'!$X$7/12</f>
        <v>6713.3195011931011</v>
      </c>
      <c r="AI23" s="178">
        <f>+$G23*$P23*'[111]2d - Schedule Table'!$Y$8/12+$H23*$P23*'[111]2d - Schedule Table'!$Y$9/12+$I23*$P23*'[111]2d - Schedule Table'!$Y$10/12+$J23*$P23*'[111]2d - Schedule Table'!$Y$11/12+$K23*$P23*'[111]2d - Schedule Table'!$Y$12/12+$L23*$P23*'[111]2d - Schedule Table'!$Y$13/12+$M23*$P23*'[111]2d - Schedule Table'!$Y$14/12+$N23*$P23*'[111]2d - Schedule Table'!$Y$15/12+$O23*$P23*'[111]2d - Schedule Table'!$Y$16/12+$F23*$P23*'[111]2d - Schedule Table'!$Y$7/12</f>
        <v>2766.4778164257282</v>
      </c>
      <c r="AJ23" s="178">
        <f>+$G23*$P23*'[111]2d - Schedule Table'!$Z$8/12+$H23*$P23*'[111]2d - Schedule Table'!$Z$9/12+$I23*$P23*'[111]2d - Schedule Table'!$Z$10/12+$J23*$P23*'[111]2d - Schedule Table'!$Z$11/12+$K23*$P23*'[111]2d - Schedule Table'!$Z$12/12+$L23*$P23*'[111]2d - Schedule Table'!$Z$13/12+$M23*$P23*'[111]2d - Schedule Table'!$Z$14/12+$N23*$P23*'[111]2d - Schedule Table'!$Z$15/12+$O23*$P23*'[111]2d - Schedule Table'!$Z$16/12+$F23*$P23*'[111]2d - Schedule Table'!$Z$7/12</f>
        <v>0</v>
      </c>
      <c r="AK23" s="178">
        <f>+$G23*$P23*'[111]2d - Schedule Table'!$AA$8/12+$H23*$P23*'[111]2d - Schedule Table'!$AA$9/12+$I23*$P23*'[111]2d - Schedule Table'!$AA$10/12+$J23*$P23*'[111]2d - Schedule Table'!$AA$11/12+$K23*$P23*'[111]2d - Schedule Table'!$AA$12/12+$L23*$P23*'[111]2d - Schedule Table'!$AA$13/12+$M23*$P23*'[111]2d - Schedule Table'!$AA$14/12+$N23*$P23*'[111]2d - Schedule Table'!$AA$15/12+$O23*$P23*'[111]2d - Schedule Table'!$AA$16/12+$F23*$P23*'[111]2d - Schedule Table'!$AA$7/12</f>
        <v>0</v>
      </c>
      <c r="AL23" s="178">
        <f>+$G23*$P23*'[111]2d - Schedule Table'!$AB$8/12+$H23*$P23*'[111]2d - Schedule Table'!$AB$9/12+$I23*$P23*'[111]2d - Schedule Table'!$AB$10/12+$J23*$P23*'[111]2d - Schedule Table'!$AB$11/12+$K23*$P23*'[111]2d - Schedule Table'!$AB$12/12+$L23*$P23*'[111]2d - Schedule Table'!$AB$13/12+$M23*$P23*'[111]2d - Schedule Table'!$AB$14/12+$N23*$P23*'[111]2d - Schedule Table'!$AB$15/12+$O23*$P23*'[111]2d - Schedule Table'!$AB$16/12+$F23*$P23*'[111]2d - Schedule Table'!$AB$7/12</f>
        <v>0</v>
      </c>
      <c r="AM23" s="178">
        <f>+$G23*$P23*'[111]2d - Schedule Table'!$AC$8/12+$H23*$P23*'[111]2d - Schedule Table'!$AC$9/12+$I23*$P23*'[111]2d - Schedule Table'!$AC$10/12+$J23*$P23*'[111]2d - Schedule Table'!$AC$11/12+$K23*$P23*'[111]2d - Schedule Table'!$AC$12/12+$L23*$P23*'[111]2d - Schedule Table'!$AC$13/12+$M23*$P23*'[111]2d - Schedule Table'!$AC$14/12+$N23*$P23*'[111]2d - Schedule Table'!$AC$15/12+$O23*$P23*'[111]2d - Schedule Table'!$AC$16/12+$F23*$P23*'[111]2d - Schedule Table'!$AC$7/12</f>
        <v>0</v>
      </c>
      <c r="AN23" s="180">
        <f t="shared" si="0"/>
        <v>819412.28603985789</v>
      </c>
    </row>
    <row r="24" spans="1:40">
      <c r="A24" s="203" t="s">
        <v>1375</v>
      </c>
      <c r="B24" s="211"/>
      <c r="C24" s="176" t="s">
        <v>1315</v>
      </c>
      <c r="D24" s="212">
        <v>11911453</v>
      </c>
      <c r="E24" s="206" t="s">
        <v>1296</v>
      </c>
      <c r="F24" s="207"/>
      <c r="G24" s="177">
        <v>1</v>
      </c>
      <c r="H24" s="177">
        <v>0</v>
      </c>
      <c r="I24" s="177">
        <v>0.1</v>
      </c>
      <c r="J24" s="177">
        <v>0.1</v>
      </c>
      <c r="K24" s="177">
        <v>0</v>
      </c>
      <c r="L24" s="177">
        <v>0.3</v>
      </c>
      <c r="M24" s="177">
        <v>1</v>
      </c>
      <c r="N24" s="209"/>
      <c r="O24" s="209"/>
      <c r="P24" s="183">
        <f>+IFERROR(VLOOKUP(E24,'[111]4b-Classifcation rates'!$A$5:$L$200,8,FALSE),0)</f>
        <v>134635.25373271876</v>
      </c>
      <c r="Q24" s="178">
        <f>+$G24*$P24*'[111]2d - Schedule Table'!$G$8/12+$H24*$P24*'[111]2d - Schedule Table'!$G$9/12+$I24*$P24*'[111]2d - Schedule Table'!$G$10/12+$J24*$P24*'[111]2d - Schedule Table'!$G$11/12+$K24*$P24*'[111]2d - Schedule Table'!$G$12/12+$L24*$P24*'[111]2d - Schedule Table'!$G$13/12+$M24*$P24*'[111]2d - Schedule Table'!$G$14/12+$N24*$P24*'[111]2d - Schedule Table'!$G$15/12+$O24*$P24*'[111]2d - Schedule Table'!$G$16/12+$F24*$P24*'[111]2d - Schedule Table'!$G$7/12</f>
        <v>0</v>
      </c>
      <c r="R24" s="178">
        <f>+$G24*$P24*'[111]2d - Schedule Table'!$H$8/12+$H24*$P24*'[111]2d - Schedule Table'!$H$9/12+$I24*$P24*'[111]2d - Schedule Table'!$H$10/12+$J24*$P24*'[111]2d - Schedule Table'!$H$11/12+$K24*$P24*'[111]2d - Schedule Table'!$H$12/12+$L24*$P24*'[111]2d - Schedule Table'!$H$13/12+$M24*$P24*'[111]2d - Schedule Table'!$H$14/12+$N24*$P24*'[111]2d - Schedule Table'!$H$15/12+$O24*$P24*'[111]2d - Schedule Table'!$H$16/12+$F24*$P24*'[111]2d - Schedule Table'!$H$7/12</f>
        <v>0</v>
      </c>
      <c r="S24" s="178">
        <f>+$G24*$P24*'[111]2d - Schedule Table'!$I$8/12+$H24*$P24*'[111]2d - Schedule Table'!$I$9/12+$I24*$P24*'[111]2d - Schedule Table'!$I$10/12+$J24*$P24*'[111]2d - Schedule Table'!$I$11/12+$K24*$P24*'[111]2d - Schedule Table'!$I$12/12+$L24*$P24*'[111]2d - Schedule Table'!$I$13/12+$M24*$P24*'[111]2d - Schedule Table'!$I$14/12+$N24*$P24*'[111]2d - Schedule Table'!$I$15/12+$O24*$P24*'[111]2d - Schedule Table'!$I$16/12+$F24*$P24*'[111]2d - Schedule Table'!$I$7/12</f>
        <v>0</v>
      </c>
      <c r="T24" s="178">
        <f>+$G24*$P24*'[111]2d - Schedule Table'!$J$8/12+$H24*$P24*'[111]2d - Schedule Table'!$J$9/12+$I24*$P24*'[111]2d - Schedule Table'!$J$10/12+$J24*$P24*'[111]2d - Schedule Table'!$J$11/12+$K24*$P24*'[111]2d - Schedule Table'!$J$12/12+$L24*$P24*'[111]2d - Schedule Table'!$J$13/12+$M24*$P24*'[111]2d - Schedule Table'!$J$14/12+$N24*$P24*'[111]2d - Schedule Table'!$J$15/12+$O24*$P24*'[111]2d - Schedule Table'!$J$16/12+$F24*$P24*'[111]2d - Schedule Table'!$J$7/12</f>
        <v>79674.561113060961</v>
      </c>
      <c r="U24" s="178">
        <f>+$G24*$P24*'[111]2d - Schedule Table'!$K$8/12+$H24*$P24*'[111]2d - Schedule Table'!$K$9/12+$I24*$P24*'[111]2d - Schedule Table'!$K$10/12+$J24*$P24*'[111]2d - Schedule Table'!$K$11/12+$K24*$P24*'[111]2d - Schedule Table'!$K$12/12+$L24*$P24*'[111]2d - Schedule Table'!$K$13/12+$M24*$P24*'[111]2d - Schedule Table'!$K$14/12+$N24*$P24*'[111]2d - Schedule Table'!$K$15/12+$O24*$P24*'[111]2d - Schedule Table'!$K$16/12+$F24*$P24*'[111]2d - Schedule Table'!$K$7/12</f>
        <v>134266.39002386201</v>
      </c>
      <c r="V24" s="178">
        <f>+$G24*$P24*'[111]2d - Schedule Table'!$L$8/12+$H24*$P24*'[111]2d - Schedule Table'!$L$9/12+$I24*$P24*'[111]2d - Schedule Table'!$L$10/12+$J24*$P24*'[111]2d - Schedule Table'!$L$11/12+$K24*$P24*'[111]2d - Schedule Table'!$L$12/12+$L24*$P24*'[111]2d - Schedule Table'!$L$13/12+$M24*$P24*'[111]2d - Schedule Table'!$L$14/12+$N24*$P24*'[111]2d - Schedule Table'!$L$15/12+$O24*$P24*'[111]2d - Schedule Table'!$L$16/12+$F24*$P24*'[111]2d - Schedule Table'!$L$7/12</f>
        <v>134266.39002386201</v>
      </c>
      <c r="W24" s="178">
        <f>+$G24*$P24*'[111]2d - Schedule Table'!$M$8/12+$H24*$P24*'[111]2d - Schedule Table'!$M$9/12+$I24*$P24*'[111]2d - Schedule Table'!$M$10/12+$J24*$P24*'[111]2d - Schedule Table'!$M$11/12+$K24*$P24*'[111]2d - Schedule Table'!$M$12/12+$L24*$P24*'[111]2d - Schedule Table'!$M$13/12+$M24*$P24*'[111]2d - Schedule Table'!$M$14/12+$N24*$P24*'[111]2d - Schedule Table'!$M$15/12+$O24*$P24*'[111]2d - Schedule Table'!$M$16/12+$F24*$P24*'[111]2d - Schedule Table'!$M$7/12</f>
        <v>11803.638683416442</v>
      </c>
      <c r="X24" s="178">
        <f>+$G24*$P24*'[111]2d - Schedule Table'!$N$8/12+$H24*$P24*'[111]2d - Schedule Table'!$N$9/12+$I24*$P24*'[111]2d - Schedule Table'!$N$10/12+$J24*$P24*'[111]2d - Schedule Table'!$N$11/12+$K24*$P24*'[111]2d - Schedule Table'!$N$12/12+$L24*$P24*'[111]2d - Schedule Table'!$N$13/12+$M24*$P24*'[111]2d - Schedule Table'!$N$14/12+$N24*$P24*'[111]2d - Schedule Table'!$N$15/12+$O24*$P24*'[111]2d - Schedule Table'!$N$16/12+$F24*$P24*'[111]2d - Schedule Table'!$N$7/12</f>
        <v>0</v>
      </c>
      <c r="Y24" s="178">
        <f>+$G24*$P24*'[111]2d - Schedule Table'!$O$8/12+$H24*$P24*'[111]2d - Schedule Table'!$O$9/12+$I24*$P24*'[111]2d - Schedule Table'!$O$10/12+$J24*$P24*'[111]2d - Schedule Table'!$O$11/12+$K24*$P24*'[111]2d - Schedule Table'!$O$12/12+$L24*$P24*'[111]2d - Schedule Table'!$O$13/12+$M24*$P24*'[111]2d - Schedule Table'!$O$14/12+$N24*$P24*'[111]2d - Schedule Table'!$O$15/12+$O24*$P24*'[111]2d - Schedule Table'!$O$16/12+$F24*$P24*'[111]2d - Schedule Table'!$O$7/12</f>
        <v>9885.5473973612679</v>
      </c>
      <c r="Z24" s="178">
        <f>+$G24*$P24*'[111]2d - Schedule Table'!$P$8/12+$H24*$P24*'[111]2d - Schedule Table'!$P$9/12+$I24*$P24*'[111]2d - Schedule Table'!$P$10/12+$J24*$P24*'[111]2d - Schedule Table'!$P$11/12+$K24*$P24*'[111]2d - Schedule Table'!$P$12/12+$L24*$P24*'[111]2d - Schedule Table'!$P$13/12+$M24*$P24*'[111]2d - Schedule Table'!$P$14/12+$N24*$P24*'[111]2d - Schedule Table'!$P$15/12+$O24*$P24*'[111]2d - Schedule Table'!$P$16/12+$F24*$P24*'[111]2d - Schedule Table'!$P$7/12</f>
        <v>13426.639002386202</v>
      </c>
      <c r="AA24" s="178">
        <f>+$G24*$P24*'[111]2d - Schedule Table'!$Q$8/12+$H24*$P24*'[111]2d - Schedule Table'!$Q$9/12+$I24*$P24*'[111]2d - Schedule Table'!$Q$10/12+$J24*$P24*'[111]2d - Schedule Table'!$Q$11/12+$K24*$P24*'[111]2d - Schedule Table'!$Q$12/12+$L24*$P24*'[111]2d - Schedule Table'!$Q$13/12+$M24*$P24*'[111]2d - Schedule Table'!$Q$14/12+$N24*$P24*'[111]2d - Schedule Table'!$Q$15/12+$O24*$P24*'[111]2d - Schedule Table'!$Q$16/12+$F24*$P24*'[111]2d - Schedule Table'!$Q$7/12</f>
        <v>13426.6390023862</v>
      </c>
      <c r="AB24" s="178">
        <f>+$G24*$P24*'[111]2d - Schedule Table'!$R$8/12+$H24*$P24*'[111]2d - Schedule Table'!$R$9/12+$I24*$P24*'[111]2d - Schedule Table'!$R$10/12+$J24*$P24*'[111]2d - Schedule Table'!$R$11/12+$K24*$P24*'[111]2d - Schedule Table'!$R$12/12+$L24*$P24*'[111]2d - Schedule Table'!$R$13/12+$M24*$P24*'[111]2d - Schedule Table'!$R$14/12+$N24*$P24*'[111]2d - Schedule Table'!$R$15/12+$O24*$P24*'[111]2d - Schedule Table'!$R$16/12+$F24*$P24*'[111]2d - Schedule Table'!$R$7/12</f>
        <v>6602.660388536071</v>
      </c>
      <c r="AC24" s="178">
        <f>+$G24*$P24*'[111]2d - Schedule Table'!$S$8/12+$H24*$P24*'[111]2d - Schedule Table'!$S$9/12+$I24*$P24*'[111]2d - Schedule Table'!$S$10/12+$J24*$P24*'[111]2d - Schedule Table'!$S$11/12+$K24*$P24*'[111]2d - Schedule Table'!$S$12/12+$L24*$P24*'[111]2d - Schedule Table'!$S$13/12+$M24*$P24*'[111]2d - Schedule Table'!$S$14/12+$N24*$P24*'[111]2d - Schedule Table'!$S$15/12+$O24*$P24*'[111]2d - Schedule Table'!$S$16/12+$F24*$P24*'[111]2d - Schedule Table'!$S$7/12</f>
        <v>2655.818703768698</v>
      </c>
      <c r="AD24" s="178">
        <f>+$G24*$P24*'[111]2d - Schedule Table'!$T$8/12+$H24*$P24*'[111]2d - Schedule Table'!$T$9/12+$I24*$P24*'[111]2d - Schedule Table'!$T$10/12+$J24*$P24*'[111]2d - Schedule Table'!$T$11/12+$K24*$P24*'[111]2d - Schedule Table'!$T$12/12+$L24*$P24*'[111]2d - Schedule Table'!$T$13/12+$M24*$P24*'[111]2d - Schedule Table'!$T$14/12+$N24*$P24*'[111]2d - Schedule Table'!$T$15/12+$O24*$P24*'[111]2d - Schedule Table'!$T$16/12+$F24*$P24*'[111]2d - Schedule Table'!$T$7/12</f>
        <v>93617.609307846637</v>
      </c>
      <c r="AE24" s="178">
        <f>+$G24*$P24*'[111]2d - Schedule Table'!$U$8/12+$H24*$P24*'[111]2d - Schedule Table'!$U$9/12+$I24*$P24*'[111]2d - Schedule Table'!$U$10/12+$J24*$P24*'[111]2d - Schedule Table'!$U$11/12+$K24*$P24*'[111]2d - Schedule Table'!$U$12/12+$L24*$P24*'[111]2d - Schedule Table'!$U$13/12+$M24*$P24*'[111]2d - Schedule Table'!$U$14/12+$N24*$P24*'[111]2d - Schedule Table'!$U$15/12+$O24*$P24*'[111]2d - Schedule Table'!$U$16/12+$F24*$P24*'[111]2d - Schedule Table'!$U$7/12</f>
        <v>134635.25373271876</v>
      </c>
      <c r="AF24" s="178">
        <f>+$G24*$P24*'[111]2d - Schedule Table'!$V$8/12+$H24*$P24*'[111]2d - Schedule Table'!$V$9/12+$I24*$P24*'[111]2d - Schedule Table'!$V$10/12+$J24*$P24*'[111]2d - Schedule Table'!$V$11/12+$K24*$P24*'[111]2d - Schedule Table'!$V$12/12+$L24*$P24*'[111]2d - Schedule Table'!$V$13/12+$M24*$P24*'[111]2d - Schedule Table'!$V$14/12+$N24*$P24*'[111]2d - Schedule Table'!$V$15/12+$O24*$P24*'[111]2d - Schedule Table'!$V$16/12+$F24*$P24*'[111]2d - Schedule Table'!$V$7/12</f>
        <v>134266.39002386201</v>
      </c>
      <c r="AG24" s="178">
        <f>+$G24*$P24*'[111]2d - Schedule Table'!$W$8/12+$H24*$P24*'[111]2d - Schedule Table'!$W$9/12+$I24*$P24*'[111]2d - Schedule Table'!$W$10/12+$J24*$P24*'[111]2d - Schedule Table'!$W$11/12+$K24*$P24*'[111]2d - Schedule Table'!$W$12/12+$L24*$P24*'[111]2d - Schedule Table'!$W$13/12+$M24*$P24*'[111]2d - Schedule Table'!$W$14/12+$N24*$P24*'[111]2d - Schedule Table'!$W$15/12+$O24*$P24*'[111]2d - Schedule Table'!$W$16/12+$F24*$P24*'[111]2d - Schedule Table'!$W$7/12</f>
        <v>134266.39002386201</v>
      </c>
      <c r="AH24" s="178">
        <f>+$G24*$P24*'[111]2d - Schedule Table'!$X$8/12+$H24*$P24*'[111]2d - Schedule Table'!$X$9/12+$I24*$P24*'[111]2d - Schedule Table'!$X$10/12+$J24*$P24*'[111]2d - Schedule Table'!$X$11/12+$K24*$P24*'[111]2d - Schedule Table'!$X$12/12+$L24*$P24*'[111]2d - Schedule Table'!$X$13/12+$M24*$P24*'[111]2d - Schedule Table'!$X$14/12+$N24*$P24*'[111]2d - Schedule Table'!$X$15/12+$O24*$P24*'[111]2d - Schedule Table'!$X$16/12+$F24*$P24*'[111]2d - Schedule Table'!$X$7/12</f>
        <v>134266.39002386201</v>
      </c>
      <c r="AI24" s="178">
        <f>+$G24*$P24*'[111]2d - Schedule Table'!$Y$8/12+$H24*$P24*'[111]2d - Schedule Table'!$Y$9/12+$I24*$P24*'[111]2d - Schedule Table'!$Y$10/12+$J24*$P24*'[111]2d - Schedule Table'!$Y$11/12+$K24*$P24*'[111]2d - Schedule Table'!$Y$12/12+$L24*$P24*'[111]2d - Schedule Table'!$Y$13/12+$M24*$P24*'[111]2d - Schedule Table'!$Y$14/12+$N24*$P24*'[111]2d - Schedule Table'!$Y$15/12+$O24*$P24*'[111]2d - Schedule Table'!$Y$16/12+$F24*$P24*'[111]2d - Schedule Table'!$Y$7/12</f>
        <v>55329.556328514562</v>
      </c>
      <c r="AJ24" s="178">
        <f>+$G24*$P24*'[111]2d - Schedule Table'!$Z$8/12+$H24*$P24*'[111]2d - Schedule Table'!$Z$9/12+$I24*$P24*'[111]2d - Schedule Table'!$Z$10/12+$J24*$P24*'[111]2d - Schedule Table'!$Z$11/12+$K24*$P24*'[111]2d - Schedule Table'!$Z$12/12+$L24*$P24*'[111]2d - Schedule Table'!$Z$13/12+$M24*$P24*'[111]2d - Schedule Table'!$Z$14/12+$N24*$P24*'[111]2d - Schedule Table'!$Z$15/12+$O24*$P24*'[111]2d - Schedule Table'!$Z$16/12+$F24*$P24*'[111]2d - Schedule Table'!$Z$7/12</f>
        <v>0</v>
      </c>
      <c r="AK24" s="178">
        <f>+$G24*$P24*'[111]2d - Schedule Table'!$AA$8/12+$H24*$P24*'[111]2d - Schedule Table'!$AA$9/12+$I24*$P24*'[111]2d - Schedule Table'!$AA$10/12+$J24*$P24*'[111]2d - Schedule Table'!$AA$11/12+$K24*$P24*'[111]2d - Schedule Table'!$AA$12/12+$L24*$P24*'[111]2d - Schedule Table'!$AA$13/12+$M24*$P24*'[111]2d - Schedule Table'!$AA$14/12+$N24*$P24*'[111]2d - Schedule Table'!$AA$15/12+$O24*$P24*'[111]2d - Schedule Table'!$AA$16/12+$F24*$P24*'[111]2d - Schedule Table'!$AA$7/12</f>
        <v>0</v>
      </c>
      <c r="AL24" s="178">
        <f>+$G24*$P24*'[111]2d - Schedule Table'!$AB$8/12+$H24*$P24*'[111]2d - Schedule Table'!$AB$9/12+$I24*$P24*'[111]2d - Schedule Table'!$AB$10/12+$J24*$P24*'[111]2d - Schedule Table'!$AB$11/12+$K24*$P24*'[111]2d - Schedule Table'!$AB$12/12+$L24*$P24*'[111]2d - Schedule Table'!$AB$13/12+$M24*$P24*'[111]2d - Schedule Table'!$AB$14/12+$N24*$P24*'[111]2d - Schedule Table'!$AB$15/12+$O24*$P24*'[111]2d - Schedule Table'!$AB$16/12+$F24*$P24*'[111]2d - Schedule Table'!$AB$7/12</f>
        <v>0</v>
      </c>
      <c r="AM24" s="178">
        <f>+$G24*$P24*'[111]2d - Schedule Table'!$AC$8/12+$H24*$P24*'[111]2d - Schedule Table'!$AC$9/12+$I24*$P24*'[111]2d - Schedule Table'!$AC$10/12+$J24*$P24*'[111]2d - Schedule Table'!$AC$11/12+$K24*$P24*'[111]2d - Schedule Table'!$AC$12/12+$L24*$P24*'[111]2d - Schedule Table'!$AC$13/12+$M24*$P24*'[111]2d - Schedule Table'!$AC$14/12+$N24*$P24*'[111]2d - Schedule Table'!$AC$15/12+$O24*$P24*'[111]2d - Schedule Table'!$AC$16/12+$F24*$P24*'[111]2d - Schedule Table'!$AC$7/12</f>
        <v>0</v>
      </c>
      <c r="AN24" s="180">
        <f t="shared" si="0"/>
        <v>1092389.8737793057</v>
      </c>
    </row>
    <row r="25" spans="1:40">
      <c r="A25" s="203" t="s">
        <v>1376</v>
      </c>
      <c r="B25" s="211"/>
      <c r="C25" s="176" t="s">
        <v>1316</v>
      </c>
      <c r="D25" s="212">
        <v>11913527</v>
      </c>
      <c r="E25" s="206" t="s">
        <v>1296</v>
      </c>
      <c r="F25" s="207"/>
      <c r="G25" s="177">
        <v>1</v>
      </c>
      <c r="H25" s="177">
        <v>0.3</v>
      </c>
      <c r="I25" s="177">
        <v>0.05</v>
      </c>
      <c r="J25" s="177">
        <v>0.1</v>
      </c>
      <c r="K25" s="177">
        <v>1</v>
      </c>
      <c r="L25" s="177">
        <v>0.05</v>
      </c>
      <c r="M25" s="177">
        <v>0.1</v>
      </c>
      <c r="N25" s="209"/>
      <c r="O25" s="209"/>
      <c r="P25" s="183">
        <f>+IFERROR(VLOOKUP(E25,'[111]4b-Classifcation rates'!$A$5:$L$200,8,FALSE),0)</f>
        <v>134635.25373271876</v>
      </c>
      <c r="Q25" s="178">
        <f>+$G25*$P25*'[111]2d - Schedule Table'!$G$8/12+$H25*$P25*'[111]2d - Schedule Table'!$G$9/12+$I25*$P25*'[111]2d - Schedule Table'!$G$10/12+$J25*$P25*'[111]2d - Schedule Table'!$G$11/12+$K25*$P25*'[111]2d - Schedule Table'!$G$12/12+$L25*$P25*'[111]2d - Schedule Table'!$G$13/12+$M25*$P25*'[111]2d - Schedule Table'!$G$14/12+$N25*$P25*'[111]2d - Schedule Table'!$G$15/12+$O25*$P25*'[111]2d - Schedule Table'!$G$16/12+$F25*$P25*'[111]2d - Schedule Table'!$G$7/12</f>
        <v>0</v>
      </c>
      <c r="R25" s="178">
        <f>+$G25*$P25*'[111]2d - Schedule Table'!$H$8/12+$H25*$P25*'[111]2d - Schedule Table'!$H$9/12+$I25*$P25*'[111]2d - Schedule Table'!$H$10/12+$J25*$P25*'[111]2d - Schedule Table'!$H$11/12+$K25*$P25*'[111]2d - Schedule Table'!$H$12/12+$L25*$P25*'[111]2d - Schedule Table'!$H$13/12+$M25*$P25*'[111]2d - Schedule Table'!$H$14/12+$N25*$P25*'[111]2d - Schedule Table'!$H$15/12+$O25*$P25*'[111]2d - Schedule Table'!$H$16/12+$F25*$P25*'[111]2d - Schedule Table'!$H$7/12</f>
        <v>0</v>
      </c>
      <c r="S25" s="178">
        <f>+$G25*$P25*'[111]2d - Schedule Table'!$I$8/12+$H25*$P25*'[111]2d - Schedule Table'!$I$9/12+$I25*$P25*'[111]2d - Schedule Table'!$I$10/12+$J25*$P25*'[111]2d - Schedule Table'!$I$11/12+$K25*$P25*'[111]2d - Schedule Table'!$I$12/12+$L25*$P25*'[111]2d - Schedule Table'!$I$13/12+$M25*$P25*'[111]2d - Schedule Table'!$I$14/12+$N25*$P25*'[111]2d - Schedule Table'!$I$15/12+$O25*$P25*'[111]2d - Schedule Table'!$I$16/12+$F25*$P25*'[111]2d - Schedule Table'!$I$7/12</f>
        <v>0</v>
      </c>
      <c r="T25" s="178">
        <f>+$G25*$P25*'[111]2d - Schedule Table'!$J$8/12+$H25*$P25*'[111]2d - Schedule Table'!$J$9/12+$I25*$P25*'[111]2d - Schedule Table'!$J$10/12+$J25*$P25*'[111]2d - Schedule Table'!$J$11/12+$K25*$P25*'[111]2d - Schedule Table'!$J$12/12+$L25*$P25*'[111]2d - Schedule Table'!$J$13/12+$M25*$P25*'[111]2d - Schedule Table'!$J$14/12+$N25*$P25*'[111]2d - Schedule Table'!$J$15/12+$O25*$P25*'[111]2d - Schedule Table'!$J$16/12+$F25*$P25*'[111]2d - Schedule Table'!$J$7/12</f>
        <v>79674.561113060961</v>
      </c>
      <c r="U25" s="178">
        <f>+$G25*$P25*'[111]2d - Schedule Table'!$K$8/12+$H25*$P25*'[111]2d - Schedule Table'!$K$9/12+$I25*$P25*'[111]2d - Schedule Table'!$K$10/12+$J25*$P25*'[111]2d - Schedule Table'!$K$11/12+$K25*$P25*'[111]2d - Schedule Table'!$K$12/12+$L25*$P25*'[111]2d - Schedule Table'!$K$13/12+$M25*$P25*'[111]2d - Schedule Table'!$K$14/12+$N25*$P25*'[111]2d - Schedule Table'!$K$15/12+$O25*$P25*'[111]2d - Schedule Table'!$K$16/12+$F25*$P25*'[111]2d - Schedule Table'!$K$7/12</f>
        <v>134266.39002386201</v>
      </c>
      <c r="V25" s="178">
        <f>+$G25*$P25*'[111]2d - Schedule Table'!$L$8/12+$H25*$P25*'[111]2d - Schedule Table'!$L$9/12+$I25*$P25*'[111]2d - Schedule Table'!$L$10/12+$J25*$P25*'[111]2d - Schedule Table'!$L$11/12+$K25*$P25*'[111]2d - Schedule Table'!$L$12/12+$L25*$P25*'[111]2d - Schedule Table'!$L$13/12+$M25*$P25*'[111]2d - Schedule Table'!$L$14/12+$N25*$P25*'[111]2d - Schedule Table'!$L$15/12+$O25*$P25*'[111]2d - Schedule Table'!$L$16/12+$F25*$P25*'[111]2d - Schedule Table'!$L$7/12</f>
        <v>134266.39002386201</v>
      </c>
      <c r="W25" s="178">
        <f>+$G25*$P25*'[111]2d - Schedule Table'!$M$8/12+$H25*$P25*'[111]2d - Schedule Table'!$M$9/12+$I25*$P25*'[111]2d - Schedule Table'!$M$10/12+$J25*$P25*'[111]2d - Schedule Table'!$M$11/12+$K25*$P25*'[111]2d - Schedule Table'!$M$12/12+$L25*$P25*'[111]2d - Schedule Table'!$M$13/12+$M25*$P25*'[111]2d - Schedule Table'!$M$14/12+$N25*$P25*'[111]2d - Schedule Table'!$M$15/12+$O25*$P25*'[111]2d - Schedule Table'!$M$16/12+$F25*$P25*'[111]2d - Schedule Table'!$M$7/12</f>
        <v>48542.464085550106</v>
      </c>
      <c r="X25" s="178">
        <f>+$G25*$P25*'[111]2d - Schedule Table'!$N$8/12+$H25*$P25*'[111]2d - Schedule Table'!$N$9/12+$I25*$P25*'[111]2d - Schedule Table'!$N$10/12+$J25*$P25*'[111]2d - Schedule Table'!$N$11/12+$K25*$P25*'[111]2d - Schedule Table'!$N$12/12+$L25*$P25*'[111]2d - Schedule Table'!$N$13/12+$M25*$P25*'[111]2d - Schedule Table'!$N$14/12+$N25*$P25*'[111]2d - Schedule Table'!$N$15/12+$O25*$P25*'[111]2d - Schedule Table'!$N$16/12+$F25*$P25*'[111]2d - Schedule Table'!$N$7/12</f>
        <v>40279.917007158598</v>
      </c>
      <c r="Y25" s="178">
        <f>+$G25*$P25*'[111]2d - Schedule Table'!$O$8/12+$H25*$P25*'[111]2d - Schedule Table'!$O$9/12+$I25*$P25*'[111]2d - Schedule Table'!$O$10/12+$J25*$P25*'[111]2d - Schedule Table'!$O$11/12+$K25*$P25*'[111]2d - Schedule Table'!$O$12/12+$L25*$P25*'[111]2d - Schedule Table'!$O$13/12+$M25*$P25*'[111]2d - Schedule Table'!$O$14/12+$N25*$P25*'[111]2d - Schedule Table'!$O$15/12+$O25*$P25*'[111]2d - Schedule Table'!$O$16/12+$F25*$P25*'[111]2d - Schedule Table'!$O$7/12</f>
        <v>15566.048513755426</v>
      </c>
      <c r="Z25" s="178">
        <f>+$G25*$P25*'[111]2d - Schedule Table'!$P$8/12+$H25*$P25*'[111]2d - Schedule Table'!$P$9/12+$I25*$P25*'[111]2d - Schedule Table'!$P$10/12+$J25*$P25*'[111]2d - Schedule Table'!$P$11/12+$K25*$P25*'[111]2d - Schedule Table'!$P$12/12+$L25*$P25*'[111]2d - Schedule Table'!$P$13/12+$M25*$P25*'[111]2d - Schedule Table'!$P$14/12+$N25*$P25*'[111]2d - Schedule Table'!$P$15/12+$O25*$P25*'[111]2d - Schedule Table'!$P$16/12+$F25*$P25*'[111]2d - Schedule Table'!$P$7/12</f>
        <v>6713.3195011931011</v>
      </c>
      <c r="AA25" s="178">
        <f>+$G25*$P25*'[111]2d - Schedule Table'!$Q$8/12+$H25*$P25*'[111]2d - Schedule Table'!$Q$9/12+$I25*$P25*'[111]2d - Schedule Table'!$Q$10/12+$J25*$P25*'[111]2d - Schedule Table'!$Q$11/12+$K25*$P25*'[111]2d - Schedule Table'!$Q$12/12+$L25*$P25*'[111]2d - Schedule Table'!$Q$13/12+$M25*$P25*'[111]2d - Schedule Table'!$Q$14/12+$N25*$P25*'[111]2d - Schedule Table'!$Q$15/12+$O25*$P25*'[111]2d - Schedule Table'!$Q$16/12+$F25*$P25*'[111]2d - Schedule Table'!$Q$7/12</f>
        <v>11508.547716331028</v>
      </c>
      <c r="AB25" s="178">
        <f>+$G25*$P25*'[111]2d - Schedule Table'!$R$8/12+$H25*$P25*'[111]2d - Schedule Table'!$R$9/12+$I25*$P25*'[111]2d - Schedule Table'!$R$10/12+$J25*$P25*'[111]2d - Schedule Table'!$R$11/12+$K25*$P25*'[111]2d - Schedule Table'!$R$12/12+$L25*$P25*'[111]2d - Schedule Table'!$R$13/12+$M25*$P25*'[111]2d - Schedule Table'!$R$14/12+$N25*$P25*'[111]2d - Schedule Table'!$R$15/12+$O25*$P25*'[111]2d - Schedule Table'!$R$16/12+$F25*$P25*'[111]2d - Schedule Table'!$R$7/12</f>
        <v>74473.582818180585</v>
      </c>
      <c r="AC25" s="178">
        <f>+$G25*$P25*'[111]2d - Schedule Table'!$S$8/12+$H25*$P25*'[111]2d - Schedule Table'!$S$9/12+$I25*$P25*'[111]2d - Schedule Table'!$S$10/12+$J25*$P25*'[111]2d - Schedule Table'!$S$11/12+$K25*$P25*'[111]2d - Schedule Table'!$S$12/12+$L25*$P25*'[111]2d - Schedule Table'!$S$13/12+$M25*$P25*'[111]2d - Schedule Table'!$S$14/12+$N25*$P25*'[111]2d - Schedule Table'!$S$15/12+$O25*$P25*'[111]2d - Schedule Table'!$S$16/12+$F25*$P25*'[111]2d - Schedule Table'!$S$7/12</f>
        <v>125487.433753071</v>
      </c>
      <c r="AD25" s="178">
        <f>+$G25*$P25*'[111]2d - Schedule Table'!$T$8/12+$H25*$P25*'[111]2d - Schedule Table'!$T$9/12+$I25*$P25*'[111]2d - Schedule Table'!$T$10/12+$J25*$P25*'[111]2d - Schedule Table'!$T$11/12+$K25*$P25*'[111]2d - Schedule Table'!$T$12/12+$L25*$P25*'[111]2d - Schedule Table'!$T$13/12+$M25*$P25*'[111]2d - Schedule Table'!$T$14/12+$N25*$P25*'[111]2d - Schedule Table'!$T$15/12+$O25*$P25*'[111]2d - Schedule Table'!$T$16/12+$F25*$P25*'[111]2d - Schedule Table'!$T$7/12</f>
        <v>10512.615702417766</v>
      </c>
      <c r="AE25" s="178">
        <f>+$G25*$P25*'[111]2d - Schedule Table'!$U$8/12+$H25*$P25*'[111]2d - Schedule Table'!$U$9/12+$I25*$P25*'[111]2d - Schedule Table'!$U$10/12+$J25*$P25*'[111]2d - Schedule Table'!$U$11/12+$K25*$P25*'[111]2d - Schedule Table'!$U$12/12+$L25*$P25*'[111]2d - Schedule Table'!$U$13/12+$M25*$P25*'[111]2d - Schedule Table'!$U$14/12+$N25*$P25*'[111]2d - Schedule Table'!$U$15/12+$O25*$P25*'[111]2d - Schedule Table'!$U$16/12+$F25*$P25*'[111]2d - Schedule Table'!$U$7/12</f>
        <v>13463.525373271877</v>
      </c>
      <c r="AF25" s="178">
        <f>+$G25*$P25*'[111]2d - Schedule Table'!$V$8/12+$H25*$P25*'[111]2d - Schedule Table'!$V$9/12+$I25*$P25*'[111]2d - Schedule Table'!$V$10/12+$J25*$P25*'[111]2d - Schedule Table'!$V$11/12+$K25*$P25*'[111]2d - Schedule Table'!$V$12/12+$L25*$P25*'[111]2d - Schedule Table'!$V$13/12+$M25*$P25*'[111]2d - Schedule Table'!$V$14/12+$N25*$P25*'[111]2d - Schedule Table'!$V$15/12+$O25*$P25*'[111]2d - Schedule Table'!$V$16/12+$F25*$P25*'[111]2d - Schedule Table'!$V$7/12</f>
        <v>13426.639002386202</v>
      </c>
      <c r="AG25" s="178">
        <f>+$G25*$P25*'[111]2d - Schedule Table'!$W$8/12+$H25*$P25*'[111]2d - Schedule Table'!$W$9/12+$I25*$P25*'[111]2d - Schedule Table'!$W$10/12+$J25*$P25*'[111]2d - Schedule Table'!$W$11/12+$K25*$P25*'[111]2d - Schedule Table'!$W$12/12+$L25*$P25*'[111]2d - Schedule Table'!$W$13/12+$M25*$P25*'[111]2d - Schedule Table'!$W$14/12+$N25*$P25*'[111]2d - Schedule Table'!$W$15/12+$O25*$P25*'[111]2d - Schedule Table'!$W$16/12+$F25*$P25*'[111]2d - Schedule Table'!$W$7/12</f>
        <v>13426.639002386202</v>
      </c>
      <c r="AH25" s="178">
        <f>+$G25*$P25*'[111]2d - Schedule Table'!$X$8/12+$H25*$P25*'[111]2d - Schedule Table'!$X$9/12+$I25*$P25*'[111]2d - Schedule Table'!$X$10/12+$J25*$P25*'[111]2d - Schedule Table'!$X$11/12+$K25*$P25*'[111]2d - Schedule Table'!$X$12/12+$L25*$P25*'[111]2d - Schedule Table'!$X$13/12+$M25*$P25*'[111]2d - Schedule Table'!$X$14/12+$N25*$P25*'[111]2d - Schedule Table'!$X$15/12+$O25*$P25*'[111]2d - Schedule Table'!$X$16/12+$F25*$P25*'[111]2d - Schedule Table'!$X$7/12</f>
        <v>13426.639002386202</v>
      </c>
      <c r="AI25" s="178">
        <f>+$G25*$P25*'[111]2d - Schedule Table'!$Y$8/12+$H25*$P25*'[111]2d - Schedule Table'!$Y$9/12+$I25*$P25*'[111]2d - Schedule Table'!$Y$10/12+$J25*$P25*'[111]2d - Schedule Table'!$Y$11/12+$K25*$P25*'[111]2d - Schedule Table'!$Y$12/12+$L25*$P25*'[111]2d - Schedule Table'!$Y$13/12+$M25*$P25*'[111]2d - Schedule Table'!$Y$14/12+$N25*$P25*'[111]2d - Schedule Table'!$Y$15/12+$O25*$P25*'[111]2d - Schedule Table'!$Y$16/12+$F25*$P25*'[111]2d - Schedule Table'!$Y$7/12</f>
        <v>5532.9556328514564</v>
      </c>
      <c r="AJ25" s="178">
        <f>+$G25*$P25*'[111]2d - Schedule Table'!$Z$8/12+$H25*$P25*'[111]2d - Schedule Table'!$Z$9/12+$I25*$P25*'[111]2d - Schedule Table'!$Z$10/12+$J25*$P25*'[111]2d - Schedule Table'!$Z$11/12+$K25*$P25*'[111]2d - Schedule Table'!$Z$12/12+$L25*$P25*'[111]2d - Schedule Table'!$Z$13/12+$M25*$P25*'[111]2d - Schedule Table'!$Z$14/12+$N25*$P25*'[111]2d - Schedule Table'!$Z$15/12+$O25*$P25*'[111]2d - Schedule Table'!$Z$16/12+$F25*$P25*'[111]2d - Schedule Table'!$Z$7/12</f>
        <v>0</v>
      </c>
      <c r="AK25" s="178">
        <f>+$G25*$P25*'[111]2d - Schedule Table'!$AA$8/12+$H25*$P25*'[111]2d - Schedule Table'!$AA$9/12+$I25*$P25*'[111]2d - Schedule Table'!$AA$10/12+$J25*$P25*'[111]2d - Schedule Table'!$AA$11/12+$K25*$P25*'[111]2d - Schedule Table'!$AA$12/12+$L25*$P25*'[111]2d - Schedule Table'!$AA$13/12+$M25*$P25*'[111]2d - Schedule Table'!$AA$14/12+$N25*$P25*'[111]2d - Schedule Table'!$AA$15/12+$O25*$P25*'[111]2d - Schedule Table'!$AA$16/12+$F25*$P25*'[111]2d - Schedule Table'!$AA$7/12</f>
        <v>0</v>
      </c>
      <c r="AL25" s="178">
        <f>+$G25*$P25*'[111]2d - Schedule Table'!$AB$8/12+$H25*$P25*'[111]2d - Schedule Table'!$AB$9/12+$I25*$P25*'[111]2d - Schedule Table'!$AB$10/12+$J25*$P25*'[111]2d - Schedule Table'!$AB$11/12+$K25*$P25*'[111]2d - Schedule Table'!$AB$12/12+$L25*$P25*'[111]2d - Schedule Table'!$AB$13/12+$M25*$P25*'[111]2d - Schedule Table'!$AB$14/12+$N25*$P25*'[111]2d - Schedule Table'!$AB$15/12+$O25*$P25*'[111]2d - Schedule Table'!$AB$16/12+$F25*$P25*'[111]2d - Schedule Table'!$AB$7/12</f>
        <v>0</v>
      </c>
      <c r="AM25" s="178">
        <f>+$G25*$P25*'[111]2d - Schedule Table'!$AC$8/12+$H25*$P25*'[111]2d - Schedule Table'!$AC$9/12+$I25*$P25*'[111]2d - Schedule Table'!$AC$10/12+$J25*$P25*'[111]2d - Schedule Table'!$AC$11/12+$K25*$P25*'[111]2d - Schedule Table'!$AC$12/12+$L25*$P25*'[111]2d - Schedule Table'!$AC$13/12+$M25*$P25*'[111]2d - Schedule Table'!$AC$14/12+$N25*$P25*'[111]2d - Schedule Table'!$AC$15/12+$O25*$P25*'[111]2d - Schedule Table'!$AC$16/12+$F25*$P25*'[111]2d - Schedule Table'!$AC$7/12</f>
        <v>0</v>
      </c>
      <c r="AN25" s="180">
        <f t="shared" si="0"/>
        <v>740567.66827172483</v>
      </c>
    </row>
    <row r="26" spans="1:40">
      <c r="A26" s="203" t="s">
        <v>1377</v>
      </c>
      <c r="B26" s="211"/>
      <c r="C26" s="176" t="s">
        <v>1318</v>
      </c>
      <c r="D26" s="212">
        <v>11901816</v>
      </c>
      <c r="E26" s="206" t="s">
        <v>1296</v>
      </c>
      <c r="F26" s="207"/>
      <c r="G26" s="177">
        <v>0</v>
      </c>
      <c r="H26" s="177">
        <v>0.25</v>
      </c>
      <c r="I26" s="177">
        <v>0.1</v>
      </c>
      <c r="J26" s="177">
        <v>1</v>
      </c>
      <c r="K26" s="177">
        <v>0.05</v>
      </c>
      <c r="L26" s="177">
        <v>0</v>
      </c>
      <c r="M26" s="177">
        <v>0</v>
      </c>
      <c r="N26" s="209"/>
      <c r="O26" s="209"/>
      <c r="P26" s="183">
        <f>+IFERROR(VLOOKUP(E26,'[111]4b-Classifcation rates'!$A$5:$L$200,8,FALSE),0)</f>
        <v>134635.25373271876</v>
      </c>
      <c r="Q26" s="178">
        <f>+$G26*$P26*'[111]2d - Schedule Table'!$G$8/12+$H26*$P26*'[111]2d - Schedule Table'!$G$9/12+$I26*$P26*'[111]2d - Schedule Table'!$G$10/12+$J26*$P26*'[111]2d - Schedule Table'!$G$11/12+$K26*$P26*'[111]2d - Schedule Table'!$G$12/12+$L26*$P26*'[111]2d - Schedule Table'!$G$13/12+$M26*$P26*'[111]2d - Schedule Table'!$G$14/12+$N26*$P26*'[111]2d - Schedule Table'!$G$15/12+$O26*$P26*'[111]2d - Schedule Table'!$G$16/12+$F26*$P26*'[111]2d - Schedule Table'!$G$7/12</f>
        <v>0</v>
      </c>
      <c r="R26" s="178">
        <f>+$G26*$P26*'[111]2d - Schedule Table'!$H$8/12+$H26*$P26*'[111]2d - Schedule Table'!$H$9/12+$I26*$P26*'[111]2d - Schedule Table'!$H$10/12+$J26*$P26*'[111]2d - Schedule Table'!$H$11/12+$K26*$P26*'[111]2d - Schedule Table'!$H$12/12+$L26*$P26*'[111]2d - Schedule Table'!$H$13/12+$M26*$P26*'[111]2d - Schedule Table'!$H$14/12+$N26*$P26*'[111]2d - Schedule Table'!$H$15/12+$O26*$P26*'[111]2d - Schedule Table'!$H$16/12+$F26*$P26*'[111]2d - Schedule Table'!$H$7/12</f>
        <v>0</v>
      </c>
      <c r="S26" s="178">
        <f>+$G26*$P26*'[111]2d - Schedule Table'!$I$8/12+$H26*$P26*'[111]2d - Schedule Table'!$I$9/12+$I26*$P26*'[111]2d - Schedule Table'!$I$10/12+$J26*$P26*'[111]2d - Schedule Table'!$I$11/12+$K26*$P26*'[111]2d - Schedule Table'!$I$12/12+$L26*$P26*'[111]2d - Schedule Table'!$I$13/12+$M26*$P26*'[111]2d - Schedule Table'!$I$14/12+$N26*$P26*'[111]2d - Schedule Table'!$I$15/12+$O26*$P26*'[111]2d - Schedule Table'!$I$16/12+$F26*$P26*'[111]2d - Schedule Table'!$I$7/12</f>
        <v>0</v>
      </c>
      <c r="T26" s="178">
        <f>+$G26*$P26*'[111]2d - Schedule Table'!$J$8/12+$H26*$P26*'[111]2d - Schedule Table'!$J$9/12+$I26*$P26*'[111]2d - Schedule Table'!$J$10/12+$J26*$P26*'[111]2d - Schedule Table'!$J$11/12+$K26*$P26*'[111]2d - Schedule Table'!$J$12/12+$L26*$P26*'[111]2d - Schedule Table'!$J$13/12+$M26*$P26*'[111]2d - Schedule Table'!$J$14/12+$N26*$P26*'[111]2d - Schedule Table'!$J$15/12+$O26*$P26*'[111]2d - Schedule Table'!$J$16/12+$F26*$P26*'[111]2d - Schedule Table'!$J$7/12</f>
        <v>0</v>
      </c>
      <c r="U26" s="178">
        <f>+$G26*$P26*'[111]2d - Schedule Table'!$K$8/12+$H26*$P26*'[111]2d - Schedule Table'!$K$9/12+$I26*$P26*'[111]2d - Schedule Table'!$K$10/12+$J26*$P26*'[111]2d - Schedule Table'!$K$11/12+$K26*$P26*'[111]2d - Schedule Table'!$K$12/12+$L26*$P26*'[111]2d - Schedule Table'!$K$13/12+$M26*$P26*'[111]2d - Schedule Table'!$K$14/12+$N26*$P26*'[111]2d - Schedule Table'!$K$15/12+$O26*$P26*'[111]2d - Schedule Table'!$K$16/12+$F26*$P26*'[111]2d - Schedule Table'!$K$7/12</f>
        <v>0</v>
      </c>
      <c r="V26" s="178">
        <f>+$G26*$P26*'[111]2d - Schedule Table'!$L$8/12+$H26*$P26*'[111]2d - Schedule Table'!$L$9/12+$I26*$P26*'[111]2d - Schedule Table'!$L$10/12+$J26*$P26*'[111]2d - Schedule Table'!$L$11/12+$K26*$P26*'[111]2d - Schedule Table'!$L$12/12+$L26*$P26*'[111]2d - Schedule Table'!$L$13/12+$M26*$P26*'[111]2d - Schedule Table'!$L$14/12+$N26*$P26*'[111]2d - Schedule Table'!$L$15/12+$O26*$P26*'[111]2d - Schedule Table'!$L$16/12+$F26*$P26*'[111]2d - Schedule Table'!$L$7/12</f>
        <v>0</v>
      </c>
      <c r="W26" s="178">
        <f>+$G26*$P26*'[111]2d - Schedule Table'!$M$8/12+$H26*$P26*'[111]2d - Schedule Table'!$M$9/12+$I26*$P26*'[111]2d - Schedule Table'!$M$10/12+$J26*$P26*'[111]2d - Schedule Table'!$M$11/12+$K26*$P26*'[111]2d - Schedule Table'!$M$12/12+$L26*$P26*'[111]2d - Schedule Table'!$M$13/12+$M26*$P26*'[111]2d - Schedule Table'!$M$14/12+$N26*$P26*'[111]2d - Schedule Table'!$M$15/12+$O26*$P26*'[111]2d - Schedule Table'!$M$16/12+$F26*$P26*'[111]2d - Schedule Table'!$M$7/12</f>
        <v>30615.687835111388</v>
      </c>
      <c r="X26" s="178">
        <f>+$G26*$P26*'[111]2d - Schedule Table'!$N$8/12+$H26*$P26*'[111]2d - Schedule Table'!$N$9/12+$I26*$P26*'[111]2d - Schedule Table'!$N$10/12+$J26*$P26*'[111]2d - Schedule Table'!$N$11/12+$K26*$P26*'[111]2d - Schedule Table'!$N$12/12+$L26*$P26*'[111]2d - Schedule Table'!$N$13/12+$M26*$P26*'[111]2d - Schedule Table'!$N$14/12+$N26*$P26*'[111]2d - Schedule Table'!$N$15/12+$O26*$P26*'[111]2d - Schedule Table'!$N$16/12+$F26*$P26*'[111]2d - Schedule Table'!$N$7/12</f>
        <v>33566.597505965503</v>
      </c>
      <c r="Y26" s="178">
        <f>+$G26*$P26*'[111]2d - Schedule Table'!$O$8/12+$H26*$P26*'[111]2d - Schedule Table'!$O$9/12+$I26*$P26*'[111]2d - Schedule Table'!$O$10/12+$J26*$P26*'[111]2d - Schedule Table'!$O$11/12+$K26*$P26*'[111]2d - Schedule Table'!$O$12/12+$L26*$P26*'[111]2d - Schedule Table'!$O$13/12+$M26*$P26*'[111]2d - Schedule Table'!$O$14/12+$N26*$P26*'[111]2d - Schedule Table'!$O$15/12+$O26*$P26*'[111]2d - Schedule Table'!$O$16/12+$F26*$P26*'[111]2d - Schedule Table'!$O$7/12</f>
        <v>18738.276409923594</v>
      </c>
      <c r="Z26" s="178">
        <f>+$G26*$P26*'[111]2d - Schedule Table'!$P$8/12+$H26*$P26*'[111]2d - Schedule Table'!$P$9/12+$I26*$P26*'[111]2d - Schedule Table'!$P$10/12+$J26*$P26*'[111]2d - Schedule Table'!$P$11/12+$K26*$P26*'[111]2d - Schedule Table'!$P$12/12+$L26*$P26*'[111]2d - Schedule Table'!$P$13/12+$M26*$P26*'[111]2d - Schedule Table'!$P$14/12+$N26*$P26*'[111]2d - Schedule Table'!$P$15/12+$O26*$P26*'[111]2d - Schedule Table'!$P$16/12+$F26*$P26*'[111]2d - Schedule Table'!$P$7/12</f>
        <v>13426.639002386202</v>
      </c>
      <c r="AA26" s="178">
        <f>+$G26*$P26*'[111]2d - Schedule Table'!$Q$8/12+$H26*$P26*'[111]2d - Schedule Table'!$Q$9/12+$I26*$P26*'[111]2d - Schedule Table'!$Q$10/12+$J26*$P26*'[111]2d - Schedule Table'!$Q$11/12+$K26*$P26*'[111]2d - Schedule Table'!$Q$12/12+$L26*$P26*'[111]2d - Schedule Table'!$Q$13/12+$M26*$P26*'[111]2d - Schedule Table'!$Q$14/12+$N26*$P26*'[111]2d - Schedule Table'!$Q$15/12+$O26*$P26*'[111]2d - Schedule Table'!$Q$16/12+$F26*$P26*'[111]2d - Schedule Table'!$Q$7/12</f>
        <v>99740.746874868884</v>
      </c>
      <c r="AB26" s="178">
        <f>+$G26*$P26*'[111]2d - Schedule Table'!$R$8/12+$H26*$P26*'[111]2d - Schedule Table'!$R$9/12+$I26*$P26*'[111]2d - Schedule Table'!$R$10/12+$J26*$P26*'[111]2d - Schedule Table'!$R$11/12+$K26*$P26*'[111]2d - Schedule Table'!$R$12/12+$L26*$P26*'[111]2d - Schedule Table'!$R$13/12+$M26*$P26*'[111]2d - Schedule Table'!$R$14/12+$N26*$P26*'[111]2d - Schedule Table'!$R$15/12+$O26*$P26*'[111]2d - Schedule Table'!$R$16/12+$F26*$P26*'[111]2d - Schedule Table'!$R$7/12</f>
        <v>69420.15000684293</v>
      </c>
      <c r="AC26" s="178">
        <f>+$G26*$P26*'[111]2d - Schedule Table'!$S$8/12+$H26*$P26*'[111]2d - Schedule Table'!$S$9/12+$I26*$P26*'[111]2d - Schedule Table'!$S$10/12+$J26*$P26*'[111]2d - Schedule Table'!$S$11/12+$K26*$P26*'[111]2d - Schedule Table'!$S$12/12+$L26*$P26*'[111]2d - Schedule Table'!$S$13/12+$M26*$P26*'[111]2d - Schedule Table'!$S$14/12+$N26*$P26*'[111]2d - Schedule Table'!$S$15/12+$O26*$P26*'[111]2d - Schedule Table'!$S$16/12+$F26*$P26*'[111]2d - Schedule Table'!$S$7/12</f>
        <v>6252.2398651221456</v>
      </c>
      <c r="AD26" s="178">
        <f>+$G26*$P26*'[111]2d - Schedule Table'!$T$8/12+$H26*$P26*'[111]2d - Schedule Table'!$T$9/12+$I26*$P26*'[111]2d - Schedule Table'!$T$10/12+$J26*$P26*'[111]2d - Schedule Table'!$T$11/12+$K26*$P26*'[111]2d - Schedule Table'!$T$12/12+$L26*$P26*'[111]2d - Schedule Table'!$T$13/12+$M26*$P26*'[111]2d - Schedule Table'!$T$14/12+$N26*$P26*'[111]2d - Schedule Table'!$T$15/12+$O26*$P26*'[111]2d - Schedule Table'!$T$16/12+$F26*$P26*'[111]2d - Schedule Table'!$T$7/12</f>
        <v>0</v>
      </c>
      <c r="AE26" s="178">
        <f>+$G26*$P26*'[111]2d - Schedule Table'!$U$8/12+$H26*$P26*'[111]2d - Schedule Table'!$U$9/12+$I26*$P26*'[111]2d - Schedule Table'!$U$10/12+$J26*$P26*'[111]2d - Schedule Table'!$U$11/12+$K26*$P26*'[111]2d - Schedule Table'!$U$12/12+$L26*$P26*'[111]2d - Schedule Table'!$U$13/12+$M26*$P26*'[111]2d - Schedule Table'!$U$14/12+$N26*$P26*'[111]2d - Schedule Table'!$U$15/12+$O26*$P26*'[111]2d - Schedule Table'!$U$16/12+$F26*$P26*'[111]2d - Schedule Table'!$U$7/12</f>
        <v>0</v>
      </c>
      <c r="AF26" s="178">
        <f>+$G26*$P26*'[111]2d - Schedule Table'!$V$8/12+$H26*$P26*'[111]2d - Schedule Table'!$V$9/12+$I26*$P26*'[111]2d - Schedule Table'!$V$10/12+$J26*$P26*'[111]2d - Schedule Table'!$V$11/12+$K26*$P26*'[111]2d - Schedule Table'!$V$12/12+$L26*$P26*'[111]2d - Schedule Table'!$V$13/12+$M26*$P26*'[111]2d - Schedule Table'!$V$14/12+$N26*$P26*'[111]2d - Schedule Table'!$V$15/12+$O26*$P26*'[111]2d - Schedule Table'!$V$16/12+$F26*$P26*'[111]2d - Schedule Table'!$V$7/12</f>
        <v>0</v>
      </c>
      <c r="AG26" s="178">
        <f>+$G26*$P26*'[111]2d - Schedule Table'!$W$8/12+$H26*$P26*'[111]2d - Schedule Table'!$W$9/12+$I26*$P26*'[111]2d - Schedule Table'!$W$10/12+$J26*$P26*'[111]2d - Schedule Table'!$W$11/12+$K26*$P26*'[111]2d - Schedule Table'!$W$12/12+$L26*$P26*'[111]2d - Schedule Table'!$W$13/12+$M26*$P26*'[111]2d - Schedule Table'!$W$14/12+$N26*$P26*'[111]2d - Schedule Table'!$W$15/12+$O26*$P26*'[111]2d - Schedule Table'!$W$16/12+$F26*$P26*'[111]2d - Schedule Table'!$W$7/12</f>
        <v>0</v>
      </c>
      <c r="AH26" s="178">
        <f>+$G26*$P26*'[111]2d - Schedule Table'!$X$8/12+$H26*$P26*'[111]2d - Schedule Table'!$X$9/12+$I26*$P26*'[111]2d - Schedule Table'!$X$10/12+$J26*$P26*'[111]2d - Schedule Table'!$X$11/12+$K26*$P26*'[111]2d - Schedule Table'!$X$12/12+$L26*$P26*'[111]2d - Schedule Table'!$X$13/12+$M26*$P26*'[111]2d - Schedule Table'!$X$14/12+$N26*$P26*'[111]2d - Schedule Table'!$X$15/12+$O26*$P26*'[111]2d - Schedule Table'!$X$16/12+$F26*$P26*'[111]2d - Schedule Table'!$X$7/12</f>
        <v>0</v>
      </c>
      <c r="AI26" s="178">
        <f>+$G26*$P26*'[111]2d - Schedule Table'!$Y$8/12+$H26*$P26*'[111]2d - Schedule Table'!$Y$9/12+$I26*$P26*'[111]2d - Schedule Table'!$Y$10/12+$J26*$P26*'[111]2d - Schedule Table'!$Y$11/12+$K26*$P26*'[111]2d - Schedule Table'!$Y$12/12+$L26*$P26*'[111]2d - Schedule Table'!$Y$13/12+$M26*$P26*'[111]2d - Schedule Table'!$Y$14/12+$N26*$P26*'[111]2d - Schedule Table'!$Y$15/12+$O26*$P26*'[111]2d - Schedule Table'!$Y$16/12+$F26*$P26*'[111]2d - Schedule Table'!$Y$7/12</f>
        <v>0</v>
      </c>
      <c r="AJ26" s="178">
        <f>+$G26*$P26*'[111]2d - Schedule Table'!$Z$8/12+$H26*$P26*'[111]2d - Schedule Table'!$Z$9/12+$I26*$P26*'[111]2d - Schedule Table'!$Z$10/12+$J26*$P26*'[111]2d - Schedule Table'!$Z$11/12+$K26*$P26*'[111]2d - Schedule Table'!$Z$12/12+$L26*$P26*'[111]2d - Schedule Table'!$Z$13/12+$M26*$P26*'[111]2d - Schedule Table'!$Z$14/12+$N26*$P26*'[111]2d - Schedule Table'!$Z$15/12+$O26*$P26*'[111]2d - Schedule Table'!$Z$16/12+$F26*$P26*'[111]2d - Schedule Table'!$Z$7/12</f>
        <v>0</v>
      </c>
      <c r="AK26" s="178">
        <f>+$G26*$P26*'[111]2d - Schedule Table'!$AA$8/12+$H26*$P26*'[111]2d - Schedule Table'!$AA$9/12+$I26*$P26*'[111]2d - Schedule Table'!$AA$10/12+$J26*$P26*'[111]2d - Schedule Table'!$AA$11/12+$K26*$P26*'[111]2d - Schedule Table'!$AA$12/12+$L26*$P26*'[111]2d - Schedule Table'!$AA$13/12+$M26*$P26*'[111]2d - Schedule Table'!$AA$14/12+$N26*$P26*'[111]2d - Schedule Table'!$AA$15/12+$O26*$P26*'[111]2d - Schedule Table'!$AA$16/12+$F26*$P26*'[111]2d - Schedule Table'!$AA$7/12</f>
        <v>0</v>
      </c>
      <c r="AL26" s="178">
        <f>+$G26*$P26*'[111]2d - Schedule Table'!$AB$8/12+$H26*$P26*'[111]2d - Schedule Table'!$AB$9/12+$I26*$P26*'[111]2d - Schedule Table'!$AB$10/12+$J26*$P26*'[111]2d - Schedule Table'!$AB$11/12+$K26*$P26*'[111]2d - Schedule Table'!$AB$12/12+$L26*$P26*'[111]2d - Schedule Table'!$AB$13/12+$M26*$P26*'[111]2d - Schedule Table'!$AB$14/12+$N26*$P26*'[111]2d - Schedule Table'!$AB$15/12+$O26*$P26*'[111]2d - Schedule Table'!$AB$16/12+$F26*$P26*'[111]2d - Schedule Table'!$AB$7/12</f>
        <v>0</v>
      </c>
      <c r="AM26" s="178">
        <f>+$G26*$P26*'[111]2d - Schedule Table'!$AC$8/12+$H26*$P26*'[111]2d - Schedule Table'!$AC$9/12+$I26*$P26*'[111]2d - Schedule Table'!$AC$10/12+$J26*$P26*'[111]2d - Schedule Table'!$AC$11/12+$K26*$P26*'[111]2d - Schedule Table'!$AC$12/12+$L26*$P26*'[111]2d - Schedule Table'!$AC$13/12+$M26*$P26*'[111]2d - Schedule Table'!$AC$14/12+$N26*$P26*'[111]2d - Schedule Table'!$AC$15/12+$O26*$P26*'[111]2d - Schedule Table'!$AC$16/12+$F26*$P26*'[111]2d - Schedule Table'!$AC$7/12</f>
        <v>0</v>
      </c>
      <c r="AN26" s="180">
        <f t="shared" si="0"/>
        <v>271760.33750022063</v>
      </c>
    </row>
    <row r="27" spans="1:40">
      <c r="A27" s="203" t="s">
        <v>1378</v>
      </c>
      <c r="B27" s="211"/>
      <c r="C27" s="176" t="s">
        <v>1319</v>
      </c>
      <c r="D27" s="212">
        <v>11911249</v>
      </c>
      <c r="E27" s="206" t="s">
        <v>1296</v>
      </c>
      <c r="F27" s="207"/>
      <c r="G27" s="177">
        <v>0.1</v>
      </c>
      <c r="H27" s="177">
        <v>1</v>
      </c>
      <c r="I27" s="177">
        <v>0</v>
      </c>
      <c r="J27" s="177">
        <v>0</v>
      </c>
      <c r="K27" s="177">
        <v>0.05</v>
      </c>
      <c r="L27" s="177">
        <v>1</v>
      </c>
      <c r="M27" s="177">
        <v>0.3</v>
      </c>
      <c r="N27" s="209"/>
      <c r="O27" s="209"/>
      <c r="P27" s="183">
        <f>+IFERROR(VLOOKUP(E27,'[111]4b-Classifcation rates'!$A$5:$L$200,8,FALSE),0)</f>
        <v>134635.25373271876</v>
      </c>
      <c r="Q27" s="178">
        <f>+$G27*$P27*'[111]2d - Schedule Table'!$G$8/12+$H27*$P27*'[111]2d - Schedule Table'!$G$9/12+$I27*$P27*'[111]2d - Schedule Table'!$G$10/12+$J27*$P27*'[111]2d - Schedule Table'!$G$11/12+$K27*$P27*'[111]2d - Schedule Table'!$G$12/12+$L27*$P27*'[111]2d - Schedule Table'!$G$13/12+$M27*$P27*'[111]2d - Schedule Table'!$G$14/12+$N27*$P27*'[111]2d - Schedule Table'!$G$15/12+$O27*$P27*'[111]2d - Schedule Table'!$G$16/12+$F27*$P27*'[111]2d - Schedule Table'!$G$7/12</f>
        <v>0</v>
      </c>
      <c r="R27" s="178">
        <f>+$G27*$P27*'[111]2d - Schedule Table'!$H$8/12+$H27*$P27*'[111]2d - Schedule Table'!$H$9/12+$I27*$P27*'[111]2d - Schedule Table'!$H$10/12+$J27*$P27*'[111]2d - Schedule Table'!$H$11/12+$K27*$P27*'[111]2d - Schedule Table'!$H$12/12+$L27*$P27*'[111]2d - Schedule Table'!$H$13/12+$M27*$P27*'[111]2d - Schedule Table'!$H$14/12+$N27*$P27*'[111]2d - Schedule Table'!$H$15/12+$O27*$P27*'[111]2d - Schedule Table'!$H$16/12+$F27*$P27*'[111]2d - Schedule Table'!$H$7/12</f>
        <v>0</v>
      </c>
      <c r="S27" s="178">
        <f>+$G27*$P27*'[111]2d - Schedule Table'!$I$8/12+$H27*$P27*'[111]2d - Schedule Table'!$I$9/12+$I27*$P27*'[111]2d - Schedule Table'!$I$10/12+$J27*$P27*'[111]2d - Schedule Table'!$I$11/12+$K27*$P27*'[111]2d - Schedule Table'!$I$12/12+$L27*$P27*'[111]2d - Schedule Table'!$I$13/12+$M27*$P27*'[111]2d - Schedule Table'!$I$14/12+$N27*$P27*'[111]2d - Schedule Table'!$I$15/12+$O27*$P27*'[111]2d - Schedule Table'!$I$16/12+$F27*$P27*'[111]2d - Schedule Table'!$I$7/12</f>
        <v>0</v>
      </c>
      <c r="T27" s="178">
        <f>+$G27*$P27*'[111]2d - Schedule Table'!$J$8/12+$H27*$P27*'[111]2d - Schedule Table'!$J$9/12+$I27*$P27*'[111]2d - Schedule Table'!$J$10/12+$J27*$P27*'[111]2d - Schedule Table'!$J$11/12+$K27*$P27*'[111]2d - Schedule Table'!$J$12/12+$L27*$P27*'[111]2d - Schedule Table'!$J$13/12+$M27*$P27*'[111]2d - Schedule Table'!$J$14/12+$N27*$P27*'[111]2d - Schedule Table'!$J$15/12+$O27*$P27*'[111]2d - Schedule Table'!$J$16/12+$F27*$P27*'[111]2d - Schedule Table'!$J$7/12</f>
        <v>7967.4561113060981</v>
      </c>
      <c r="U27" s="178">
        <f>+$G27*$P27*'[111]2d - Schedule Table'!$K$8/12+$H27*$P27*'[111]2d - Schedule Table'!$K$9/12+$I27*$P27*'[111]2d - Schedule Table'!$K$10/12+$J27*$P27*'[111]2d - Schedule Table'!$K$11/12+$K27*$P27*'[111]2d - Schedule Table'!$K$12/12+$L27*$P27*'[111]2d - Schedule Table'!$K$13/12+$M27*$P27*'[111]2d - Schedule Table'!$K$14/12+$N27*$P27*'[111]2d - Schedule Table'!$K$15/12+$O27*$P27*'[111]2d - Schedule Table'!$K$16/12+$F27*$P27*'[111]2d - Schedule Table'!$K$7/12</f>
        <v>13426.639002386202</v>
      </c>
      <c r="V27" s="178">
        <f>+$G27*$P27*'[111]2d - Schedule Table'!$L$8/12+$H27*$P27*'[111]2d - Schedule Table'!$L$9/12+$I27*$P27*'[111]2d - Schedule Table'!$L$10/12+$J27*$P27*'[111]2d - Schedule Table'!$L$11/12+$K27*$P27*'[111]2d - Schedule Table'!$L$12/12+$L27*$P27*'[111]2d - Schedule Table'!$L$13/12+$M27*$P27*'[111]2d - Schedule Table'!$L$14/12+$N27*$P27*'[111]2d - Schedule Table'!$L$15/12+$O27*$P27*'[111]2d - Schedule Table'!$L$16/12+$F27*$P27*'[111]2d - Schedule Table'!$L$7/12</f>
        <v>13426.639002386202</v>
      </c>
      <c r="W27" s="178">
        <f>+$G27*$P27*'[111]2d - Schedule Table'!$M$8/12+$H27*$P27*'[111]2d - Schedule Table'!$M$9/12+$I27*$P27*'[111]2d - Schedule Table'!$M$10/12+$J27*$P27*'[111]2d - Schedule Table'!$M$11/12+$K27*$P27*'[111]2d - Schedule Table'!$M$12/12+$L27*$P27*'[111]2d - Schedule Table'!$M$13/12+$M27*$P27*'[111]2d - Schedule Table'!$M$14/12+$N27*$P27*'[111]2d - Schedule Table'!$M$15/12+$O27*$P27*'[111]2d - Schedule Table'!$M$16/12+$F27*$P27*'[111]2d - Schedule Table'!$M$7/12</f>
        <v>123643.1152087872</v>
      </c>
      <c r="X27" s="178">
        <f>+$G27*$P27*'[111]2d - Schedule Table'!$N$8/12+$H27*$P27*'[111]2d - Schedule Table'!$N$9/12+$I27*$P27*'[111]2d - Schedule Table'!$N$10/12+$J27*$P27*'[111]2d - Schedule Table'!$N$11/12+$K27*$P27*'[111]2d - Schedule Table'!$N$12/12+$L27*$P27*'[111]2d - Schedule Table'!$N$13/12+$M27*$P27*'[111]2d - Schedule Table'!$N$14/12+$N27*$P27*'[111]2d - Schedule Table'!$N$15/12+$O27*$P27*'[111]2d - Schedule Table'!$N$16/12+$F27*$P27*'[111]2d - Schedule Table'!$N$7/12</f>
        <v>134266.39002386201</v>
      </c>
      <c r="Y27" s="178">
        <f>+$G27*$P27*'[111]2d - Schedule Table'!$O$8/12+$H27*$P27*'[111]2d - Schedule Table'!$O$9/12+$I27*$P27*'[111]2d - Schedule Table'!$O$10/12+$J27*$P27*'[111]2d - Schedule Table'!$O$11/12+$K27*$P27*'[111]2d - Schedule Table'!$O$12/12+$L27*$P27*'[111]2d - Schedule Table'!$O$13/12+$M27*$P27*'[111]2d - Schedule Table'!$O$14/12+$N27*$P27*'[111]2d - Schedule Table'!$O$15/12+$O27*$P27*'[111]2d - Schedule Table'!$O$16/12+$F27*$P27*'[111]2d - Schedule Table'!$O$7/12</f>
        <v>35410.916050249311</v>
      </c>
      <c r="Z27" s="178">
        <f>+$G27*$P27*'[111]2d - Schedule Table'!$P$8/12+$H27*$P27*'[111]2d - Schedule Table'!$P$9/12+$I27*$P27*'[111]2d - Schedule Table'!$P$10/12+$J27*$P27*'[111]2d - Schedule Table'!$P$11/12+$K27*$P27*'[111]2d - Schedule Table'!$P$12/12+$L27*$P27*'[111]2d - Schedule Table'!$P$13/12+$M27*$P27*'[111]2d - Schedule Table'!$P$14/12+$N27*$P27*'[111]2d - Schedule Table'!$P$15/12+$O27*$P27*'[111]2d - Schedule Table'!$P$16/12+$F27*$P27*'[111]2d - Schedule Table'!$P$7/12</f>
        <v>0</v>
      </c>
      <c r="AA27" s="178">
        <f>+$G27*$P27*'[111]2d - Schedule Table'!$Q$8/12+$H27*$P27*'[111]2d - Schedule Table'!$Q$9/12+$I27*$P27*'[111]2d - Schedule Table'!$Q$10/12+$J27*$P27*'[111]2d - Schedule Table'!$Q$11/12+$K27*$P27*'[111]2d - Schedule Table'!$Q$12/12+$L27*$P27*'[111]2d - Schedule Table'!$Q$13/12+$M27*$P27*'[111]2d - Schedule Table'!$Q$14/12+$N27*$P27*'[111]2d - Schedule Table'!$Q$15/12+$O27*$P27*'[111]2d - Schedule Table'!$Q$16/12+$F27*$P27*'[111]2d - Schedule Table'!$Q$7/12</f>
        <v>0</v>
      </c>
      <c r="AB27" s="178">
        <f>+$G27*$P27*'[111]2d - Schedule Table'!$R$8/12+$H27*$P27*'[111]2d - Schedule Table'!$R$9/12+$I27*$P27*'[111]2d - Schedule Table'!$R$10/12+$J27*$P27*'[111]2d - Schedule Table'!$R$11/12+$K27*$P27*'[111]2d - Schedule Table'!$R$12/12+$L27*$P27*'[111]2d - Schedule Table'!$R$13/12+$M27*$P27*'[111]2d - Schedule Table'!$R$14/12+$N27*$P27*'[111]2d - Schedule Table'!$R$15/12+$O27*$P27*'[111]2d - Schedule Table'!$R$16/12+$F27*$P27*'[111]2d - Schedule Table'!$R$7/12</f>
        <v>3393.5461214822267</v>
      </c>
      <c r="AC27" s="178">
        <f>+$G27*$P27*'[111]2d - Schedule Table'!$S$8/12+$H27*$P27*'[111]2d - Schedule Table'!$S$9/12+$I27*$P27*'[111]2d - Schedule Table'!$S$10/12+$J27*$P27*'[111]2d - Schedule Table'!$S$11/12+$K27*$P27*'[111]2d - Schedule Table'!$S$12/12+$L27*$P27*'[111]2d - Schedule Table'!$S$13/12+$M27*$P27*'[111]2d - Schedule Table'!$S$14/12+$N27*$P27*'[111]2d - Schedule Table'!$S$15/12+$O27*$P27*'[111]2d - Schedule Table'!$S$16/12+$F27*$P27*'[111]2d - Schedule Table'!$S$7/12</f>
        <v>15104.968877684474</v>
      </c>
      <c r="AD27" s="178">
        <f>+$G27*$P27*'[111]2d - Schedule Table'!$T$8/12+$H27*$P27*'[111]2d - Schedule Table'!$T$9/12+$I27*$P27*'[111]2d - Schedule Table'!$T$10/12+$J27*$P27*'[111]2d - Schedule Table'!$T$11/12+$K27*$P27*'[111]2d - Schedule Table'!$T$12/12+$L27*$P27*'[111]2d - Schedule Table'!$T$13/12+$M27*$P27*'[111]2d - Schedule Table'!$T$14/12+$N27*$P27*'[111]2d - Schedule Table'!$T$15/12+$O27*$P27*'[111]2d - Schedule Table'!$T$16/12+$F27*$P27*'[111]2d - Schedule Table'!$T$7/12</f>
        <v>80449.174901660168</v>
      </c>
      <c r="AE27" s="178">
        <f>+$G27*$P27*'[111]2d - Schedule Table'!$U$8/12+$H27*$P27*'[111]2d - Schedule Table'!$U$9/12+$I27*$P27*'[111]2d - Schedule Table'!$U$10/12+$J27*$P27*'[111]2d - Schedule Table'!$U$11/12+$K27*$P27*'[111]2d - Schedule Table'!$U$12/12+$L27*$P27*'[111]2d - Schedule Table'!$U$13/12+$M27*$P27*'[111]2d - Schedule Table'!$U$14/12+$N27*$P27*'[111]2d - Schedule Table'!$U$15/12+$O27*$P27*'[111]2d - Schedule Table'!$U$16/12+$F27*$P27*'[111]2d - Schedule Table'!$U$7/12</f>
        <v>40390.576119815625</v>
      </c>
      <c r="AF27" s="178">
        <f>+$G27*$P27*'[111]2d - Schedule Table'!$V$8/12+$H27*$P27*'[111]2d - Schedule Table'!$V$9/12+$I27*$P27*'[111]2d - Schedule Table'!$V$10/12+$J27*$P27*'[111]2d - Schedule Table'!$V$11/12+$K27*$P27*'[111]2d - Schedule Table'!$V$12/12+$L27*$P27*'[111]2d - Schedule Table'!$V$13/12+$M27*$P27*'[111]2d - Schedule Table'!$V$14/12+$N27*$P27*'[111]2d - Schedule Table'!$V$15/12+$O27*$P27*'[111]2d - Schedule Table'!$V$16/12+$F27*$P27*'[111]2d - Schedule Table'!$V$7/12</f>
        <v>40279.917007158598</v>
      </c>
      <c r="AG27" s="178">
        <f>+$G27*$P27*'[111]2d - Schedule Table'!$W$8/12+$H27*$P27*'[111]2d - Schedule Table'!$W$9/12+$I27*$P27*'[111]2d - Schedule Table'!$W$10/12+$J27*$P27*'[111]2d - Schedule Table'!$W$11/12+$K27*$P27*'[111]2d - Schedule Table'!$W$12/12+$L27*$P27*'[111]2d - Schedule Table'!$W$13/12+$M27*$P27*'[111]2d - Schedule Table'!$W$14/12+$N27*$P27*'[111]2d - Schedule Table'!$W$15/12+$O27*$P27*'[111]2d - Schedule Table'!$W$16/12+$F27*$P27*'[111]2d - Schedule Table'!$W$7/12</f>
        <v>40279.917007158598</v>
      </c>
      <c r="AH27" s="178">
        <f>+$G27*$P27*'[111]2d - Schedule Table'!$X$8/12+$H27*$P27*'[111]2d - Schedule Table'!$X$9/12+$I27*$P27*'[111]2d - Schedule Table'!$X$10/12+$J27*$P27*'[111]2d - Schedule Table'!$X$11/12+$K27*$P27*'[111]2d - Schedule Table'!$X$12/12+$L27*$P27*'[111]2d - Schedule Table'!$X$13/12+$M27*$P27*'[111]2d - Schedule Table'!$X$14/12+$N27*$P27*'[111]2d - Schedule Table'!$X$15/12+$O27*$P27*'[111]2d - Schedule Table'!$X$16/12+$F27*$P27*'[111]2d - Schedule Table'!$X$7/12</f>
        <v>40279.917007158598</v>
      </c>
      <c r="AI27" s="178">
        <f>+$G27*$P27*'[111]2d - Schedule Table'!$Y$8/12+$H27*$P27*'[111]2d - Schedule Table'!$Y$9/12+$I27*$P27*'[111]2d - Schedule Table'!$Y$10/12+$J27*$P27*'[111]2d - Schedule Table'!$Y$11/12+$K27*$P27*'[111]2d - Schedule Table'!$Y$12/12+$L27*$P27*'[111]2d - Schedule Table'!$Y$13/12+$M27*$P27*'[111]2d - Schedule Table'!$Y$14/12+$N27*$P27*'[111]2d - Schedule Table'!$Y$15/12+$O27*$P27*'[111]2d - Schedule Table'!$Y$16/12+$F27*$P27*'[111]2d - Schedule Table'!$Y$7/12</f>
        <v>16598.866898554366</v>
      </c>
      <c r="AJ27" s="178">
        <f>+$G27*$P27*'[111]2d - Schedule Table'!$Z$8/12+$H27*$P27*'[111]2d - Schedule Table'!$Z$9/12+$I27*$P27*'[111]2d - Schedule Table'!$Z$10/12+$J27*$P27*'[111]2d - Schedule Table'!$Z$11/12+$K27*$P27*'[111]2d - Schedule Table'!$Z$12/12+$L27*$P27*'[111]2d - Schedule Table'!$Z$13/12+$M27*$P27*'[111]2d - Schedule Table'!$Z$14/12+$N27*$P27*'[111]2d - Schedule Table'!$Z$15/12+$O27*$P27*'[111]2d - Schedule Table'!$Z$16/12+$F27*$P27*'[111]2d - Schedule Table'!$Z$7/12</f>
        <v>0</v>
      </c>
      <c r="AK27" s="178">
        <f>+$G27*$P27*'[111]2d - Schedule Table'!$AA$8/12+$H27*$P27*'[111]2d - Schedule Table'!$AA$9/12+$I27*$P27*'[111]2d - Schedule Table'!$AA$10/12+$J27*$P27*'[111]2d - Schedule Table'!$AA$11/12+$K27*$P27*'[111]2d - Schedule Table'!$AA$12/12+$L27*$P27*'[111]2d - Schedule Table'!$AA$13/12+$M27*$P27*'[111]2d - Schedule Table'!$AA$14/12+$N27*$P27*'[111]2d - Schedule Table'!$AA$15/12+$O27*$P27*'[111]2d - Schedule Table'!$AA$16/12+$F27*$P27*'[111]2d - Schedule Table'!$AA$7/12</f>
        <v>0</v>
      </c>
      <c r="AL27" s="178">
        <f>+$G27*$P27*'[111]2d - Schedule Table'!$AB$8/12+$H27*$P27*'[111]2d - Schedule Table'!$AB$9/12+$I27*$P27*'[111]2d - Schedule Table'!$AB$10/12+$J27*$P27*'[111]2d - Schedule Table'!$AB$11/12+$K27*$P27*'[111]2d - Schedule Table'!$AB$12/12+$L27*$P27*'[111]2d - Schedule Table'!$AB$13/12+$M27*$P27*'[111]2d - Schedule Table'!$AB$14/12+$N27*$P27*'[111]2d - Schedule Table'!$AB$15/12+$O27*$P27*'[111]2d - Schedule Table'!$AB$16/12+$F27*$P27*'[111]2d - Schedule Table'!$AB$7/12</f>
        <v>0</v>
      </c>
      <c r="AM27" s="178">
        <f>+$G27*$P27*'[111]2d - Schedule Table'!$AC$8/12+$H27*$P27*'[111]2d - Schedule Table'!$AC$9/12+$I27*$P27*'[111]2d - Schedule Table'!$AC$10/12+$J27*$P27*'[111]2d - Schedule Table'!$AC$11/12+$K27*$P27*'[111]2d - Schedule Table'!$AC$12/12+$L27*$P27*'[111]2d - Schedule Table'!$AC$13/12+$M27*$P27*'[111]2d - Schedule Table'!$AC$14/12+$N27*$P27*'[111]2d - Schedule Table'!$AC$15/12+$O27*$P27*'[111]2d - Schedule Table'!$AC$16/12+$F27*$P27*'[111]2d - Schedule Table'!$AC$7/12</f>
        <v>0</v>
      </c>
      <c r="AN27" s="180">
        <f t="shared" si="0"/>
        <v>604918.03933964984</v>
      </c>
    </row>
    <row r="28" spans="1:40">
      <c r="A28" s="203" t="s">
        <v>1379</v>
      </c>
      <c r="B28" s="211"/>
      <c r="C28" s="176" t="s">
        <v>1320</v>
      </c>
      <c r="D28" s="212">
        <v>11914022</v>
      </c>
      <c r="E28" s="206" t="s">
        <v>1301</v>
      </c>
      <c r="F28" s="207"/>
      <c r="G28" s="177">
        <v>0.05</v>
      </c>
      <c r="H28" s="177">
        <v>0.15</v>
      </c>
      <c r="I28" s="177">
        <v>1</v>
      </c>
      <c r="J28" s="177">
        <v>0</v>
      </c>
      <c r="K28" s="177">
        <v>0</v>
      </c>
      <c r="L28" s="177">
        <v>0.1</v>
      </c>
      <c r="M28" s="177">
        <v>0.1</v>
      </c>
      <c r="N28" s="209"/>
      <c r="O28" s="209"/>
      <c r="P28" s="183">
        <f>+IFERROR(VLOOKUP(E28,'[111]4b-Classifcation rates'!$A$5:$L$200,8,FALSE),0)</f>
        <v>154580.39609596875</v>
      </c>
      <c r="Q28" s="178">
        <f>+$G28*$P28*'[111]2d - Schedule Table'!$G$8/12+$H28*$P28*'[111]2d - Schedule Table'!$G$9/12+$I28*$P28*'[111]2d - Schedule Table'!$G$10/12+$J28*$P28*'[111]2d - Schedule Table'!$G$11/12+$K28*$P28*'[111]2d - Schedule Table'!$G$12/12+$L28*$P28*'[111]2d - Schedule Table'!$G$13/12+$M28*$P28*'[111]2d - Schedule Table'!$G$14/12+$N28*$P28*'[111]2d - Schedule Table'!$G$15/12+$O28*$P28*'[111]2d - Schedule Table'!$G$16/12+$F28*$P28*'[111]2d - Schedule Table'!$G$7/12</f>
        <v>0</v>
      </c>
      <c r="R28" s="178">
        <f>+$G28*$P28*'[111]2d - Schedule Table'!$H$8/12+$H28*$P28*'[111]2d - Schedule Table'!$H$9/12+$I28*$P28*'[111]2d - Schedule Table'!$H$10/12+$J28*$P28*'[111]2d - Schedule Table'!$H$11/12+$K28*$P28*'[111]2d - Schedule Table'!$H$12/12+$L28*$P28*'[111]2d - Schedule Table'!$H$13/12+$M28*$P28*'[111]2d - Schedule Table'!$H$14/12+$N28*$P28*'[111]2d - Schedule Table'!$H$15/12+$O28*$P28*'[111]2d - Schedule Table'!$H$16/12+$F28*$P28*'[111]2d - Schedule Table'!$H$7/12</f>
        <v>0</v>
      </c>
      <c r="S28" s="178">
        <f>+$G28*$P28*'[111]2d - Schedule Table'!$I$8/12+$H28*$P28*'[111]2d - Schedule Table'!$I$9/12+$I28*$P28*'[111]2d - Schedule Table'!$I$10/12+$J28*$P28*'[111]2d - Schedule Table'!$I$11/12+$K28*$P28*'[111]2d - Schedule Table'!$I$12/12+$L28*$P28*'[111]2d - Schedule Table'!$I$13/12+$M28*$P28*'[111]2d - Schedule Table'!$I$14/12+$N28*$P28*'[111]2d - Schedule Table'!$I$15/12+$O28*$P28*'[111]2d - Schedule Table'!$I$16/12+$F28*$P28*'[111]2d - Schedule Table'!$I$7/12</f>
        <v>0</v>
      </c>
      <c r="T28" s="178">
        <f>+$G28*$P28*'[111]2d - Schedule Table'!$J$8/12+$H28*$P28*'[111]2d - Schedule Table'!$J$9/12+$I28*$P28*'[111]2d - Schedule Table'!$J$10/12+$J28*$P28*'[111]2d - Schedule Table'!$J$11/12+$K28*$P28*'[111]2d - Schedule Table'!$J$12/12+$L28*$P28*'[111]2d - Schedule Table'!$J$13/12+$M28*$P28*'[111]2d - Schedule Table'!$J$14/12+$N28*$P28*'[111]2d - Schedule Table'!$J$15/12+$O28*$P28*'[111]2d - Schedule Table'!$J$16/12+$F28*$P28*'[111]2d - Schedule Table'!$J$7/12</f>
        <v>4573.8856927026372</v>
      </c>
      <c r="U28" s="178">
        <f>+$G28*$P28*'[111]2d - Schedule Table'!$K$8/12+$H28*$P28*'[111]2d - Schedule Table'!$K$9/12+$I28*$P28*'[111]2d - Schedule Table'!$K$10/12+$J28*$P28*'[111]2d - Schedule Table'!$K$11/12+$K28*$P28*'[111]2d - Schedule Table'!$K$12/12+$L28*$P28*'[111]2d - Schedule Table'!$K$13/12+$M28*$P28*'[111]2d - Schedule Table'!$K$14/12+$N28*$P28*'[111]2d - Schedule Table'!$K$15/12+$O28*$P28*'[111]2d - Schedule Table'!$K$16/12+$F28*$P28*'[111]2d - Schedule Table'!$K$7/12</f>
        <v>7707.8444080729632</v>
      </c>
      <c r="V28" s="178">
        <f>+$G28*$P28*'[111]2d - Schedule Table'!$L$8/12+$H28*$P28*'[111]2d - Schedule Table'!$L$9/12+$I28*$P28*'[111]2d - Schedule Table'!$L$10/12+$J28*$P28*'[111]2d - Schedule Table'!$L$11/12+$K28*$P28*'[111]2d - Schedule Table'!$L$12/12+$L28*$P28*'[111]2d - Schedule Table'!$L$13/12+$M28*$P28*'[111]2d - Schedule Table'!$L$14/12+$N28*$P28*'[111]2d - Schedule Table'!$L$15/12+$O28*$P28*'[111]2d - Schedule Table'!$L$16/12+$F28*$P28*'[111]2d - Schedule Table'!$L$7/12</f>
        <v>7707.8444080729632</v>
      </c>
      <c r="W28" s="178">
        <f>+$G28*$P28*'[111]2d - Schedule Table'!$M$8/12+$H28*$P28*'[111]2d - Schedule Table'!$M$9/12+$I28*$P28*'[111]2d - Schedule Table'!$M$10/12+$J28*$P28*'[111]2d - Schedule Table'!$M$11/12+$K28*$P28*'[111]2d - Schedule Table'!$M$12/12+$L28*$P28*'[111]2d - Schedule Table'!$M$13/12+$M28*$P28*'[111]2d - Schedule Table'!$M$14/12+$N28*$P28*'[111]2d - Schedule Table'!$M$15/12+$O28*$P28*'[111]2d - Schedule Table'!$M$16/12+$F28*$P28*'[111]2d - Schedule Table'!$M$7/12</f>
        <v>21768.307833788476</v>
      </c>
      <c r="X28" s="178">
        <f>+$G28*$P28*'[111]2d - Schedule Table'!$N$8/12+$H28*$P28*'[111]2d - Schedule Table'!$N$9/12+$I28*$P28*'[111]2d - Schedule Table'!$N$10/12+$J28*$P28*'[111]2d - Schedule Table'!$N$11/12+$K28*$P28*'[111]2d - Schedule Table'!$N$12/12+$L28*$P28*'[111]2d - Schedule Table'!$N$13/12+$M28*$P28*'[111]2d - Schedule Table'!$N$14/12+$N28*$P28*'[111]2d - Schedule Table'!$N$15/12+$O28*$P28*'[111]2d - Schedule Table'!$N$16/12+$F28*$P28*'[111]2d - Schedule Table'!$N$7/12</f>
        <v>23123.533224218889</v>
      </c>
      <c r="Y28" s="178">
        <f>+$G28*$P28*'[111]2d - Schedule Table'!$O$8/12+$H28*$P28*'[111]2d - Schedule Table'!$O$9/12+$I28*$P28*'[111]2d - Schedule Table'!$O$10/12+$J28*$P28*'[111]2d - Schedule Table'!$O$11/12+$K28*$P28*'[111]2d - Schedule Table'!$O$12/12+$L28*$P28*'[111]2d - Schedule Table'!$O$13/12+$M28*$P28*'[111]2d - Schedule Table'!$O$14/12+$N28*$P28*'[111]2d - Schedule Table'!$O$15/12+$O28*$P28*'[111]2d - Schedule Table'!$O$16/12+$F28*$P28*'[111]2d - Schedule Table'!$O$7/12</f>
        <v>119598.64070548375</v>
      </c>
      <c r="Z28" s="178">
        <f>+$G28*$P28*'[111]2d - Schedule Table'!$P$8/12+$H28*$P28*'[111]2d - Schedule Table'!$P$9/12+$I28*$P28*'[111]2d - Schedule Table'!$P$10/12+$J28*$P28*'[111]2d - Schedule Table'!$P$11/12+$K28*$P28*'[111]2d - Schedule Table'!$P$12/12+$L28*$P28*'[111]2d - Schedule Table'!$P$13/12+$M28*$P28*'[111]2d - Schedule Table'!$P$14/12+$N28*$P28*'[111]2d - Schedule Table'!$P$15/12+$O28*$P28*'[111]2d - Schedule Table'!$P$16/12+$F28*$P28*'[111]2d - Schedule Table'!$P$7/12</f>
        <v>154156.88816145927</v>
      </c>
      <c r="AA28" s="178">
        <f>+$G28*$P28*'[111]2d - Schedule Table'!$Q$8/12+$H28*$P28*'[111]2d - Schedule Table'!$Q$9/12+$I28*$P28*'[111]2d - Schedule Table'!$Q$10/12+$J28*$P28*'[111]2d - Schedule Table'!$Q$11/12+$K28*$P28*'[111]2d - Schedule Table'!$Q$12/12+$L28*$P28*'[111]2d - Schedule Table'!$Q$13/12+$M28*$P28*'[111]2d - Schedule Table'!$Q$14/12+$N28*$P28*'[111]2d - Schedule Table'!$Q$15/12+$O28*$P28*'[111]2d - Schedule Table'!$Q$16/12+$F28*$P28*'[111]2d - Schedule Table'!$Q$7/12</f>
        <v>44044.825188988361</v>
      </c>
      <c r="AB28" s="178">
        <f>+$G28*$P28*'[111]2d - Schedule Table'!$R$8/12+$H28*$P28*'[111]2d - Schedule Table'!$R$9/12+$I28*$P28*'[111]2d - Schedule Table'!$R$10/12+$J28*$P28*'[111]2d - Schedule Table'!$R$11/12+$K28*$P28*'[111]2d - Schedule Table'!$R$12/12+$L28*$P28*'[111]2d - Schedule Table'!$R$13/12+$M28*$P28*'[111]2d - Schedule Table'!$R$14/12+$N28*$P28*'[111]2d - Schedule Table'!$R$15/12+$O28*$P28*'[111]2d - Schedule Table'!$R$16/12+$F28*$P28*'[111]2d - Schedule Table'!$R$7/12</f>
        <v>0</v>
      </c>
      <c r="AC28" s="178">
        <f>+$G28*$P28*'[111]2d - Schedule Table'!$S$8/12+$H28*$P28*'[111]2d - Schedule Table'!$S$9/12+$I28*$P28*'[111]2d - Schedule Table'!$S$10/12+$J28*$P28*'[111]2d - Schedule Table'!$S$11/12+$K28*$P28*'[111]2d - Schedule Table'!$S$12/12+$L28*$P28*'[111]2d - Schedule Table'!$S$13/12+$M28*$P28*'[111]2d - Schedule Table'!$S$14/12+$N28*$P28*'[111]2d - Schedule Table'!$S$15/12+$O28*$P28*'[111]2d - Schedule Table'!$S$16/12+$F28*$P28*'[111]2d - Schedule Table'!$S$7/12</f>
        <v>1016.419042822808</v>
      </c>
      <c r="AD28" s="178">
        <f>+$G28*$P28*'[111]2d - Schedule Table'!$T$8/12+$H28*$P28*'[111]2d - Schedule Table'!$T$9/12+$I28*$P28*'[111]2d - Schedule Table'!$T$10/12+$J28*$P28*'[111]2d - Schedule Table'!$T$11/12+$K28*$P28*'[111]2d - Schedule Table'!$T$12/12+$L28*$P28*'[111]2d - Schedule Table'!$T$13/12+$M28*$P28*'[111]2d - Schedule Table'!$T$14/12+$N28*$P28*'[111]2d - Schedule Table'!$T$15/12+$O28*$P28*'[111]2d - Schedule Table'!$T$16/12+$F28*$P28*'[111]2d - Schedule Table'!$T$7/12</f>
        <v>15373.338022694974</v>
      </c>
      <c r="AE28" s="178">
        <f>+$G28*$P28*'[111]2d - Schedule Table'!$U$8/12+$H28*$P28*'[111]2d - Schedule Table'!$U$9/12+$I28*$P28*'[111]2d - Schedule Table'!$U$10/12+$J28*$P28*'[111]2d - Schedule Table'!$U$11/12+$K28*$P28*'[111]2d - Schedule Table'!$U$12/12+$L28*$P28*'[111]2d - Schedule Table'!$U$13/12+$M28*$P28*'[111]2d - Schedule Table'!$U$14/12+$N28*$P28*'[111]2d - Schedule Table'!$U$15/12+$O28*$P28*'[111]2d - Schedule Table'!$U$16/12+$F28*$P28*'[111]2d - Schedule Table'!$U$7/12</f>
        <v>15458.039609596875</v>
      </c>
      <c r="AF28" s="178">
        <f>+$G28*$P28*'[111]2d - Schedule Table'!$V$8/12+$H28*$P28*'[111]2d - Schedule Table'!$V$9/12+$I28*$P28*'[111]2d - Schedule Table'!$V$10/12+$J28*$P28*'[111]2d - Schedule Table'!$V$11/12+$K28*$P28*'[111]2d - Schedule Table'!$V$12/12+$L28*$P28*'[111]2d - Schedule Table'!$V$13/12+$M28*$P28*'[111]2d - Schedule Table'!$V$14/12+$N28*$P28*'[111]2d - Schedule Table'!$V$15/12+$O28*$P28*'[111]2d - Schedule Table'!$V$16/12+$F28*$P28*'[111]2d - Schedule Table'!$V$7/12</f>
        <v>15415.688816145926</v>
      </c>
      <c r="AG28" s="178">
        <f>+$G28*$P28*'[111]2d - Schedule Table'!$W$8/12+$H28*$P28*'[111]2d - Schedule Table'!$W$9/12+$I28*$P28*'[111]2d - Schedule Table'!$W$10/12+$J28*$P28*'[111]2d - Schedule Table'!$W$11/12+$K28*$P28*'[111]2d - Schedule Table'!$W$12/12+$L28*$P28*'[111]2d - Schedule Table'!$W$13/12+$M28*$P28*'[111]2d - Schedule Table'!$W$14/12+$N28*$P28*'[111]2d - Schedule Table'!$W$15/12+$O28*$P28*'[111]2d - Schedule Table'!$W$16/12+$F28*$P28*'[111]2d - Schedule Table'!$W$7/12</f>
        <v>15415.688816145926</v>
      </c>
      <c r="AH28" s="178">
        <f>+$G28*$P28*'[111]2d - Schedule Table'!$X$8/12+$H28*$P28*'[111]2d - Schedule Table'!$X$9/12+$I28*$P28*'[111]2d - Schedule Table'!$X$10/12+$J28*$P28*'[111]2d - Schedule Table'!$X$11/12+$K28*$P28*'[111]2d - Schedule Table'!$X$12/12+$L28*$P28*'[111]2d - Schedule Table'!$X$13/12+$M28*$P28*'[111]2d - Schedule Table'!$X$14/12+$N28*$P28*'[111]2d - Schedule Table'!$X$15/12+$O28*$P28*'[111]2d - Schedule Table'!$X$16/12+$F28*$P28*'[111]2d - Schedule Table'!$X$7/12</f>
        <v>15415.688816145926</v>
      </c>
      <c r="AI28" s="178">
        <f>+$G28*$P28*'[111]2d - Schedule Table'!$Y$8/12+$H28*$P28*'[111]2d - Schedule Table'!$Y$9/12+$I28*$P28*'[111]2d - Schedule Table'!$Y$10/12+$J28*$P28*'[111]2d - Schedule Table'!$Y$11/12+$K28*$P28*'[111]2d - Schedule Table'!$Y$12/12+$L28*$P28*'[111]2d - Schedule Table'!$Y$13/12+$M28*$P28*'[111]2d - Schedule Table'!$Y$14/12+$N28*$P28*'[111]2d - Schedule Table'!$Y$15/12+$O28*$P28*'[111]2d - Schedule Table'!$Y$16/12+$F28*$P28*'[111]2d - Schedule Table'!$Y$7/12</f>
        <v>6352.6190176425516</v>
      </c>
      <c r="AJ28" s="178">
        <f>+$G28*$P28*'[111]2d - Schedule Table'!$Z$8/12+$H28*$P28*'[111]2d - Schedule Table'!$Z$9/12+$I28*$P28*'[111]2d - Schedule Table'!$Z$10/12+$J28*$P28*'[111]2d - Schedule Table'!$Z$11/12+$K28*$P28*'[111]2d - Schedule Table'!$Z$12/12+$L28*$P28*'[111]2d - Schedule Table'!$Z$13/12+$M28*$P28*'[111]2d - Schedule Table'!$Z$14/12+$N28*$P28*'[111]2d - Schedule Table'!$Z$15/12+$O28*$P28*'[111]2d - Schedule Table'!$Z$16/12+$F28*$P28*'[111]2d - Schedule Table'!$Z$7/12</f>
        <v>0</v>
      </c>
      <c r="AK28" s="178">
        <f>+$G28*$P28*'[111]2d - Schedule Table'!$AA$8/12+$H28*$P28*'[111]2d - Schedule Table'!$AA$9/12+$I28*$P28*'[111]2d - Schedule Table'!$AA$10/12+$J28*$P28*'[111]2d - Schedule Table'!$AA$11/12+$K28*$P28*'[111]2d - Schedule Table'!$AA$12/12+$L28*$P28*'[111]2d - Schedule Table'!$AA$13/12+$M28*$P28*'[111]2d - Schedule Table'!$AA$14/12+$N28*$P28*'[111]2d - Schedule Table'!$AA$15/12+$O28*$P28*'[111]2d - Schedule Table'!$AA$16/12+$F28*$P28*'[111]2d - Schedule Table'!$AA$7/12</f>
        <v>0</v>
      </c>
      <c r="AL28" s="178">
        <f>+$G28*$P28*'[111]2d - Schedule Table'!$AB$8/12+$H28*$P28*'[111]2d - Schedule Table'!$AB$9/12+$I28*$P28*'[111]2d - Schedule Table'!$AB$10/12+$J28*$P28*'[111]2d - Schedule Table'!$AB$11/12+$K28*$P28*'[111]2d - Schedule Table'!$AB$12/12+$L28*$P28*'[111]2d - Schedule Table'!$AB$13/12+$M28*$P28*'[111]2d - Schedule Table'!$AB$14/12+$N28*$P28*'[111]2d - Schedule Table'!$AB$15/12+$O28*$P28*'[111]2d - Schedule Table'!$AB$16/12+$F28*$P28*'[111]2d - Schedule Table'!$AB$7/12</f>
        <v>0</v>
      </c>
      <c r="AM28" s="178">
        <f>+$G28*$P28*'[111]2d - Schedule Table'!$AC$8/12+$H28*$P28*'[111]2d - Schedule Table'!$AC$9/12+$I28*$P28*'[111]2d - Schedule Table'!$AC$10/12+$J28*$P28*'[111]2d - Schedule Table'!$AC$11/12+$K28*$P28*'[111]2d - Schedule Table'!$AC$12/12+$L28*$P28*'[111]2d - Schedule Table'!$AC$13/12+$M28*$P28*'[111]2d - Schedule Table'!$AC$14/12+$N28*$P28*'[111]2d - Schedule Table'!$AC$15/12+$O28*$P28*'[111]2d - Schedule Table'!$AC$16/12+$F28*$P28*'[111]2d - Schedule Table'!$AC$7/12</f>
        <v>0</v>
      </c>
      <c r="AN28" s="180">
        <f t="shared" si="0"/>
        <v>467129.25176398229</v>
      </c>
    </row>
    <row r="29" spans="1:40">
      <c r="A29" s="203" t="s">
        <v>1380</v>
      </c>
      <c r="B29" s="211"/>
      <c r="C29" s="176" t="s">
        <v>1321</v>
      </c>
      <c r="D29" s="212">
        <v>11913273</v>
      </c>
      <c r="E29" s="206" t="s">
        <v>1296</v>
      </c>
      <c r="F29" s="207"/>
      <c r="G29" s="177">
        <v>1</v>
      </c>
      <c r="H29" s="177">
        <v>0.1</v>
      </c>
      <c r="I29" s="177">
        <v>0.25</v>
      </c>
      <c r="J29" s="177">
        <v>0.2</v>
      </c>
      <c r="K29" s="177">
        <v>1</v>
      </c>
      <c r="L29" s="177">
        <v>0.05</v>
      </c>
      <c r="M29" s="177">
        <v>0.1</v>
      </c>
      <c r="N29" s="209"/>
      <c r="O29" s="209"/>
      <c r="P29" s="183">
        <f>+IFERROR(VLOOKUP(E29,'[111]4b-Classifcation rates'!$A$5:$L$200,8,FALSE),0)</f>
        <v>134635.25373271876</v>
      </c>
      <c r="Q29" s="178">
        <f>+$G29*$P29*'[111]2d - Schedule Table'!$G$8/12+$H29*$P29*'[111]2d - Schedule Table'!$G$9/12+$I29*$P29*'[111]2d - Schedule Table'!$G$10/12+$J29*$P29*'[111]2d - Schedule Table'!$G$11/12+$K29*$P29*'[111]2d - Schedule Table'!$G$12/12+$L29*$P29*'[111]2d - Schedule Table'!$G$13/12+$M29*$P29*'[111]2d - Schedule Table'!$G$14/12+$N29*$P29*'[111]2d - Schedule Table'!$G$15/12+$O29*$P29*'[111]2d - Schedule Table'!$G$16/12+$F29*$P29*'[111]2d - Schedule Table'!$G$7/12</f>
        <v>0</v>
      </c>
      <c r="R29" s="178">
        <f>+$G29*$P29*'[111]2d - Schedule Table'!$H$8/12+$H29*$P29*'[111]2d - Schedule Table'!$H$9/12+$I29*$P29*'[111]2d - Schedule Table'!$H$10/12+$J29*$P29*'[111]2d - Schedule Table'!$H$11/12+$K29*$P29*'[111]2d - Schedule Table'!$H$12/12+$L29*$P29*'[111]2d - Schedule Table'!$H$13/12+$M29*$P29*'[111]2d - Schedule Table'!$H$14/12+$N29*$P29*'[111]2d - Schedule Table'!$H$15/12+$O29*$P29*'[111]2d - Schedule Table'!$H$16/12+$F29*$P29*'[111]2d - Schedule Table'!$H$7/12</f>
        <v>0</v>
      </c>
      <c r="S29" s="178">
        <f>+$G29*$P29*'[111]2d - Schedule Table'!$I$8/12+$H29*$P29*'[111]2d - Schedule Table'!$I$9/12+$I29*$P29*'[111]2d - Schedule Table'!$I$10/12+$J29*$P29*'[111]2d - Schedule Table'!$I$11/12+$K29*$P29*'[111]2d - Schedule Table'!$I$12/12+$L29*$P29*'[111]2d - Schedule Table'!$I$13/12+$M29*$P29*'[111]2d - Schedule Table'!$I$14/12+$N29*$P29*'[111]2d - Schedule Table'!$I$15/12+$O29*$P29*'[111]2d - Schedule Table'!$I$16/12+$F29*$P29*'[111]2d - Schedule Table'!$I$7/12</f>
        <v>0</v>
      </c>
      <c r="T29" s="178">
        <f>+$G29*$P29*'[111]2d - Schedule Table'!$J$8/12+$H29*$P29*'[111]2d - Schedule Table'!$J$9/12+$I29*$P29*'[111]2d - Schedule Table'!$J$10/12+$J29*$P29*'[111]2d - Schedule Table'!$J$11/12+$K29*$P29*'[111]2d - Schedule Table'!$J$12/12+$L29*$P29*'[111]2d - Schedule Table'!$J$13/12+$M29*$P29*'[111]2d - Schedule Table'!$J$14/12+$N29*$P29*'[111]2d - Schedule Table'!$J$15/12+$O29*$P29*'[111]2d - Schedule Table'!$J$16/12+$F29*$P29*'[111]2d - Schedule Table'!$J$7/12</f>
        <v>79674.561113060961</v>
      </c>
      <c r="U29" s="178">
        <f>+$G29*$P29*'[111]2d - Schedule Table'!$K$8/12+$H29*$P29*'[111]2d - Schedule Table'!$K$9/12+$I29*$P29*'[111]2d - Schedule Table'!$K$10/12+$J29*$P29*'[111]2d - Schedule Table'!$K$11/12+$K29*$P29*'[111]2d - Schedule Table'!$K$12/12+$L29*$P29*'[111]2d - Schedule Table'!$K$13/12+$M29*$P29*'[111]2d - Schedule Table'!$K$14/12+$N29*$P29*'[111]2d - Schedule Table'!$K$15/12+$O29*$P29*'[111]2d - Schedule Table'!$K$16/12+$F29*$P29*'[111]2d - Schedule Table'!$K$7/12</f>
        <v>134266.39002386201</v>
      </c>
      <c r="V29" s="178">
        <f>+$G29*$P29*'[111]2d - Schedule Table'!$L$8/12+$H29*$P29*'[111]2d - Schedule Table'!$L$9/12+$I29*$P29*'[111]2d - Schedule Table'!$L$10/12+$J29*$P29*'[111]2d - Schedule Table'!$L$11/12+$K29*$P29*'[111]2d - Schedule Table'!$L$12/12+$L29*$P29*'[111]2d - Schedule Table'!$L$13/12+$M29*$P29*'[111]2d - Schedule Table'!$L$14/12+$N29*$P29*'[111]2d - Schedule Table'!$L$15/12+$O29*$P29*'[111]2d - Schedule Table'!$L$16/12+$F29*$P29*'[111]2d - Schedule Table'!$L$7/12</f>
        <v>134266.39002386201</v>
      </c>
      <c r="W29" s="178">
        <f>+$G29*$P29*'[111]2d - Schedule Table'!$M$8/12+$H29*$P29*'[111]2d - Schedule Table'!$M$9/12+$I29*$P29*'[111]2d - Schedule Table'!$M$10/12+$J29*$P29*'[111]2d - Schedule Table'!$M$11/12+$K29*$P29*'[111]2d - Schedule Table'!$M$12/12+$L29*$P29*'[111]2d - Schedule Table'!$M$13/12+$M29*$P29*'[111]2d - Schedule Table'!$M$14/12+$N29*$P29*'[111]2d - Schedule Table'!$M$15/12+$O29*$P29*'[111]2d - Schedule Table'!$M$16/12+$F29*$P29*'[111]2d - Schedule Table'!$M$7/12</f>
        <v>24049.913817460998</v>
      </c>
      <c r="X29" s="178">
        <f>+$G29*$P29*'[111]2d - Schedule Table'!$N$8/12+$H29*$P29*'[111]2d - Schedule Table'!$N$9/12+$I29*$P29*'[111]2d - Schedule Table'!$N$10/12+$J29*$P29*'[111]2d - Schedule Table'!$N$11/12+$K29*$P29*'[111]2d - Schedule Table'!$N$12/12+$L29*$P29*'[111]2d - Schedule Table'!$N$13/12+$M29*$P29*'[111]2d - Schedule Table'!$N$14/12+$N29*$P29*'[111]2d - Schedule Table'!$N$15/12+$O29*$P29*'[111]2d - Schedule Table'!$N$16/12+$F29*$P29*'[111]2d - Schedule Table'!$N$7/12</f>
        <v>13426.639002386202</v>
      </c>
      <c r="Y29" s="178">
        <f>+$G29*$P29*'[111]2d - Schedule Table'!$O$8/12+$H29*$P29*'[111]2d - Schedule Table'!$O$9/12+$I29*$P29*'[111]2d - Schedule Table'!$O$10/12+$J29*$P29*'[111]2d - Schedule Table'!$O$11/12+$K29*$P29*'[111]2d - Schedule Table'!$O$12/12+$L29*$P29*'[111]2d - Schedule Table'!$O$13/12+$M29*$P29*'[111]2d - Schedule Table'!$O$14/12+$N29*$P29*'[111]2d - Schedule Table'!$O$15/12+$O29*$P29*'[111]2d - Schedule Table'!$O$16/12+$F29*$P29*'[111]2d - Schedule Table'!$O$7/12</f>
        <v>28254.960098428099</v>
      </c>
      <c r="Z29" s="178">
        <f>+$G29*$P29*'[111]2d - Schedule Table'!$P$8/12+$H29*$P29*'[111]2d - Schedule Table'!$P$9/12+$I29*$P29*'[111]2d - Schedule Table'!$P$10/12+$J29*$P29*'[111]2d - Schedule Table'!$P$11/12+$K29*$P29*'[111]2d - Schedule Table'!$P$12/12+$L29*$P29*'[111]2d - Schedule Table'!$P$13/12+$M29*$P29*'[111]2d - Schedule Table'!$P$14/12+$N29*$P29*'[111]2d - Schedule Table'!$P$15/12+$O29*$P29*'[111]2d - Schedule Table'!$P$16/12+$F29*$P29*'[111]2d - Schedule Table'!$P$7/12</f>
        <v>33566.597505965503</v>
      </c>
      <c r="AA29" s="178">
        <f>+$G29*$P29*'[111]2d - Schedule Table'!$Q$8/12+$H29*$P29*'[111]2d - Schedule Table'!$Q$9/12+$I29*$P29*'[111]2d - Schedule Table'!$Q$10/12+$J29*$P29*'[111]2d - Schedule Table'!$Q$11/12+$K29*$P29*'[111]2d - Schedule Table'!$Q$12/12+$L29*$P29*'[111]2d - Schedule Table'!$Q$13/12+$M29*$P29*'[111]2d - Schedule Table'!$Q$14/12+$N29*$P29*'[111]2d - Schedule Table'!$Q$15/12+$O29*$P29*'[111]2d - Schedule Table'!$Q$16/12+$F29*$P29*'[111]2d - Schedule Table'!$Q$7/12</f>
        <v>28771.36929082757</v>
      </c>
      <c r="AB29" s="178">
        <f>+$G29*$P29*'[111]2d - Schedule Table'!$R$8/12+$H29*$P29*'[111]2d - Schedule Table'!$R$9/12+$I29*$P29*'[111]2d - Schedule Table'!$R$10/12+$J29*$P29*'[111]2d - Schedule Table'!$R$11/12+$K29*$P29*'[111]2d - Schedule Table'!$R$12/12+$L29*$P29*'[111]2d - Schedule Table'!$R$13/12+$M29*$P29*'[111]2d - Schedule Table'!$R$14/12+$N29*$P29*'[111]2d - Schedule Table'!$R$15/12+$O29*$P29*'[111]2d - Schedule Table'!$R$16/12+$F29*$P29*'[111]2d - Schedule Table'!$R$7/12</f>
        <v>81076.243206716666</v>
      </c>
      <c r="AC29" s="178">
        <f>+$G29*$P29*'[111]2d - Schedule Table'!$S$8/12+$H29*$P29*'[111]2d - Schedule Table'!$S$9/12+$I29*$P29*'[111]2d - Schedule Table'!$S$10/12+$J29*$P29*'[111]2d - Schedule Table'!$S$11/12+$K29*$P29*'[111]2d - Schedule Table'!$S$12/12+$L29*$P29*'[111]2d - Schedule Table'!$S$13/12+$M29*$P29*'[111]2d - Schedule Table'!$S$14/12+$N29*$P29*'[111]2d - Schedule Table'!$S$15/12+$O29*$P29*'[111]2d - Schedule Table'!$S$16/12+$F29*$P29*'[111]2d - Schedule Table'!$S$7/12</f>
        <v>125487.433753071</v>
      </c>
      <c r="AD29" s="178">
        <f>+$G29*$P29*'[111]2d - Schedule Table'!$T$8/12+$H29*$P29*'[111]2d - Schedule Table'!$T$9/12+$I29*$P29*'[111]2d - Schedule Table'!$T$10/12+$J29*$P29*'[111]2d - Schedule Table'!$T$11/12+$K29*$P29*'[111]2d - Schedule Table'!$T$12/12+$L29*$P29*'[111]2d - Schedule Table'!$T$13/12+$M29*$P29*'[111]2d - Schedule Table'!$T$14/12+$N29*$P29*'[111]2d - Schedule Table'!$T$15/12+$O29*$P29*'[111]2d - Schedule Table'!$T$16/12+$F29*$P29*'[111]2d - Schedule Table'!$T$7/12</f>
        <v>10512.615702417766</v>
      </c>
      <c r="AE29" s="178">
        <f>+$G29*$P29*'[111]2d - Schedule Table'!$U$8/12+$H29*$P29*'[111]2d - Schedule Table'!$U$9/12+$I29*$P29*'[111]2d - Schedule Table'!$U$10/12+$J29*$P29*'[111]2d - Schedule Table'!$U$11/12+$K29*$P29*'[111]2d - Schedule Table'!$U$12/12+$L29*$P29*'[111]2d - Schedule Table'!$U$13/12+$M29*$P29*'[111]2d - Schedule Table'!$U$14/12+$N29*$P29*'[111]2d - Schedule Table'!$U$15/12+$O29*$P29*'[111]2d - Schedule Table'!$U$16/12+$F29*$P29*'[111]2d - Schedule Table'!$U$7/12</f>
        <v>13463.525373271877</v>
      </c>
      <c r="AF29" s="178">
        <f>+$G29*$P29*'[111]2d - Schedule Table'!$V$8/12+$H29*$P29*'[111]2d - Schedule Table'!$V$9/12+$I29*$P29*'[111]2d - Schedule Table'!$V$10/12+$J29*$P29*'[111]2d - Schedule Table'!$V$11/12+$K29*$P29*'[111]2d - Schedule Table'!$V$12/12+$L29*$P29*'[111]2d - Schedule Table'!$V$13/12+$M29*$P29*'[111]2d - Schedule Table'!$V$14/12+$N29*$P29*'[111]2d - Schedule Table'!$V$15/12+$O29*$P29*'[111]2d - Schedule Table'!$V$16/12+$F29*$P29*'[111]2d - Schedule Table'!$V$7/12</f>
        <v>13426.639002386202</v>
      </c>
      <c r="AG29" s="178">
        <f>+$G29*$P29*'[111]2d - Schedule Table'!$W$8/12+$H29*$P29*'[111]2d - Schedule Table'!$W$9/12+$I29*$P29*'[111]2d - Schedule Table'!$W$10/12+$J29*$P29*'[111]2d - Schedule Table'!$W$11/12+$K29*$P29*'[111]2d - Schedule Table'!$W$12/12+$L29*$P29*'[111]2d - Schedule Table'!$W$13/12+$M29*$P29*'[111]2d - Schedule Table'!$W$14/12+$N29*$P29*'[111]2d - Schedule Table'!$W$15/12+$O29*$P29*'[111]2d - Schedule Table'!$W$16/12+$F29*$P29*'[111]2d - Schedule Table'!$W$7/12</f>
        <v>13426.639002386202</v>
      </c>
      <c r="AH29" s="178">
        <f>+$G29*$P29*'[111]2d - Schedule Table'!$X$8/12+$H29*$P29*'[111]2d - Schedule Table'!$X$9/12+$I29*$P29*'[111]2d - Schedule Table'!$X$10/12+$J29*$P29*'[111]2d - Schedule Table'!$X$11/12+$K29*$P29*'[111]2d - Schedule Table'!$X$12/12+$L29*$P29*'[111]2d - Schedule Table'!$X$13/12+$M29*$P29*'[111]2d - Schedule Table'!$X$14/12+$N29*$P29*'[111]2d - Schedule Table'!$X$15/12+$O29*$P29*'[111]2d - Schedule Table'!$X$16/12+$F29*$P29*'[111]2d - Schedule Table'!$X$7/12</f>
        <v>13426.639002386202</v>
      </c>
      <c r="AI29" s="178">
        <f>+$G29*$P29*'[111]2d - Schedule Table'!$Y$8/12+$H29*$P29*'[111]2d - Schedule Table'!$Y$9/12+$I29*$P29*'[111]2d - Schedule Table'!$Y$10/12+$J29*$P29*'[111]2d - Schedule Table'!$Y$11/12+$K29*$P29*'[111]2d - Schedule Table'!$Y$12/12+$L29*$P29*'[111]2d - Schedule Table'!$Y$13/12+$M29*$P29*'[111]2d - Schedule Table'!$Y$14/12+$N29*$P29*'[111]2d - Schedule Table'!$Y$15/12+$O29*$P29*'[111]2d - Schedule Table'!$Y$16/12+$F29*$P29*'[111]2d - Schedule Table'!$Y$7/12</f>
        <v>5532.9556328514564</v>
      </c>
      <c r="AJ29" s="178">
        <f>+$G29*$P29*'[111]2d - Schedule Table'!$Z$8/12+$H29*$P29*'[111]2d - Schedule Table'!$Z$9/12+$I29*$P29*'[111]2d - Schedule Table'!$Z$10/12+$J29*$P29*'[111]2d - Schedule Table'!$Z$11/12+$K29*$P29*'[111]2d - Schedule Table'!$Z$12/12+$L29*$P29*'[111]2d - Schedule Table'!$Z$13/12+$M29*$P29*'[111]2d - Schedule Table'!$Z$14/12+$N29*$P29*'[111]2d - Schedule Table'!$Z$15/12+$O29*$P29*'[111]2d - Schedule Table'!$Z$16/12+$F29*$P29*'[111]2d - Schedule Table'!$Z$7/12</f>
        <v>0</v>
      </c>
      <c r="AK29" s="178">
        <f>+$G29*$P29*'[111]2d - Schedule Table'!$AA$8/12+$H29*$P29*'[111]2d - Schedule Table'!$AA$9/12+$I29*$P29*'[111]2d - Schedule Table'!$AA$10/12+$J29*$P29*'[111]2d - Schedule Table'!$AA$11/12+$K29*$P29*'[111]2d - Schedule Table'!$AA$12/12+$L29*$P29*'[111]2d - Schedule Table'!$AA$13/12+$M29*$P29*'[111]2d - Schedule Table'!$AA$14/12+$N29*$P29*'[111]2d - Schedule Table'!$AA$15/12+$O29*$P29*'[111]2d - Schedule Table'!$AA$16/12+$F29*$P29*'[111]2d - Schedule Table'!$AA$7/12</f>
        <v>0</v>
      </c>
      <c r="AL29" s="178">
        <f>+$G29*$P29*'[111]2d - Schedule Table'!$AB$8/12+$H29*$P29*'[111]2d - Schedule Table'!$AB$9/12+$I29*$P29*'[111]2d - Schedule Table'!$AB$10/12+$J29*$P29*'[111]2d - Schedule Table'!$AB$11/12+$K29*$P29*'[111]2d - Schedule Table'!$AB$12/12+$L29*$P29*'[111]2d - Schedule Table'!$AB$13/12+$M29*$P29*'[111]2d - Schedule Table'!$AB$14/12+$N29*$P29*'[111]2d - Schedule Table'!$AB$15/12+$O29*$P29*'[111]2d - Schedule Table'!$AB$16/12+$F29*$P29*'[111]2d - Schedule Table'!$AB$7/12</f>
        <v>0</v>
      </c>
      <c r="AM29" s="178">
        <f>+$G29*$P29*'[111]2d - Schedule Table'!$AC$8/12+$H29*$P29*'[111]2d - Schedule Table'!$AC$9/12+$I29*$P29*'[111]2d - Schedule Table'!$AC$10/12+$J29*$P29*'[111]2d - Schedule Table'!$AC$11/12+$K29*$P29*'[111]2d - Schedule Table'!$AC$12/12+$L29*$P29*'[111]2d - Schedule Table'!$AC$13/12+$M29*$P29*'[111]2d - Schedule Table'!$AC$14/12+$N29*$P29*'[111]2d - Schedule Table'!$AC$15/12+$O29*$P29*'[111]2d - Schedule Table'!$AC$16/12+$F29*$P29*'[111]2d - Schedule Table'!$AC$7/12</f>
        <v>0</v>
      </c>
      <c r="AN29" s="180">
        <f t="shared" si="0"/>
        <v>752629.51155134081</v>
      </c>
    </row>
    <row r="30" spans="1:40" ht="15" hidden="1" customHeight="1">
      <c r="A30" s="213"/>
      <c r="B30" s="211"/>
      <c r="C30" s="176" t="s">
        <v>1322</v>
      </c>
      <c r="D30" s="214"/>
      <c r="E30" s="206"/>
      <c r="F30" s="207"/>
      <c r="G30" s="215"/>
      <c r="H30" s="215"/>
      <c r="I30" s="215"/>
      <c r="J30" s="215"/>
      <c r="K30" s="215"/>
      <c r="L30" s="215"/>
      <c r="M30" s="215"/>
      <c r="N30" s="209"/>
      <c r="O30" s="209"/>
      <c r="P30" s="183">
        <f>+IFERROR(VLOOKUP(E30,'[111]4b-Classifcation rates'!$A$5:$G$200,7,FALSE),0)</f>
        <v>0</v>
      </c>
      <c r="Q30" s="178">
        <f>+$G30*$P30*'[111]2d - Schedule Table'!$G$8/12+$H30*$P30*'[111]2d - Schedule Table'!$G$9/12+$I30*$P30*'[111]2d - Schedule Table'!$G$10/12+$J30*$P30*'[111]2d - Schedule Table'!$G$11/12+$K30*$P30*'[111]2d - Schedule Table'!$G$12/12+$L30*$P30*'[111]2d - Schedule Table'!$G$13/12+$M30*$P30*'[111]2d - Schedule Table'!$G$14/12+$N30*$P30*'[111]2d - Schedule Table'!$G$15/12+$O30*$P30*'[111]2d - Schedule Table'!$G$16/12+$F30*$P30*'[111]2d - Schedule Table'!$G$7/12</f>
        <v>0</v>
      </c>
      <c r="R30" s="178">
        <f>+$G30*$P30*'[111]2d - Schedule Table'!$H$8/12+$H30*$P30*'[111]2d - Schedule Table'!$H$9/12+$I30*$P30*'[111]2d - Schedule Table'!$H$10/12+$J30*$P30*'[111]2d - Schedule Table'!$H$11/12+$K30*$P30*'[111]2d - Schedule Table'!$H$12/12+$L30*$P30*'[111]2d - Schedule Table'!$H$13/12+$M30*$P30*'[111]2d - Schedule Table'!$H$14/12+$N30*$P30*'[111]2d - Schedule Table'!$H$15/12+$O30*$P30*'[111]2d - Schedule Table'!$H$16/12+$F30*$P30*'[111]2d - Schedule Table'!$H$7/12</f>
        <v>0</v>
      </c>
      <c r="S30" s="178">
        <f>+$G30*$P30*'[111]2d - Schedule Table'!$I$8/12+$H30*$P30*'[111]2d - Schedule Table'!$I$9/12+$I30*$P30*'[111]2d - Schedule Table'!$I$10/12+$J30*$P30*'[111]2d - Schedule Table'!$I$11/12+$K30*$P30*'[111]2d - Schedule Table'!$I$12/12+$L30*$P30*'[111]2d - Schedule Table'!$I$13/12+$M30*$P30*'[111]2d - Schedule Table'!$I$14/12+$N30*$P30*'[111]2d - Schedule Table'!$I$15/12+$O30*$P30*'[111]2d - Schedule Table'!$I$16/12+$F30*$P30*'[111]2d - Schedule Table'!$I$7/12</f>
        <v>0</v>
      </c>
      <c r="T30" s="178">
        <f>+$G30*$P30*'[111]2d - Schedule Table'!$J$8/12+$H30*$P30*'[111]2d - Schedule Table'!$J$9/12+$I30*$P30*'[111]2d - Schedule Table'!$J$10/12+$J30*$P30*'[111]2d - Schedule Table'!$J$11/12+$K30*$P30*'[111]2d - Schedule Table'!$J$12/12+$L30*$P30*'[111]2d - Schedule Table'!$J$13/12+$M30*$P30*'[111]2d - Schedule Table'!$J$14/12+$N30*$P30*'[111]2d - Schedule Table'!$J$15/12+$O30*$P30*'[111]2d - Schedule Table'!$J$16/12+$F30*$P30*'[111]2d - Schedule Table'!$J$7/12</f>
        <v>0</v>
      </c>
      <c r="U30" s="178">
        <f>+$G30*$P30*'[111]2d - Schedule Table'!$K$8/12+$H30*$P30*'[111]2d - Schedule Table'!$K$9/12+$I30*$P30*'[111]2d - Schedule Table'!$K$10/12+$J30*$P30*'[111]2d - Schedule Table'!$K$11/12+$K30*$P30*'[111]2d - Schedule Table'!$K$12/12+$L30*$P30*'[111]2d - Schedule Table'!$K$13/12+$M30*$P30*'[111]2d - Schedule Table'!$K$14/12+$N30*$P30*'[111]2d - Schedule Table'!$K$15/12+$O30*$P30*'[111]2d - Schedule Table'!$K$16/12+$F30*$P30*'[111]2d - Schedule Table'!$K$7/12</f>
        <v>0</v>
      </c>
      <c r="V30" s="178">
        <f>+$G30*$P30*'[111]2d - Schedule Table'!$L$8/12+$H30*$P30*'[111]2d - Schedule Table'!$L$9/12+$I30*$P30*'[111]2d - Schedule Table'!$L$10/12+$J30*$P30*'[111]2d - Schedule Table'!$L$11/12+$K30*$P30*'[111]2d - Schedule Table'!$L$12/12+$L30*$P30*'[111]2d - Schedule Table'!$L$13/12+$M30*$P30*'[111]2d - Schedule Table'!$L$14/12+$N30*$P30*'[111]2d - Schedule Table'!$L$15/12+$O30*$P30*'[111]2d - Schedule Table'!$L$16/12+$F30*$P30*'[111]2d - Schedule Table'!$L$7/12</f>
        <v>0</v>
      </c>
      <c r="W30" s="178">
        <f>+$G30*$P30*'[111]2d - Schedule Table'!$M$8/12+$H30*$P30*'[111]2d - Schedule Table'!$M$9/12+$I30*$P30*'[111]2d - Schedule Table'!$M$10/12+$J30*$P30*'[111]2d - Schedule Table'!$M$11/12+$K30*$P30*'[111]2d - Schedule Table'!$M$12/12+$L30*$P30*'[111]2d - Schedule Table'!$M$13/12+$M30*$P30*'[111]2d - Schedule Table'!$M$14/12+$N30*$P30*'[111]2d - Schedule Table'!$M$15/12+$O30*$P30*'[111]2d - Schedule Table'!$M$16/12+$F30*$P30*'[111]2d - Schedule Table'!$M$7/12</f>
        <v>0</v>
      </c>
      <c r="X30" s="178">
        <f>+$G30*$P30*'[111]2d - Schedule Table'!$N$8/12+$H30*$P30*'[111]2d - Schedule Table'!$N$9/12+$I30*$P30*'[111]2d - Schedule Table'!$N$10/12+$J30*$P30*'[111]2d - Schedule Table'!$N$11/12+$K30*$P30*'[111]2d - Schedule Table'!$N$12/12+$L30*$P30*'[111]2d - Schedule Table'!$N$13/12+$M30*$P30*'[111]2d - Schedule Table'!$N$14/12+$N30*$P30*'[111]2d - Schedule Table'!$N$15/12+$O30*$P30*'[111]2d - Schedule Table'!$N$16/12+$F30*$P30*'[111]2d - Schedule Table'!$N$7/12</f>
        <v>0</v>
      </c>
      <c r="Y30" s="178">
        <f>+$G30*$P30*'[111]2d - Schedule Table'!$O$8/12+$H30*$P30*'[111]2d - Schedule Table'!$O$9/12+$I30*$P30*'[111]2d - Schedule Table'!$O$10/12+$J30*$P30*'[111]2d - Schedule Table'!$O$11/12+$K30*$P30*'[111]2d - Schedule Table'!$O$12/12+$L30*$P30*'[111]2d - Schedule Table'!$O$13/12+$M30*$P30*'[111]2d - Schedule Table'!$O$14/12+$N30*$P30*'[111]2d - Schedule Table'!$O$15/12+$O30*$P30*'[111]2d - Schedule Table'!$O$16/12+$F30*$P30*'[111]2d - Schedule Table'!$O$7/12</f>
        <v>0</v>
      </c>
      <c r="Z30" s="178">
        <f>+$G30*$P30*'[111]2d - Schedule Table'!$P$8/12+$H30*$P30*'[111]2d - Schedule Table'!$P$9/12+$I30*$P30*'[111]2d - Schedule Table'!$P$10/12+$J30*$P30*'[111]2d - Schedule Table'!$P$11/12+$K30*$P30*'[111]2d - Schedule Table'!$P$12/12+$L30*$P30*'[111]2d - Schedule Table'!$P$13/12+$M30*$P30*'[111]2d - Schedule Table'!$P$14/12+$N30*$P30*'[111]2d - Schedule Table'!$P$15/12+$O30*$P30*'[111]2d - Schedule Table'!$P$16/12+$F30*$P30*'[111]2d - Schedule Table'!$P$7/12</f>
        <v>0</v>
      </c>
      <c r="AA30" s="178">
        <f>+$G30*$P30*'[111]2d - Schedule Table'!$Q$8/12+$H30*$P30*'[111]2d - Schedule Table'!$Q$9/12+$I30*$P30*'[111]2d - Schedule Table'!$Q$10/12+$J30*$P30*'[111]2d - Schedule Table'!$Q$11/12+$K30*$P30*'[111]2d - Schedule Table'!$Q$12/12+$L30*$P30*'[111]2d - Schedule Table'!$Q$13/12+$M30*$P30*'[111]2d - Schedule Table'!$Q$14/12+$N30*$P30*'[111]2d - Schedule Table'!$Q$15/12+$O30*$P30*'[111]2d - Schedule Table'!$Q$16/12+$F30*$P30*'[111]2d - Schedule Table'!$Q$7/12</f>
        <v>0</v>
      </c>
      <c r="AB30" s="178">
        <f>+$G30*$P30*'[111]2d - Schedule Table'!$R$8/12+$H30*$P30*'[111]2d - Schedule Table'!$R$9/12+$I30*$P30*'[111]2d - Schedule Table'!$R$10/12+$J30*$P30*'[111]2d - Schedule Table'!$R$11/12+$K30*$P30*'[111]2d - Schedule Table'!$R$12/12+$L30*$P30*'[111]2d - Schedule Table'!$R$13/12+$M30*$P30*'[111]2d - Schedule Table'!$R$14/12+$N30*$P30*'[111]2d - Schedule Table'!$R$15/12+$O30*$P30*'[111]2d - Schedule Table'!$R$16/12+$F30*$P30*'[111]2d - Schedule Table'!$R$7/12</f>
        <v>0</v>
      </c>
      <c r="AC30" s="178">
        <f>+$G30*$P30*'[111]2d - Schedule Table'!$S$8/12+$H30*$P30*'[111]2d - Schedule Table'!$S$9/12+$I30*$P30*'[111]2d - Schedule Table'!$S$10/12+$J30*$P30*'[111]2d - Schedule Table'!$S$11/12+$K30*$P30*'[111]2d - Schedule Table'!$S$12/12+$L30*$P30*'[111]2d - Schedule Table'!$S$13/12+$M30*$P30*'[111]2d - Schedule Table'!$S$14/12+$N30*$P30*'[111]2d - Schedule Table'!$S$15/12+$O30*$P30*'[111]2d - Schedule Table'!$S$16/12+$F30*$P30*'[111]2d - Schedule Table'!$S$7/12</f>
        <v>0</v>
      </c>
      <c r="AD30" s="178">
        <f>+$G30*$P30*'[111]2d - Schedule Table'!$T$8/12+$H30*$P30*'[111]2d - Schedule Table'!$T$9/12+$I30*$P30*'[111]2d - Schedule Table'!$T$10/12+$J30*$P30*'[111]2d - Schedule Table'!$T$11/12+$K30*$P30*'[111]2d - Schedule Table'!$T$12/12+$L30*$P30*'[111]2d - Schedule Table'!$T$13/12+$M30*$P30*'[111]2d - Schedule Table'!$T$14/12+$N30*$P30*'[111]2d - Schedule Table'!$T$15/12+$O30*$P30*'[111]2d - Schedule Table'!$T$16/12+$F30*$P30*'[111]2d - Schedule Table'!$T$7/12</f>
        <v>0</v>
      </c>
      <c r="AE30" s="178">
        <f>+$G30*$P30*'[111]2d - Schedule Table'!$U$8/12+$H30*$P30*'[111]2d - Schedule Table'!$U$9/12+$I30*$P30*'[111]2d - Schedule Table'!$U$10/12+$J30*$P30*'[111]2d - Schedule Table'!$U$11/12+$K30*$P30*'[111]2d - Schedule Table'!$U$12/12+$L30*$P30*'[111]2d - Schedule Table'!$U$13/12+$M30*$P30*'[111]2d - Schedule Table'!$U$14/12+$N30*$P30*'[111]2d - Schedule Table'!$U$15/12+$O30*$P30*'[111]2d - Schedule Table'!$U$16/12+$F30*$P30*'[111]2d - Schedule Table'!$U$7/12</f>
        <v>0</v>
      </c>
      <c r="AF30" s="178">
        <f>+$G30*$P30*'[111]2d - Schedule Table'!$V$8/12+$H30*$P30*'[111]2d - Schedule Table'!$V$9/12+$I30*$P30*'[111]2d - Schedule Table'!$V$10/12+$J30*$P30*'[111]2d - Schedule Table'!$V$11/12+$K30*$P30*'[111]2d - Schedule Table'!$V$12/12+$L30*$P30*'[111]2d - Schedule Table'!$V$13/12+$M30*$P30*'[111]2d - Schedule Table'!$V$14/12+$N30*$P30*'[111]2d - Schedule Table'!$V$15/12+$O30*$P30*'[111]2d - Schedule Table'!$V$16/12+$F30*$P30*'[111]2d - Schedule Table'!$V$7/12</f>
        <v>0</v>
      </c>
      <c r="AG30" s="178">
        <f>+$G30*$P30*'[111]2d - Schedule Table'!$W$8/12+$H30*$P30*'[111]2d - Schedule Table'!$W$9/12+$I30*$P30*'[111]2d - Schedule Table'!$W$10/12+$J30*$P30*'[111]2d - Schedule Table'!$W$11/12+$K30*$P30*'[111]2d - Schedule Table'!$W$12/12+$L30*$P30*'[111]2d - Schedule Table'!$W$13/12+$M30*$P30*'[111]2d - Schedule Table'!$W$14/12+$N30*$P30*'[111]2d - Schedule Table'!$W$15/12+$O30*$P30*'[111]2d - Schedule Table'!$W$16/12+$F30*$P30*'[111]2d - Schedule Table'!$W$7/12</f>
        <v>0</v>
      </c>
      <c r="AH30" s="178">
        <f>+$G30*$P30*'[111]2d - Schedule Table'!$X$8/12+$H30*$P30*'[111]2d - Schedule Table'!$X$9/12+$I30*$P30*'[111]2d - Schedule Table'!$X$10/12+$J30*$P30*'[111]2d - Schedule Table'!$X$11/12+$K30*$P30*'[111]2d - Schedule Table'!$X$12/12+$L30*$P30*'[111]2d - Schedule Table'!$X$13/12+$M30*$P30*'[111]2d - Schedule Table'!$X$14/12+$N30*$P30*'[111]2d - Schedule Table'!$X$15/12+$O30*$P30*'[111]2d - Schedule Table'!$X$16/12+$F30*$P30*'[111]2d - Schedule Table'!$X$7/12</f>
        <v>0</v>
      </c>
      <c r="AI30" s="178">
        <f>+$G30*$P30*'[111]2d - Schedule Table'!$Y$8/12+$H30*$P30*'[111]2d - Schedule Table'!$Y$9/12+$I30*$P30*'[111]2d - Schedule Table'!$Y$10/12+$J30*$P30*'[111]2d - Schedule Table'!$Y$11/12+$K30*$P30*'[111]2d - Schedule Table'!$Y$12/12+$L30*$P30*'[111]2d - Schedule Table'!$Y$13/12+$M30*$P30*'[111]2d - Schedule Table'!$Y$14/12+$N30*$P30*'[111]2d - Schedule Table'!$Y$15/12+$O30*$P30*'[111]2d - Schedule Table'!$Y$16/12+$F30*$P30*'[111]2d - Schedule Table'!$Y$7/12</f>
        <v>0</v>
      </c>
      <c r="AJ30" s="178">
        <f>+$G30*$P30*'[111]2d - Schedule Table'!$Z$8/12+$H30*$P30*'[111]2d - Schedule Table'!$Z$9/12+$I30*$P30*'[111]2d - Schedule Table'!$Z$10/12+$J30*$P30*'[111]2d - Schedule Table'!$Z$11/12+$K30*$P30*'[111]2d - Schedule Table'!$Z$12/12+$L30*$P30*'[111]2d - Schedule Table'!$Z$13/12+$M30*$P30*'[111]2d - Schedule Table'!$Z$14/12+$N30*$P30*'[111]2d - Schedule Table'!$Z$15/12+$O30*$P30*'[111]2d - Schedule Table'!$Z$16/12+$F30*$P30*'[111]2d - Schedule Table'!$Z$7/12</f>
        <v>0</v>
      </c>
      <c r="AK30" s="178">
        <f>+$G30*$P30*'[111]2d - Schedule Table'!$AA$8/12+$H30*$P30*'[111]2d - Schedule Table'!$AA$9/12+$I30*$P30*'[111]2d - Schedule Table'!$AA$10/12+$J30*$P30*'[111]2d - Schedule Table'!$AA$11/12+$K30*$P30*'[111]2d - Schedule Table'!$AA$12/12+$L30*$P30*'[111]2d - Schedule Table'!$AA$13/12+$M30*$P30*'[111]2d - Schedule Table'!$AA$14/12+$N30*$P30*'[111]2d - Schedule Table'!$AA$15/12+$O30*$P30*'[111]2d - Schedule Table'!$AA$16/12+$F30*$P30*'[111]2d - Schedule Table'!$AA$7/12</f>
        <v>0</v>
      </c>
      <c r="AL30" s="178">
        <f>+$G30*$P30*'[111]2d - Schedule Table'!$AB$8/12+$H30*$P30*'[111]2d - Schedule Table'!$AB$9/12+$I30*$P30*'[111]2d - Schedule Table'!$AB$10/12+$J30*$P30*'[111]2d - Schedule Table'!$AB$11/12+$K30*$P30*'[111]2d - Schedule Table'!$AB$12/12+$L30*$P30*'[111]2d - Schedule Table'!$AB$13/12+$M30*$P30*'[111]2d - Schedule Table'!$AB$14/12+$N30*$P30*'[111]2d - Schedule Table'!$AB$15/12+$O30*$P30*'[111]2d - Schedule Table'!$AB$16/12+$F30*$P30*'[111]2d - Schedule Table'!$AB$7/12</f>
        <v>0</v>
      </c>
      <c r="AM30" s="178">
        <f>+$G30*$P30*'[111]2d - Schedule Table'!$AC$8/12+$H30*$P30*'[111]2d - Schedule Table'!$AC$9/12+$I30*$P30*'[111]2d - Schedule Table'!$AC$10/12+$J30*$P30*'[111]2d - Schedule Table'!$AC$11/12+$K30*$P30*'[111]2d - Schedule Table'!$AC$12/12+$L30*$P30*'[111]2d - Schedule Table'!$AC$13/12+$M30*$P30*'[111]2d - Schedule Table'!$AC$14/12+$N30*$P30*'[111]2d - Schedule Table'!$AC$15/12+$O30*$P30*'[111]2d - Schedule Table'!$AC$16/12+$F30*$P30*'[111]2d - Schedule Table'!$AC$7/12</f>
        <v>0</v>
      </c>
      <c r="AN30" s="180">
        <f t="shared" si="0"/>
        <v>0</v>
      </c>
    </row>
    <row r="31" spans="1:40" ht="15" hidden="1" customHeight="1">
      <c r="A31" s="213"/>
      <c r="B31" s="211"/>
      <c r="C31" s="181" t="s">
        <v>1323</v>
      </c>
      <c r="D31" s="214"/>
      <c r="E31" s="206"/>
      <c r="F31" s="207"/>
      <c r="G31" s="215"/>
      <c r="H31" s="215"/>
      <c r="I31" s="215"/>
      <c r="J31" s="215"/>
      <c r="K31" s="215"/>
      <c r="L31" s="215"/>
      <c r="M31" s="215"/>
      <c r="N31" s="209"/>
      <c r="O31" s="209"/>
      <c r="P31" s="183">
        <f>+IFERROR(VLOOKUP(E31,'[111]4b-Classifcation rates'!$A$5:$G$200,7,FALSE),0)</f>
        <v>0</v>
      </c>
      <c r="Q31" s="178">
        <f>+$G31*$P31*'[111]2d - Schedule Table'!$G$8/12+$H31*$P31*'[111]2d - Schedule Table'!$G$9/12+$I31*$P31*'[111]2d - Schedule Table'!$G$10/12+$J31*$P31*'[111]2d - Schedule Table'!$G$11/12+$K31*$P31*'[111]2d - Schedule Table'!$G$12/12+$L31*$P31*'[111]2d - Schedule Table'!$G$13/12+$M31*$P31*'[111]2d - Schedule Table'!$G$14/12+$N31*$P31*'[111]2d - Schedule Table'!$G$15/12+$O31*$P31*'[111]2d - Schedule Table'!$G$16/12+$F31*$P31*'[111]2d - Schedule Table'!$G$7/12</f>
        <v>0</v>
      </c>
      <c r="R31" s="178">
        <f>+$G31*$P31*'[111]2d - Schedule Table'!$H$8/12+$H31*$P31*'[111]2d - Schedule Table'!$H$9/12+$I31*$P31*'[111]2d - Schedule Table'!$H$10/12+$J31*$P31*'[111]2d - Schedule Table'!$H$11/12+$K31*$P31*'[111]2d - Schedule Table'!$H$12/12+$L31*$P31*'[111]2d - Schedule Table'!$H$13/12+$M31*$P31*'[111]2d - Schedule Table'!$H$14/12+$N31*$P31*'[111]2d - Schedule Table'!$H$15/12+$O31*$P31*'[111]2d - Schedule Table'!$H$16/12+$F31*$P31*'[111]2d - Schedule Table'!$H$7/12</f>
        <v>0</v>
      </c>
      <c r="S31" s="178">
        <f>+$G31*$P31*'[111]2d - Schedule Table'!$I$8/12+$H31*$P31*'[111]2d - Schedule Table'!$I$9/12+$I31*$P31*'[111]2d - Schedule Table'!$I$10/12+$J31*$P31*'[111]2d - Schedule Table'!$I$11/12+$K31*$P31*'[111]2d - Schedule Table'!$I$12/12+$L31*$P31*'[111]2d - Schedule Table'!$I$13/12+$M31*$P31*'[111]2d - Schedule Table'!$I$14/12+$N31*$P31*'[111]2d - Schedule Table'!$I$15/12+$O31*$P31*'[111]2d - Schedule Table'!$I$16/12+$F31*$P31*'[111]2d - Schedule Table'!$I$7/12</f>
        <v>0</v>
      </c>
      <c r="T31" s="178">
        <f>+$G31*$P31*'[111]2d - Schedule Table'!$J$8/12+$H31*$P31*'[111]2d - Schedule Table'!$J$9/12+$I31*$P31*'[111]2d - Schedule Table'!$J$10/12+$J31*$P31*'[111]2d - Schedule Table'!$J$11/12+$K31*$P31*'[111]2d - Schedule Table'!$J$12/12+$L31*$P31*'[111]2d - Schedule Table'!$J$13/12+$M31*$P31*'[111]2d - Schedule Table'!$J$14/12+$N31*$P31*'[111]2d - Schedule Table'!$J$15/12+$O31*$P31*'[111]2d - Schedule Table'!$J$16/12+$F31*$P31*'[111]2d - Schedule Table'!$J$7/12</f>
        <v>0</v>
      </c>
      <c r="U31" s="178">
        <f>+$G31*$P31*'[111]2d - Schedule Table'!$K$8/12+$H31*$P31*'[111]2d - Schedule Table'!$K$9/12+$I31*$P31*'[111]2d - Schedule Table'!$K$10/12+$J31*$P31*'[111]2d - Schedule Table'!$K$11/12+$K31*$P31*'[111]2d - Schedule Table'!$K$12/12+$L31*$P31*'[111]2d - Schedule Table'!$K$13/12+$M31*$P31*'[111]2d - Schedule Table'!$K$14/12+$N31*$P31*'[111]2d - Schedule Table'!$K$15/12+$O31*$P31*'[111]2d - Schedule Table'!$K$16/12+$F31*$P31*'[111]2d - Schedule Table'!$K$7/12</f>
        <v>0</v>
      </c>
      <c r="V31" s="178">
        <f>+$G31*$P31*'[111]2d - Schedule Table'!$L$8/12+$H31*$P31*'[111]2d - Schedule Table'!$L$9/12+$I31*$P31*'[111]2d - Schedule Table'!$L$10/12+$J31*$P31*'[111]2d - Schedule Table'!$L$11/12+$K31*$P31*'[111]2d - Schedule Table'!$L$12/12+$L31*$P31*'[111]2d - Schedule Table'!$L$13/12+$M31*$P31*'[111]2d - Schedule Table'!$L$14/12+$N31*$P31*'[111]2d - Schedule Table'!$L$15/12+$O31*$P31*'[111]2d - Schedule Table'!$L$16/12+$F31*$P31*'[111]2d - Schedule Table'!$L$7/12</f>
        <v>0</v>
      </c>
      <c r="W31" s="178">
        <f>+$G31*$P31*'[111]2d - Schedule Table'!$M$8/12+$H31*$P31*'[111]2d - Schedule Table'!$M$9/12+$I31*$P31*'[111]2d - Schedule Table'!$M$10/12+$J31*$P31*'[111]2d - Schedule Table'!$M$11/12+$K31*$P31*'[111]2d - Schedule Table'!$M$12/12+$L31*$P31*'[111]2d - Schedule Table'!$M$13/12+$M31*$P31*'[111]2d - Schedule Table'!$M$14/12+$N31*$P31*'[111]2d - Schedule Table'!$M$15/12+$O31*$P31*'[111]2d - Schedule Table'!$M$16/12+$F31*$P31*'[111]2d - Schedule Table'!$M$7/12</f>
        <v>0</v>
      </c>
      <c r="X31" s="178">
        <f>+$G31*$P31*'[111]2d - Schedule Table'!$N$8/12+$H31*$P31*'[111]2d - Schedule Table'!$N$9/12+$I31*$P31*'[111]2d - Schedule Table'!$N$10/12+$J31*$P31*'[111]2d - Schedule Table'!$N$11/12+$K31*$P31*'[111]2d - Schedule Table'!$N$12/12+$L31*$P31*'[111]2d - Schedule Table'!$N$13/12+$M31*$P31*'[111]2d - Schedule Table'!$N$14/12+$N31*$P31*'[111]2d - Schedule Table'!$N$15/12+$O31*$P31*'[111]2d - Schedule Table'!$N$16/12+$F31*$P31*'[111]2d - Schedule Table'!$N$7/12</f>
        <v>0</v>
      </c>
      <c r="Y31" s="178">
        <f>+$G31*$P31*'[111]2d - Schedule Table'!$O$8/12+$H31*$P31*'[111]2d - Schedule Table'!$O$9/12+$I31*$P31*'[111]2d - Schedule Table'!$O$10/12+$J31*$P31*'[111]2d - Schedule Table'!$O$11/12+$K31*$P31*'[111]2d - Schedule Table'!$O$12/12+$L31*$P31*'[111]2d - Schedule Table'!$O$13/12+$M31*$P31*'[111]2d - Schedule Table'!$O$14/12+$N31*$P31*'[111]2d - Schedule Table'!$O$15/12+$O31*$P31*'[111]2d - Schedule Table'!$O$16/12+$F31*$P31*'[111]2d - Schedule Table'!$O$7/12</f>
        <v>0</v>
      </c>
      <c r="Z31" s="178">
        <f>+$G31*$P31*'[111]2d - Schedule Table'!$P$8/12+$H31*$P31*'[111]2d - Schedule Table'!$P$9/12+$I31*$P31*'[111]2d - Schedule Table'!$P$10/12+$J31*$P31*'[111]2d - Schedule Table'!$P$11/12+$K31*$P31*'[111]2d - Schedule Table'!$P$12/12+$L31*$P31*'[111]2d - Schedule Table'!$P$13/12+$M31*$P31*'[111]2d - Schedule Table'!$P$14/12+$N31*$P31*'[111]2d - Schedule Table'!$P$15/12+$O31*$P31*'[111]2d - Schedule Table'!$P$16/12+$F31*$P31*'[111]2d - Schedule Table'!$P$7/12</f>
        <v>0</v>
      </c>
      <c r="AA31" s="178">
        <f>+$G31*$P31*'[111]2d - Schedule Table'!$Q$8/12+$H31*$P31*'[111]2d - Schedule Table'!$Q$9/12+$I31*$P31*'[111]2d - Schedule Table'!$Q$10/12+$J31*$P31*'[111]2d - Schedule Table'!$Q$11/12+$K31*$P31*'[111]2d - Schedule Table'!$Q$12/12+$L31*$P31*'[111]2d - Schedule Table'!$Q$13/12+$M31*$P31*'[111]2d - Schedule Table'!$Q$14/12+$N31*$P31*'[111]2d - Schedule Table'!$Q$15/12+$O31*$P31*'[111]2d - Schedule Table'!$Q$16/12+$F31*$P31*'[111]2d - Schedule Table'!$Q$7/12</f>
        <v>0</v>
      </c>
      <c r="AB31" s="178">
        <f>+$G31*$P31*'[111]2d - Schedule Table'!$R$8/12+$H31*$P31*'[111]2d - Schedule Table'!$R$9/12+$I31*$P31*'[111]2d - Schedule Table'!$R$10/12+$J31*$P31*'[111]2d - Schedule Table'!$R$11/12+$K31*$P31*'[111]2d - Schedule Table'!$R$12/12+$L31*$P31*'[111]2d - Schedule Table'!$R$13/12+$M31*$P31*'[111]2d - Schedule Table'!$R$14/12+$N31*$P31*'[111]2d - Schedule Table'!$R$15/12+$O31*$P31*'[111]2d - Schedule Table'!$R$16/12+$F31*$P31*'[111]2d - Schedule Table'!$R$7/12</f>
        <v>0</v>
      </c>
      <c r="AC31" s="178">
        <f>+$G31*$P31*'[111]2d - Schedule Table'!$S$8/12+$H31*$P31*'[111]2d - Schedule Table'!$S$9/12+$I31*$P31*'[111]2d - Schedule Table'!$S$10/12+$J31*$P31*'[111]2d - Schedule Table'!$S$11/12+$K31*$P31*'[111]2d - Schedule Table'!$S$12/12+$L31*$P31*'[111]2d - Schedule Table'!$S$13/12+$M31*$P31*'[111]2d - Schedule Table'!$S$14/12+$N31*$P31*'[111]2d - Schedule Table'!$S$15/12+$O31*$P31*'[111]2d - Schedule Table'!$S$16/12+$F31*$P31*'[111]2d - Schedule Table'!$S$7/12</f>
        <v>0</v>
      </c>
      <c r="AD31" s="178">
        <f>+$G31*$P31*'[111]2d - Schedule Table'!$T$8/12+$H31*$P31*'[111]2d - Schedule Table'!$T$9/12+$I31*$P31*'[111]2d - Schedule Table'!$T$10/12+$J31*$P31*'[111]2d - Schedule Table'!$T$11/12+$K31*$P31*'[111]2d - Schedule Table'!$T$12/12+$L31*$P31*'[111]2d - Schedule Table'!$T$13/12+$M31*$P31*'[111]2d - Schedule Table'!$T$14/12+$N31*$P31*'[111]2d - Schedule Table'!$T$15/12+$O31*$P31*'[111]2d - Schedule Table'!$T$16/12+$F31*$P31*'[111]2d - Schedule Table'!$T$7/12</f>
        <v>0</v>
      </c>
      <c r="AE31" s="178">
        <f>+$G31*$P31*'[111]2d - Schedule Table'!$U$8/12+$H31*$P31*'[111]2d - Schedule Table'!$U$9/12+$I31*$P31*'[111]2d - Schedule Table'!$U$10/12+$J31*$P31*'[111]2d - Schedule Table'!$U$11/12+$K31*$P31*'[111]2d - Schedule Table'!$U$12/12+$L31*$P31*'[111]2d - Schedule Table'!$U$13/12+$M31*$P31*'[111]2d - Schedule Table'!$U$14/12+$N31*$P31*'[111]2d - Schedule Table'!$U$15/12+$O31*$P31*'[111]2d - Schedule Table'!$U$16/12+$F31*$P31*'[111]2d - Schedule Table'!$U$7/12</f>
        <v>0</v>
      </c>
      <c r="AF31" s="178">
        <f>+$G31*$P31*'[111]2d - Schedule Table'!$V$8/12+$H31*$P31*'[111]2d - Schedule Table'!$V$9/12+$I31*$P31*'[111]2d - Schedule Table'!$V$10/12+$J31*$P31*'[111]2d - Schedule Table'!$V$11/12+$K31*$P31*'[111]2d - Schedule Table'!$V$12/12+$L31*$P31*'[111]2d - Schedule Table'!$V$13/12+$M31*$P31*'[111]2d - Schedule Table'!$V$14/12+$N31*$P31*'[111]2d - Schedule Table'!$V$15/12+$O31*$P31*'[111]2d - Schedule Table'!$V$16/12+$F31*$P31*'[111]2d - Schedule Table'!$V$7/12</f>
        <v>0</v>
      </c>
      <c r="AG31" s="178">
        <f>+$G31*$P31*'[111]2d - Schedule Table'!$W$8/12+$H31*$P31*'[111]2d - Schedule Table'!$W$9/12+$I31*$P31*'[111]2d - Schedule Table'!$W$10/12+$J31*$P31*'[111]2d - Schedule Table'!$W$11/12+$K31*$P31*'[111]2d - Schedule Table'!$W$12/12+$L31*$P31*'[111]2d - Schedule Table'!$W$13/12+$M31*$P31*'[111]2d - Schedule Table'!$W$14/12+$N31*$P31*'[111]2d - Schedule Table'!$W$15/12+$O31*$P31*'[111]2d - Schedule Table'!$W$16/12+$F31*$P31*'[111]2d - Schedule Table'!$W$7/12</f>
        <v>0</v>
      </c>
      <c r="AH31" s="178">
        <f>+$G31*$P31*'[111]2d - Schedule Table'!$X$8/12+$H31*$P31*'[111]2d - Schedule Table'!$X$9/12+$I31*$P31*'[111]2d - Schedule Table'!$X$10/12+$J31*$P31*'[111]2d - Schedule Table'!$X$11/12+$K31*$P31*'[111]2d - Schedule Table'!$X$12/12+$L31*$P31*'[111]2d - Schedule Table'!$X$13/12+$M31*$P31*'[111]2d - Schedule Table'!$X$14/12+$N31*$P31*'[111]2d - Schedule Table'!$X$15/12+$O31*$P31*'[111]2d - Schedule Table'!$X$16/12+$F31*$P31*'[111]2d - Schedule Table'!$X$7/12</f>
        <v>0</v>
      </c>
      <c r="AI31" s="178">
        <f>+$G31*$P31*'[111]2d - Schedule Table'!$Y$8/12+$H31*$P31*'[111]2d - Schedule Table'!$Y$9/12+$I31*$P31*'[111]2d - Schedule Table'!$Y$10/12+$J31*$P31*'[111]2d - Schedule Table'!$Y$11/12+$K31*$P31*'[111]2d - Schedule Table'!$Y$12/12+$L31*$P31*'[111]2d - Schedule Table'!$Y$13/12+$M31*$P31*'[111]2d - Schedule Table'!$Y$14/12+$N31*$P31*'[111]2d - Schedule Table'!$Y$15/12+$O31*$P31*'[111]2d - Schedule Table'!$Y$16/12+$F31*$P31*'[111]2d - Schedule Table'!$Y$7/12</f>
        <v>0</v>
      </c>
      <c r="AJ31" s="178">
        <f>+$G31*$P31*'[111]2d - Schedule Table'!$Z$8/12+$H31*$P31*'[111]2d - Schedule Table'!$Z$9/12+$I31*$P31*'[111]2d - Schedule Table'!$Z$10/12+$J31*$P31*'[111]2d - Schedule Table'!$Z$11/12+$K31*$P31*'[111]2d - Schedule Table'!$Z$12/12+$L31*$P31*'[111]2d - Schedule Table'!$Z$13/12+$M31*$P31*'[111]2d - Schedule Table'!$Z$14/12+$N31*$P31*'[111]2d - Schedule Table'!$Z$15/12+$O31*$P31*'[111]2d - Schedule Table'!$Z$16/12+$F31*$P31*'[111]2d - Schedule Table'!$Z$7/12</f>
        <v>0</v>
      </c>
      <c r="AK31" s="178">
        <f>+$G31*$P31*'[111]2d - Schedule Table'!$AA$8/12+$H31*$P31*'[111]2d - Schedule Table'!$AA$9/12+$I31*$P31*'[111]2d - Schedule Table'!$AA$10/12+$J31*$P31*'[111]2d - Schedule Table'!$AA$11/12+$K31*$P31*'[111]2d - Schedule Table'!$AA$12/12+$L31*$P31*'[111]2d - Schedule Table'!$AA$13/12+$M31*$P31*'[111]2d - Schedule Table'!$AA$14/12+$N31*$P31*'[111]2d - Schedule Table'!$AA$15/12+$O31*$P31*'[111]2d - Schedule Table'!$AA$16/12+$F31*$P31*'[111]2d - Schedule Table'!$AA$7/12</f>
        <v>0</v>
      </c>
      <c r="AL31" s="178">
        <f>+$G31*$P31*'[111]2d - Schedule Table'!$AB$8/12+$H31*$P31*'[111]2d - Schedule Table'!$AB$9/12+$I31*$P31*'[111]2d - Schedule Table'!$AB$10/12+$J31*$P31*'[111]2d - Schedule Table'!$AB$11/12+$K31*$P31*'[111]2d - Schedule Table'!$AB$12/12+$L31*$P31*'[111]2d - Schedule Table'!$AB$13/12+$M31*$P31*'[111]2d - Schedule Table'!$AB$14/12+$N31*$P31*'[111]2d - Schedule Table'!$AB$15/12+$O31*$P31*'[111]2d - Schedule Table'!$AB$16/12+$F31*$P31*'[111]2d - Schedule Table'!$AB$7/12</f>
        <v>0</v>
      </c>
      <c r="AM31" s="178">
        <f>+$G31*$P31*'[111]2d - Schedule Table'!$AC$8/12+$H31*$P31*'[111]2d - Schedule Table'!$AC$9/12+$I31*$P31*'[111]2d - Schedule Table'!$AC$10/12+$J31*$P31*'[111]2d - Schedule Table'!$AC$11/12+$K31*$P31*'[111]2d - Schedule Table'!$AC$12/12+$L31*$P31*'[111]2d - Schedule Table'!$AC$13/12+$M31*$P31*'[111]2d - Schedule Table'!$AC$14/12+$N31*$P31*'[111]2d - Schedule Table'!$AC$15/12+$O31*$P31*'[111]2d - Schedule Table'!$AC$16/12+$F31*$P31*'[111]2d - Schedule Table'!$AC$7/12</f>
        <v>0</v>
      </c>
      <c r="AN31" s="180">
        <f t="shared" si="0"/>
        <v>0</v>
      </c>
    </row>
    <row r="32" spans="1:40" hidden="1" outlineLevel="1">
      <c r="A32" s="216" t="s">
        <v>1381</v>
      </c>
      <c r="B32" s="211"/>
      <c r="C32" s="181"/>
      <c r="D32" s="217"/>
      <c r="E32" s="206" t="s">
        <v>1296</v>
      </c>
      <c r="F32" s="207"/>
      <c r="G32" s="215"/>
      <c r="H32" s="215"/>
      <c r="I32" s="215"/>
      <c r="J32" s="215"/>
      <c r="K32" s="215"/>
      <c r="L32" s="215"/>
      <c r="M32" s="215"/>
      <c r="N32" s="209"/>
      <c r="O32" s="209"/>
      <c r="P32" s="183">
        <f>+IFERROR(VLOOKUP(E32,'[111]4b-Classifcation rates'!$A$5:$G$200,7,FALSE),0)</f>
        <v>131672.61978750001</v>
      </c>
      <c r="Q32" s="178">
        <f>+$G32*$P32*'[111]2d - Schedule Table'!$G$8/12+$H32*$P32*'[111]2d - Schedule Table'!$G$9/12+$I32*$P32*'[111]2d - Schedule Table'!$G$10/12+$J32*$P32*'[111]2d - Schedule Table'!$G$11/12+$K32*$P32*'[111]2d - Schedule Table'!$G$12/12+$L32*$P32*'[111]2d - Schedule Table'!$G$13/12+$M32*$P32*'[111]2d - Schedule Table'!$G$14/12+$N32*$P32*'[111]2d - Schedule Table'!$G$15/12+$O32*$P32*'[111]2d - Schedule Table'!$G$16/12+$F32*$P32*'[111]2d - Schedule Table'!$G$7/12</f>
        <v>0</v>
      </c>
      <c r="R32" s="178">
        <f>+$G32*$P32*'[111]2d - Schedule Table'!$H$8/12+$H32*$P32*'[111]2d - Schedule Table'!$H$9/12+$I32*$P32*'[111]2d - Schedule Table'!$H$10/12+$J32*$P32*'[111]2d - Schedule Table'!$H$11/12+$K32*$P32*'[111]2d - Schedule Table'!$H$12/12+$L32*$P32*'[111]2d - Schedule Table'!$H$13/12+$M32*$P32*'[111]2d - Schedule Table'!$H$14/12+$N32*$P32*'[111]2d - Schedule Table'!$H$15/12+$O32*$P32*'[111]2d - Schedule Table'!$H$16/12+$F32*$P32*'[111]2d - Schedule Table'!$H$7/12</f>
        <v>0</v>
      </c>
      <c r="S32" s="178">
        <f>+$G32*$P32*'[111]2d - Schedule Table'!$I$8/12+$H32*$P32*'[111]2d - Schedule Table'!$I$9/12+$I32*$P32*'[111]2d - Schedule Table'!$I$10/12+$J32*$P32*'[111]2d - Schedule Table'!$I$11/12+$K32*$P32*'[111]2d - Schedule Table'!$I$12/12+$L32*$P32*'[111]2d - Schedule Table'!$I$13/12+$M32*$P32*'[111]2d - Schedule Table'!$I$14/12+$N32*$P32*'[111]2d - Schedule Table'!$I$15/12+$O32*$P32*'[111]2d - Schedule Table'!$I$16/12+$F32*$P32*'[111]2d - Schedule Table'!$I$7/12</f>
        <v>0</v>
      </c>
      <c r="T32" s="178">
        <f>+$G32*$P32*'[111]2d - Schedule Table'!$J$8/12+$H32*$P32*'[111]2d - Schedule Table'!$J$9/12+$I32*$P32*'[111]2d - Schedule Table'!$J$10/12+$J32*$P32*'[111]2d - Schedule Table'!$J$11/12+$K32*$P32*'[111]2d - Schedule Table'!$J$12/12+$L32*$P32*'[111]2d - Schedule Table'!$J$13/12+$M32*$P32*'[111]2d - Schedule Table'!$J$14/12+$N32*$P32*'[111]2d - Schedule Table'!$J$15/12+$O32*$P32*'[111]2d - Schedule Table'!$J$16/12+$F32*$P32*'[111]2d - Schedule Table'!$J$7/12</f>
        <v>0</v>
      </c>
      <c r="U32" s="178">
        <f>+$G32*$P32*'[111]2d - Schedule Table'!$K$8/12+$H32*$P32*'[111]2d - Schedule Table'!$K$9/12+$I32*$P32*'[111]2d - Schedule Table'!$K$10/12+$J32*$P32*'[111]2d - Schedule Table'!$K$11/12+$K32*$P32*'[111]2d - Schedule Table'!$K$12/12+$L32*$P32*'[111]2d - Schedule Table'!$K$13/12+$M32*$P32*'[111]2d - Schedule Table'!$K$14/12+$N32*$P32*'[111]2d - Schedule Table'!$K$15/12+$O32*$P32*'[111]2d - Schedule Table'!$K$16/12+$F32*$P32*'[111]2d - Schedule Table'!$K$7/12</f>
        <v>0</v>
      </c>
      <c r="V32" s="178">
        <f>+$G32*$P32*'[111]2d - Schedule Table'!$L$8/12+$H32*$P32*'[111]2d - Schedule Table'!$L$9/12+$I32*$P32*'[111]2d - Schedule Table'!$L$10/12+$J32*$P32*'[111]2d - Schedule Table'!$L$11/12+$K32*$P32*'[111]2d - Schedule Table'!$L$12/12+$L32*$P32*'[111]2d - Schedule Table'!$L$13/12+$M32*$P32*'[111]2d - Schedule Table'!$L$14/12+$N32*$P32*'[111]2d - Schedule Table'!$L$15/12+$O32*$P32*'[111]2d - Schedule Table'!$L$16/12+$F32*$P32*'[111]2d - Schedule Table'!$L$7/12</f>
        <v>0</v>
      </c>
      <c r="W32" s="178">
        <f>+$G32*$P32*'[111]2d - Schedule Table'!$M$8/12+$H32*$P32*'[111]2d - Schedule Table'!$M$9/12+$I32*$P32*'[111]2d - Schedule Table'!$M$10/12+$J32*$P32*'[111]2d - Schedule Table'!$M$11/12+$K32*$P32*'[111]2d - Schedule Table'!$M$12/12+$L32*$P32*'[111]2d - Schedule Table'!$M$13/12+$M32*$P32*'[111]2d - Schedule Table'!$M$14/12+$N32*$P32*'[111]2d - Schedule Table'!$M$15/12+$O32*$P32*'[111]2d - Schedule Table'!$M$16/12+$F32*$P32*'[111]2d - Schedule Table'!$M$7/12</f>
        <v>0</v>
      </c>
      <c r="X32" s="178">
        <f>+$G32*$P32*'[111]2d - Schedule Table'!$N$8/12+$H32*$P32*'[111]2d - Schedule Table'!$N$9/12+$I32*$P32*'[111]2d - Schedule Table'!$N$10/12+$J32*$P32*'[111]2d - Schedule Table'!$N$11/12+$K32*$P32*'[111]2d - Schedule Table'!$N$12/12+$L32*$P32*'[111]2d - Schedule Table'!$N$13/12+$M32*$P32*'[111]2d - Schedule Table'!$N$14/12+$N32*$P32*'[111]2d - Schedule Table'!$N$15/12+$O32*$P32*'[111]2d - Schedule Table'!$N$16/12+$F32*$P32*'[111]2d - Schedule Table'!$N$7/12</f>
        <v>0</v>
      </c>
      <c r="Y32" s="178">
        <f>+$G32*$P32*'[111]2d - Schedule Table'!$O$8/12+$H32*$P32*'[111]2d - Schedule Table'!$O$9/12+$I32*$P32*'[111]2d - Schedule Table'!$O$10/12+$J32*$P32*'[111]2d - Schedule Table'!$O$11/12+$K32*$P32*'[111]2d - Schedule Table'!$O$12/12+$L32*$P32*'[111]2d - Schedule Table'!$O$13/12+$M32*$P32*'[111]2d - Schedule Table'!$O$14/12+$N32*$P32*'[111]2d - Schedule Table'!$O$15/12+$O32*$P32*'[111]2d - Schedule Table'!$O$16/12+$F32*$P32*'[111]2d - Schedule Table'!$O$7/12</f>
        <v>0</v>
      </c>
      <c r="Z32" s="178">
        <f>+$G32*$P32*'[111]2d - Schedule Table'!$P$8/12+$H32*$P32*'[111]2d - Schedule Table'!$P$9/12+$I32*$P32*'[111]2d - Schedule Table'!$P$10/12+$J32*$P32*'[111]2d - Schedule Table'!$P$11/12+$K32*$P32*'[111]2d - Schedule Table'!$P$12/12+$L32*$P32*'[111]2d - Schedule Table'!$P$13/12+$M32*$P32*'[111]2d - Schedule Table'!$P$14/12+$N32*$P32*'[111]2d - Schedule Table'!$P$15/12+$O32*$P32*'[111]2d - Schedule Table'!$P$16/12+$F32*$P32*'[111]2d - Schedule Table'!$P$7/12</f>
        <v>0</v>
      </c>
      <c r="AA32" s="178">
        <f>+$G32*$P32*'[111]2d - Schedule Table'!$Q$8/12+$H32*$P32*'[111]2d - Schedule Table'!$Q$9/12+$I32*$P32*'[111]2d - Schedule Table'!$Q$10/12+$J32*$P32*'[111]2d - Schedule Table'!$Q$11/12+$K32*$P32*'[111]2d - Schedule Table'!$Q$12/12+$L32*$P32*'[111]2d - Schedule Table'!$Q$13/12+$M32*$P32*'[111]2d - Schedule Table'!$Q$14/12+$N32*$P32*'[111]2d - Schedule Table'!$Q$15/12+$O32*$P32*'[111]2d - Schedule Table'!$Q$16/12+$F32*$P32*'[111]2d - Schedule Table'!$Q$7/12</f>
        <v>0</v>
      </c>
      <c r="AB32" s="178">
        <f>+$G32*$P32*'[111]2d - Schedule Table'!$R$8/12+$H32*$P32*'[111]2d - Schedule Table'!$R$9/12+$I32*$P32*'[111]2d - Schedule Table'!$R$10/12+$J32*$P32*'[111]2d - Schedule Table'!$R$11/12+$K32*$P32*'[111]2d - Schedule Table'!$R$12/12+$L32*$P32*'[111]2d - Schedule Table'!$R$13/12+$M32*$P32*'[111]2d - Schedule Table'!$R$14/12+$N32*$P32*'[111]2d - Schedule Table'!$R$15/12+$O32*$P32*'[111]2d - Schedule Table'!$R$16/12+$F32*$P32*'[111]2d - Schedule Table'!$R$7/12</f>
        <v>0</v>
      </c>
      <c r="AC32" s="178">
        <f>+$G32*$P32*'[111]2d - Schedule Table'!$S$8/12+$H32*$P32*'[111]2d - Schedule Table'!$S$9/12+$I32*$P32*'[111]2d - Schedule Table'!$S$10/12+$J32*$P32*'[111]2d - Schedule Table'!$S$11/12+$K32*$P32*'[111]2d - Schedule Table'!$S$12/12+$L32*$P32*'[111]2d - Schedule Table'!$S$13/12+$M32*$P32*'[111]2d - Schedule Table'!$S$14/12+$N32*$P32*'[111]2d - Schedule Table'!$S$15/12+$O32*$P32*'[111]2d - Schedule Table'!$S$16/12+$F32*$P32*'[111]2d - Schedule Table'!$S$7/12</f>
        <v>0</v>
      </c>
      <c r="AD32" s="178">
        <f>+$G32*$P32*'[111]2d - Schedule Table'!$T$8/12+$H32*$P32*'[111]2d - Schedule Table'!$T$9/12+$I32*$P32*'[111]2d - Schedule Table'!$T$10/12+$J32*$P32*'[111]2d - Schedule Table'!$T$11/12+$K32*$P32*'[111]2d - Schedule Table'!$T$12/12+$L32*$P32*'[111]2d - Schedule Table'!$T$13/12+$M32*$P32*'[111]2d - Schedule Table'!$T$14/12+$N32*$P32*'[111]2d - Schedule Table'!$T$15/12+$O32*$P32*'[111]2d - Schedule Table'!$T$16/12+$F32*$P32*'[111]2d - Schedule Table'!$T$7/12</f>
        <v>0</v>
      </c>
      <c r="AE32" s="178">
        <f>+$G32*$P32*'[111]2d - Schedule Table'!$U$8/12+$H32*$P32*'[111]2d - Schedule Table'!$U$9/12+$I32*$P32*'[111]2d - Schedule Table'!$U$10/12+$J32*$P32*'[111]2d - Schedule Table'!$U$11/12+$K32*$P32*'[111]2d - Schedule Table'!$U$12/12+$L32*$P32*'[111]2d - Schedule Table'!$U$13/12+$M32*$P32*'[111]2d - Schedule Table'!$U$14/12+$N32*$P32*'[111]2d - Schedule Table'!$U$15/12+$O32*$P32*'[111]2d - Schedule Table'!$U$16/12+$F32*$P32*'[111]2d - Schedule Table'!$U$7/12</f>
        <v>0</v>
      </c>
      <c r="AF32" s="178">
        <f>+$G32*$P32*'[111]2d - Schedule Table'!$V$8/12+$H32*$P32*'[111]2d - Schedule Table'!$V$9/12+$I32*$P32*'[111]2d - Schedule Table'!$V$10/12+$J32*$P32*'[111]2d - Schedule Table'!$V$11/12+$K32*$P32*'[111]2d - Schedule Table'!$V$12/12+$L32*$P32*'[111]2d - Schedule Table'!$V$13/12+$M32*$P32*'[111]2d - Schedule Table'!$V$14/12+$N32*$P32*'[111]2d - Schedule Table'!$V$15/12+$O32*$P32*'[111]2d - Schedule Table'!$V$16/12+$F32*$P32*'[111]2d - Schedule Table'!$V$7/12</f>
        <v>0</v>
      </c>
      <c r="AG32" s="178">
        <f>+$G32*$P32*'[111]2d - Schedule Table'!$W$8/12+$H32*$P32*'[111]2d - Schedule Table'!$W$9/12+$I32*$P32*'[111]2d - Schedule Table'!$W$10/12+$J32*$P32*'[111]2d - Schedule Table'!$W$11/12+$K32*$P32*'[111]2d - Schedule Table'!$W$12/12+$L32*$P32*'[111]2d - Schedule Table'!$W$13/12+$M32*$P32*'[111]2d - Schedule Table'!$W$14/12+$N32*$P32*'[111]2d - Schedule Table'!$W$15/12+$O32*$P32*'[111]2d - Schedule Table'!$W$16/12+$F32*$P32*'[111]2d - Schedule Table'!$W$7/12</f>
        <v>0</v>
      </c>
      <c r="AH32" s="178">
        <f>+$G32*$P32*'[111]2d - Schedule Table'!$X$8/12+$H32*$P32*'[111]2d - Schedule Table'!$X$9/12+$I32*$P32*'[111]2d - Schedule Table'!$X$10/12+$J32*$P32*'[111]2d - Schedule Table'!$X$11/12+$K32*$P32*'[111]2d - Schedule Table'!$X$12/12+$L32*$P32*'[111]2d - Schedule Table'!$X$13/12+$M32*$P32*'[111]2d - Schedule Table'!$X$14/12+$N32*$P32*'[111]2d - Schedule Table'!$X$15/12+$O32*$P32*'[111]2d - Schedule Table'!$X$16/12+$F32*$P32*'[111]2d - Schedule Table'!$X$7/12</f>
        <v>0</v>
      </c>
      <c r="AI32" s="178">
        <f>+$G32*$P32*'[111]2d - Schedule Table'!$Y$8/12+$H32*$P32*'[111]2d - Schedule Table'!$Y$9/12+$I32*$P32*'[111]2d - Schedule Table'!$Y$10/12+$J32*$P32*'[111]2d - Schedule Table'!$Y$11/12+$K32*$P32*'[111]2d - Schedule Table'!$Y$12/12+$L32*$P32*'[111]2d - Schedule Table'!$Y$13/12+$M32*$P32*'[111]2d - Schedule Table'!$Y$14/12+$N32*$P32*'[111]2d - Schedule Table'!$Y$15/12+$O32*$P32*'[111]2d - Schedule Table'!$Y$16/12+$F32*$P32*'[111]2d - Schedule Table'!$Y$7/12</f>
        <v>0</v>
      </c>
      <c r="AJ32" s="178">
        <f>+$G32*$P32*'[111]2d - Schedule Table'!$Z$8/12+$H32*$P32*'[111]2d - Schedule Table'!$Z$9/12+$I32*$P32*'[111]2d - Schedule Table'!$Z$10/12+$J32*$P32*'[111]2d - Schedule Table'!$Z$11/12+$K32*$P32*'[111]2d - Schedule Table'!$Z$12/12+$L32*$P32*'[111]2d - Schedule Table'!$Z$13/12+$M32*$P32*'[111]2d - Schedule Table'!$Z$14/12+$N32*$P32*'[111]2d - Schedule Table'!$Z$15/12+$O32*$P32*'[111]2d - Schedule Table'!$Z$16/12+$F32*$P32*'[111]2d - Schedule Table'!$Z$7/12</f>
        <v>0</v>
      </c>
      <c r="AK32" s="178">
        <f>+$G32*$P32*'[111]2d - Schedule Table'!$AA$8/12+$H32*$P32*'[111]2d - Schedule Table'!$AA$9/12+$I32*$P32*'[111]2d - Schedule Table'!$AA$10/12+$J32*$P32*'[111]2d - Schedule Table'!$AA$11/12+$K32*$P32*'[111]2d - Schedule Table'!$AA$12/12+$L32*$P32*'[111]2d - Schedule Table'!$AA$13/12+$M32*$P32*'[111]2d - Schedule Table'!$AA$14/12+$N32*$P32*'[111]2d - Schedule Table'!$AA$15/12+$O32*$P32*'[111]2d - Schedule Table'!$AA$16/12+$F32*$P32*'[111]2d - Schedule Table'!$AA$7/12</f>
        <v>0</v>
      </c>
      <c r="AL32" s="178">
        <f>+$G32*$P32*'[111]2d - Schedule Table'!$AB$8/12+$H32*$P32*'[111]2d - Schedule Table'!$AB$9/12+$I32*$P32*'[111]2d - Schedule Table'!$AB$10/12+$J32*$P32*'[111]2d - Schedule Table'!$AB$11/12+$K32*$P32*'[111]2d - Schedule Table'!$AB$12/12+$L32*$P32*'[111]2d - Schedule Table'!$AB$13/12+$M32*$P32*'[111]2d - Schedule Table'!$AB$14/12+$N32*$P32*'[111]2d - Schedule Table'!$AB$15/12+$O32*$P32*'[111]2d - Schedule Table'!$AB$16/12+$F32*$P32*'[111]2d - Schedule Table'!$AB$7/12</f>
        <v>0</v>
      </c>
      <c r="AM32" s="178">
        <f>+$G32*$P32*'[111]2d - Schedule Table'!$AC$8/12+$H32*$P32*'[111]2d - Schedule Table'!$AC$9/12+$I32*$P32*'[111]2d - Schedule Table'!$AC$10/12+$J32*$P32*'[111]2d - Schedule Table'!$AC$11/12+$K32*$P32*'[111]2d - Schedule Table'!$AC$12/12+$L32*$P32*'[111]2d - Schedule Table'!$AC$13/12+$M32*$P32*'[111]2d - Schedule Table'!$AC$14/12+$N32*$P32*'[111]2d - Schedule Table'!$AC$15/12+$O32*$P32*'[111]2d - Schedule Table'!$AC$16/12+$F32*$P32*'[111]2d - Schedule Table'!$AC$7/12</f>
        <v>0</v>
      </c>
      <c r="AN32" s="180">
        <f t="shared" si="0"/>
        <v>0</v>
      </c>
    </row>
    <row r="33" spans="1:40" hidden="1" outlineLevel="1">
      <c r="A33" s="216" t="s">
        <v>1382</v>
      </c>
      <c r="B33" s="211"/>
      <c r="C33" s="182" t="s">
        <v>1324</v>
      </c>
      <c r="D33" s="217"/>
      <c r="E33" s="206" t="s">
        <v>1296</v>
      </c>
      <c r="F33" s="207"/>
      <c r="G33" s="215"/>
      <c r="H33" s="215"/>
      <c r="I33" s="215"/>
      <c r="J33" s="215"/>
      <c r="K33" s="215"/>
      <c r="L33" s="215"/>
      <c r="M33" s="215"/>
      <c r="N33" s="209"/>
      <c r="O33" s="209"/>
      <c r="P33" s="183">
        <f>+IFERROR(VLOOKUP(E33,'[111]4b-Classifcation rates'!$A$5:$G$200,7,FALSE),0)</f>
        <v>131672.61978750001</v>
      </c>
      <c r="Q33" s="178">
        <f>+$G33*$P33*'[111]2d - Schedule Table'!$G$8/12+$H33*$P33*'[111]2d - Schedule Table'!$G$9/12+$I33*$P33*'[111]2d - Schedule Table'!$G$10/12+$J33*$P33*'[111]2d - Schedule Table'!$G$11/12+$K33*$P33*'[111]2d - Schedule Table'!$G$12/12+$L33*$P33*'[111]2d - Schedule Table'!$G$13/12+$M33*$P33*'[111]2d - Schedule Table'!$G$14/12+$N33*$P33*'[111]2d - Schedule Table'!$G$15/12+$O33*$P33*'[111]2d - Schedule Table'!$G$16/12+$F33*$P33*'[111]2d - Schedule Table'!$G$7/12</f>
        <v>0</v>
      </c>
      <c r="R33" s="178">
        <f>+$G33*$P33*'[111]2d - Schedule Table'!$H$8/12+$H33*$P33*'[111]2d - Schedule Table'!$H$9/12+$I33*$P33*'[111]2d - Schedule Table'!$H$10/12+$J33*$P33*'[111]2d - Schedule Table'!$H$11/12+$K33*$P33*'[111]2d - Schedule Table'!$H$12/12+$L33*$P33*'[111]2d - Schedule Table'!$H$13/12+$M33*$P33*'[111]2d - Schedule Table'!$H$14/12+$N33*$P33*'[111]2d - Schedule Table'!$H$15/12+$O33*$P33*'[111]2d - Schedule Table'!$H$16/12+$F33*$P33*'[111]2d - Schedule Table'!$H$7/12</f>
        <v>0</v>
      </c>
      <c r="S33" s="178">
        <f>+$G33*$P33*'[111]2d - Schedule Table'!$I$8/12+$H33*$P33*'[111]2d - Schedule Table'!$I$9/12+$I33*$P33*'[111]2d - Schedule Table'!$I$10/12+$J33*$P33*'[111]2d - Schedule Table'!$I$11/12+$K33*$P33*'[111]2d - Schedule Table'!$I$12/12+$L33*$P33*'[111]2d - Schedule Table'!$I$13/12+$M33*$P33*'[111]2d - Schedule Table'!$I$14/12+$N33*$P33*'[111]2d - Schedule Table'!$I$15/12+$O33*$P33*'[111]2d - Schedule Table'!$I$16/12+$F33*$P33*'[111]2d - Schedule Table'!$I$7/12</f>
        <v>0</v>
      </c>
      <c r="T33" s="178">
        <f>+$G33*$P33*'[111]2d - Schedule Table'!$J$8/12+$H33*$P33*'[111]2d - Schedule Table'!$J$9/12+$I33*$P33*'[111]2d - Schedule Table'!$J$10/12+$J33*$P33*'[111]2d - Schedule Table'!$J$11/12+$K33*$P33*'[111]2d - Schedule Table'!$J$12/12+$L33*$P33*'[111]2d - Schedule Table'!$J$13/12+$M33*$P33*'[111]2d - Schedule Table'!$J$14/12+$N33*$P33*'[111]2d - Schedule Table'!$J$15/12+$O33*$P33*'[111]2d - Schedule Table'!$J$16/12+$F33*$P33*'[111]2d - Schedule Table'!$J$7/12</f>
        <v>0</v>
      </c>
      <c r="U33" s="178">
        <f>+$G33*$P33*'[111]2d - Schedule Table'!$K$8/12+$H33*$P33*'[111]2d - Schedule Table'!$K$9/12+$I33*$P33*'[111]2d - Schedule Table'!$K$10/12+$J33*$P33*'[111]2d - Schedule Table'!$K$11/12+$K33*$P33*'[111]2d - Schedule Table'!$K$12/12+$L33*$P33*'[111]2d - Schedule Table'!$K$13/12+$M33*$P33*'[111]2d - Schedule Table'!$K$14/12+$N33*$P33*'[111]2d - Schedule Table'!$K$15/12+$O33*$P33*'[111]2d - Schedule Table'!$K$16/12+$F33*$P33*'[111]2d - Schedule Table'!$K$7/12</f>
        <v>0</v>
      </c>
      <c r="V33" s="178">
        <f>+$G33*$P33*'[111]2d - Schedule Table'!$L$8/12+$H33*$P33*'[111]2d - Schedule Table'!$L$9/12+$I33*$P33*'[111]2d - Schedule Table'!$L$10/12+$J33*$P33*'[111]2d - Schedule Table'!$L$11/12+$K33*$P33*'[111]2d - Schedule Table'!$L$12/12+$L33*$P33*'[111]2d - Schedule Table'!$L$13/12+$M33*$P33*'[111]2d - Schedule Table'!$L$14/12+$N33*$P33*'[111]2d - Schedule Table'!$L$15/12+$O33*$P33*'[111]2d - Schedule Table'!$L$16/12+$F33*$P33*'[111]2d - Schedule Table'!$L$7/12</f>
        <v>0</v>
      </c>
      <c r="W33" s="178">
        <f>+$G33*$P33*'[111]2d - Schedule Table'!$M$8/12+$H33*$P33*'[111]2d - Schedule Table'!$M$9/12+$I33*$P33*'[111]2d - Schedule Table'!$M$10/12+$J33*$P33*'[111]2d - Schedule Table'!$M$11/12+$K33*$P33*'[111]2d - Schedule Table'!$M$12/12+$L33*$P33*'[111]2d - Schedule Table'!$M$13/12+$M33*$P33*'[111]2d - Schedule Table'!$M$14/12+$N33*$P33*'[111]2d - Schedule Table'!$M$15/12+$O33*$P33*'[111]2d - Schedule Table'!$M$16/12+$F33*$P33*'[111]2d - Schedule Table'!$M$7/12</f>
        <v>0</v>
      </c>
      <c r="X33" s="178">
        <f>+$G33*$P33*'[111]2d - Schedule Table'!$N$8/12+$H33*$P33*'[111]2d - Schedule Table'!$N$9/12+$I33*$P33*'[111]2d - Schedule Table'!$N$10/12+$J33*$P33*'[111]2d - Schedule Table'!$N$11/12+$K33*$P33*'[111]2d - Schedule Table'!$N$12/12+$L33*$P33*'[111]2d - Schedule Table'!$N$13/12+$M33*$P33*'[111]2d - Schedule Table'!$N$14/12+$N33*$P33*'[111]2d - Schedule Table'!$N$15/12+$O33*$P33*'[111]2d - Schedule Table'!$N$16/12+$F33*$P33*'[111]2d - Schedule Table'!$N$7/12</f>
        <v>0</v>
      </c>
      <c r="Y33" s="178">
        <f>+$G33*$P33*'[111]2d - Schedule Table'!$O$8/12+$H33*$P33*'[111]2d - Schedule Table'!$O$9/12+$I33*$P33*'[111]2d - Schedule Table'!$O$10/12+$J33*$P33*'[111]2d - Schedule Table'!$O$11/12+$K33*$P33*'[111]2d - Schedule Table'!$O$12/12+$L33*$P33*'[111]2d - Schedule Table'!$O$13/12+$M33*$P33*'[111]2d - Schedule Table'!$O$14/12+$N33*$P33*'[111]2d - Schedule Table'!$O$15/12+$O33*$P33*'[111]2d - Schedule Table'!$O$16/12+$F33*$P33*'[111]2d - Schedule Table'!$O$7/12</f>
        <v>0</v>
      </c>
      <c r="Z33" s="178">
        <f>+$G33*$P33*'[111]2d - Schedule Table'!$P$8/12+$H33*$P33*'[111]2d - Schedule Table'!$P$9/12+$I33*$P33*'[111]2d - Schedule Table'!$P$10/12+$J33*$P33*'[111]2d - Schedule Table'!$P$11/12+$K33*$P33*'[111]2d - Schedule Table'!$P$12/12+$L33*$P33*'[111]2d - Schedule Table'!$P$13/12+$M33*$P33*'[111]2d - Schedule Table'!$P$14/12+$N33*$P33*'[111]2d - Schedule Table'!$P$15/12+$O33*$P33*'[111]2d - Schedule Table'!$P$16/12+$F33*$P33*'[111]2d - Schedule Table'!$P$7/12</f>
        <v>0</v>
      </c>
      <c r="AA33" s="178">
        <f>+$G33*$P33*'[111]2d - Schedule Table'!$Q$8/12+$H33*$P33*'[111]2d - Schedule Table'!$Q$9/12+$I33*$P33*'[111]2d - Schedule Table'!$Q$10/12+$J33*$P33*'[111]2d - Schedule Table'!$Q$11/12+$K33*$P33*'[111]2d - Schedule Table'!$Q$12/12+$L33*$P33*'[111]2d - Schedule Table'!$Q$13/12+$M33*$P33*'[111]2d - Schedule Table'!$Q$14/12+$N33*$P33*'[111]2d - Schedule Table'!$Q$15/12+$O33*$P33*'[111]2d - Schedule Table'!$Q$16/12+$F33*$P33*'[111]2d - Schedule Table'!$Q$7/12</f>
        <v>0</v>
      </c>
      <c r="AB33" s="178">
        <f>+$G33*$P33*'[111]2d - Schedule Table'!$R$8/12+$H33*$P33*'[111]2d - Schedule Table'!$R$9/12+$I33*$P33*'[111]2d - Schedule Table'!$R$10/12+$J33*$P33*'[111]2d - Schedule Table'!$R$11/12+$K33*$P33*'[111]2d - Schedule Table'!$R$12/12+$L33*$P33*'[111]2d - Schedule Table'!$R$13/12+$M33*$P33*'[111]2d - Schedule Table'!$R$14/12+$N33*$P33*'[111]2d - Schedule Table'!$R$15/12+$O33*$P33*'[111]2d - Schedule Table'!$R$16/12+$F33*$P33*'[111]2d - Schedule Table'!$R$7/12</f>
        <v>0</v>
      </c>
      <c r="AC33" s="178">
        <f>+$G33*$P33*'[111]2d - Schedule Table'!$S$8/12+$H33*$P33*'[111]2d - Schedule Table'!$S$9/12+$I33*$P33*'[111]2d - Schedule Table'!$S$10/12+$J33*$P33*'[111]2d - Schedule Table'!$S$11/12+$K33*$P33*'[111]2d - Schedule Table'!$S$12/12+$L33*$P33*'[111]2d - Schedule Table'!$S$13/12+$M33*$P33*'[111]2d - Schedule Table'!$S$14/12+$N33*$P33*'[111]2d - Schedule Table'!$S$15/12+$O33*$P33*'[111]2d - Schedule Table'!$S$16/12+$F33*$P33*'[111]2d - Schedule Table'!$S$7/12</f>
        <v>0</v>
      </c>
      <c r="AD33" s="178">
        <f>+$G33*$P33*'[111]2d - Schedule Table'!$T$8/12+$H33*$P33*'[111]2d - Schedule Table'!$T$9/12+$I33*$P33*'[111]2d - Schedule Table'!$T$10/12+$J33*$P33*'[111]2d - Schedule Table'!$T$11/12+$K33*$P33*'[111]2d - Schedule Table'!$T$12/12+$L33*$P33*'[111]2d - Schedule Table'!$T$13/12+$M33*$P33*'[111]2d - Schedule Table'!$T$14/12+$N33*$P33*'[111]2d - Schedule Table'!$T$15/12+$O33*$P33*'[111]2d - Schedule Table'!$T$16/12+$F33*$P33*'[111]2d - Schedule Table'!$T$7/12</f>
        <v>0</v>
      </c>
      <c r="AE33" s="178">
        <f>+$G33*$P33*'[111]2d - Schedule Table'!$U$8/12+$H33*$P33*'[111]2d - Schedule Table'!$U$9/12+$I33*$P33*'[111]2d - Schedule Table'!$U$10/12+$J33*$P33*'[111]2d - Schedule Table'!$U$11/12+$K33*$P33*'[111]2d - Schedule Table'!$U$12/12+$L33*$P33*'[111]2d - Schedule Table'!$U$13/12+$M33*$P33*'[111]2d - Schedule Table'!$U$14/12+$N33*$P33*'[111]2d - Schedule Table'!$U$15/12+$O33*$P33*'[111]2d - Schedule Table'!$U$16/12+$F33*$P33*'[111]2d - Schedule Table'!$U$7/12</f>
        <v>0</v>
      </c>
      <c r="AF33" s="178">
        <f>+$G33*$P33*'[111]2d - Schedule Table'!$V$8/12+$H33*$P33*'[111]2d - Schedule Table'!$V$9/12+$I33*$P33*'[111]2d - Schedule Table'!$V$10/12+$J33*$P33*'[111]2d - Schedule Table'!$V$11/12+$K33*$P33*'[111]2d - Schedule Table'!$V$12/12+$L33*$P33*'[111]2d - Schedule Table'!$V$13/12+$M33*$P33*'[111]2d - Schedule Table'!$V$14/12+$N33*$P33*'[111]2d - Schedule Table'!$V$15/12+$O33*$P33*'[111]2d - Schedule Table'!$V$16/12+$F33*$P33*'[111]2d - Schedule Table'!$V$7/12</f>
        <v>0</v>
      </c>
      <c r="AG33" s="178">
        <f>+$G33*$P33*'[111]2d - Schedule Table'!$W$8/12+$H33*$P33*'[111]2d - Schedule Table'!$W$9/12+$I33*$P33*'[111]2d - Schedule Table'!$W$10/12+$J33*$P33*'[111]2d - Schedule Table'!$W$11/12+$K33*$P33*'[111]2d - Schedule Table'!$W$12/12+$L33*$P33*'[111]2d - Schedule Table'!$W$13/12+$M33*$P33*'[111]2d - Schedule Table'!$W$14/12+$N33*$P33*'[111]2d - Schedule Table'!$W$15/12+$O33*$P33*'[111]2d - Schedule Table'!$W$16/12+$F33*$P33*'[111]2d - Schedule Table'!$W$7/12</f>
        <v>0</v>
      </c>
      <c r="AH33" s="178">
        <f>+$G33*$P33*'[111]2d - Schedule Table'!$X$8/12+$H33*$P33*'[111]2d - Schedule Table'!$X$9/12+$I33*$P33*'[111]2d - Schedule Table'!$X$10/12+$J33*$P33*'[111]2d - Schedule Table'!$X$11/12+$K33*$P33*'[111]2d - Schedule Table'!$X$12/12+$L33*$P33*'[111]2d - Schedule Table'!$X$13/12+$M33*$P33*'[111]2d - Schedule Table'!$X$14/12+$N33*$P33*'[111]2d - Schedule Table'!$X$15/12+$O33*$P33*'[111]2d - Schedule Table'!$X$16/12+$F33*$P33*'[111]2d - Schedule Table'!$X$7/12</f>
        <v>0</v>
      </c>
      <c r="AI33" s="178">
        <f>+$G33*$P33*'[111]2d - Schedule Table'!$Y$8/12+$H33*$P33*'[111]2d - Schedule Table'!$Y$9/12+$I33*$P33*'[111]2d - Schedule Table'!$Y$10/12+$J33*$P33*'[111]2d - Schedule Table'!$Y$11/12+$K33*$P33*'[111]2d - Schedule Table'!$Y$12/12+$L33*$P33*'[111]2d - Schedule Table'!$Y$13/12+$M33*$P33*'[111]2d - Schedule Table'!$Y$14/12+$N33*$P33*'[111]2d - Schedule Table'!$Y$15/12+$O33*$P33*'[111]2d - Schedule Table'!$Y$16/12+$F33*$P33*'[111]2d - Schedule Table'!$Y$7/12</f>
        <v>0</v>
      </c>
      <c r="AJ33" s="178">
        <f>+$G33*$P33*'[111]2d - Schedule Table'!$Z$8/12+$H33*$P33*'[111]2d - Schedule Table'!$Z$9/12+$I33*$P33*'[111]2d - Schedule Table'!$Z$10/12+$J33*$P33*'[111]2d - Schedule Table'!$Z$11/12+$K33*$P33*'[111]2d - Schedule Table'!$Z$12/12+$L33*$P33*'[111]2d - Schedule Table'!$Z$13/12+$M33*$P33*'[111]2d - Schedule Table'!$Z$14/12+$N33*$P33*'[111]2d - Schedule Table'!$Z$15/12+$O33*$P33*'[111]2d - Schedule Table'!$Z$16/12+$F33*$P33*'[111]2d - Schedule Table'!$Z$7/12</f>
        <v>0</v>
      </c>
      <c r="AK33" s="178">
        <f>+$G33*$P33*'[111]2d - Schedule Table'!$AA$8/12+$H33*$P33*'[111]2d - Schedule Table'!$AA$9/12+$I33*$P33*'[111]2d - Schedule Table'!$AA$10/12+$J33*$P33*'[111]2d - Schedule Table'!$AA$11/12+$K33*$P33*'[111]2d - Schedule Table'!$AA$12/12+$L33*$P33*'[111]2d - Schedule Table'!$AA$13/12+$M33*$P33*'[111]2d - Schedule Table'!$AA$14/12+$N33*$P33*'[111]2d - Schedule Table'!$AA$15/12+$O33*$P33*'[111]2d - Schedule Table'!$AA$16/12+$F33*$P33*'[111]2d - Schedule Table'!$AA$7/12</f>
        <v>0</v>
      </c>
      <c r="AL33" s="178">
        <f>+$G33*$P33*'[111]2d - Schedule Table'!$AB$8/12+$H33*$P33*'[111]2d - Schedule Table'!$AB$9/12+$I33*$P33*'[111]2d - Schedule Table'!$AB$10/12+$J33*$P33*'[111]2d - Schedule Table'!$AB$11/12+$K33*$P33*'[111]2d - Schedule Table'!$AB$12/12+$L33*$P33*'[111]2d - Schedule Table'!$AB$13/12+$M33*$P33*'[111]2d - Schedule Table'!$AB$14/12+$N33*$P33*'[111]2d - Schedule Table'!$AB$15/12+$O33*$P33*'[111]2d - Schedule Table'!$AB$16/12+$F33*$P33*'[111]2d - Schedule Table'!$AB$7/12</f>
        <v>0</v>
      </c>
      <c r="AM33" s="178">
        <f>+$G33*$P33*'[111]2d - Schedule Table'!$AC$8/12+$H33*$P33*'[111]2d - Schedule Table'!$AC$9/12+$I33*$P33*'[111]2d - Schedule Table'!$AC$10/12+$J33*$P33*'[111]2d - Schedule Table'!$AC$11/12+$K33*$P33*'[111]2d - Schedule Table'!$AC$12/12+$L33*$P33*'[111]2d - Schedule Table'!$AC$13/12+$M33*$P33*'[111]2d - Schedule Table'!$AC$14/12+$N33*$P33*'[111]2d - Schedule Table'!$AC$15/12+$O33*$P33*'[111]2d - Schedule Table'!$AC$16/12+$F33*$P33*'[111]2d - Schedule Table'!$AC$7/12</f>
        <v>0</v>
      </c>
      <c r="AN33" s="180">
        <f t="shared" si="0"/>
        <v>0</v>
      </c>
    </row>
    <row r="34" spans="1:40" hidden="1" outlineLevel="1">
      <c r="A34" s="216" t="s">
        <v>1383</v>
      </c>
      <c r="B34" s="211"/>
      <c r="C34" s="182" t="s">
        <v>1325</v>
      </c>
      <c r="D34" s="217"/>
      <c r="E34" s="206" t="s">
        <v>1384</v>
      </c>
      <c r="F34" s="207"/>
      <c r="G34" s="215"/>
      <c r="H34" s="215"/>
      <c r="I34" s="215"/>
      <c r="J34" s="215"/>
      <c r="K34" s="215"/>
      <c r="L34" s="215"/>
      <c r="M34" s="215"/>
      <c r="N34" s="209"/>
      <c r="O34" s="209"/>
      <c r="P34" s="183">
        <f>+IFERROR(VLOOKUP(E34,'[111]4b-Classifcation rates'!$A$5:$G$200,7,FALSE),0)</f>
        <v>60399</v>
      </c>
      <c r="Q34" s="178">
        <f>+$G34*$P34*'[111]2d - Schedule Table'!$G$8/12+$H34*$P34*'[111]2d - Schedule Table'!$G$9/12+$I34*$P34*'[111]2d - Schedule Table'!$G$10/12+$J34*$P34*'[111]2d - Schedule Table'!$G$11/12+$K34*$P34*'[111]2d - Schedule Table'!$G$12/12+$L34*$P34*'[111]2d - Schedule Table'!$G$13/12+$M34*$P34*'[111]2d - Schedule Table'!$G$14/12+$N34*$P34*'[111]2d - Schedule Table'!$G$15/12+$O34*$P34*'[111]2d - Schedule Table'!$G$16/12+$F34*$P34*'[111]2d - Schedule Table'!$G$7/12</f>
        <v>0</v>
      </c>
      <c r="R34" s="178">
        <f>+$G34*$P34*'[111]2d - Schedule Table'!$H$8/12+$H34*$P34*'[111]2d - Schedule Table'!$H$9/12+$I34*$P34*'[111]2d - Schedule Table'!$H$10/12+$J34*$P34*'[111]2d - Schedule Table'!$H$11/12+$K34*$P34*'[111]2d - Schedule Table'!$H$12/12+$L34*$P34*'[111]2d - Schedule Table'!$H$13/12+$M34*$P34*'[111]2d - Schedule Table'!$H$14/12+$N34*$P34*'[111]2d - Schedule Table'!$H$15/12+$O34*$P34*'[111]2d - Schedule Table'!$H$16/12+$F34*$P34*'[111]2d - Schedule Table'!$H$7/12</f>
        <v>0</v>
      </c>
      <c r="S34" s="178">
        <f>+$G34*$P34*'[111]2d - Schedule Table'!$I$8/12+$H34*$P34*'[111]2d - Schedule Table'!$I$9/12+$I34*$P34*'[111]2d - Schedule Table'!$I$10/12+$J34*$P34*'[111]2d - Schedule Table'!$I$11/12+$K34*$P34*'[111]2d - Schedule Table'!$I$12/12+$L34*$P34*'[111]2d - Schedule Table'!$I$13/12+$M34*$P34*'[111]2d - Schedule Table'!$I$14/12+$N34*$P34*'[111]2d - Schedule Table'!$I$15/12+$O34*$P34*'[111]2d - Schedule Table'!$I$16/12+$F34*$P34*'[111]2d - Schedule Table'!$I$7/12</f>
        <v>0</v>
      </c>
      <c r="T34" s="178">
        <f>+$G34*$P34*'[111]2d - Schedule Table'!$J$8/12+$H34*$P34*'[111]2d - Schedule Table'!$J$9/12+$I34*$P34*'[111]2d - Schedule Table'!$J$10/12+$J34*$P34*'[111]2d - Schedule Table'!$J$11/12+$K34*$P34*'[111]2d - Schedule Table'!$J$12/12+$L34*$P34*'[111]2d - Schedule Table'!$J$13/12+$M34*$P34*'[111]2d - Schedule Table'!$J$14/12+$N34*$P34*'[111]2d - Schedule Table'!$J$15/12+$O34*$P34*'[111]2d - Schedule Table'!$J$16/12+$F34*$P34*'[111]2d - Schedule Table'!$J$7/12</f>
        <v>0</v>
      </c>
      <c r="U34" s="178">
        <f>+$G34*$P34*'[111]2d - Schedule Table'!$K$8/12+$H34*$P34*'[111]2d - Schedule Table'!$K$9/12+$I34*$P34*'[111]2d - Schedule Table'!$K$10/12+$J34*$P34*'[111]2d - Schedule Table'!$K$11/12+$K34*$P34*'[111]2d - Schedule Table'!$K$12/12+$L34*$P34*'[111]2d - Schedule Table'!$K$13/12+$M34*$P34*'[111]2d - Schedule Table'!$K$14/12+$N34*$P34*'[111]2d - Schedule Table'!$K$15/12+$O34*$P34*'[111]2d - Schedule Table'!$K$16/12+$F34*$P34*'[111]2d - Schedule Table'!$K$7/12</f>
        <v>0</v>
      </c>
      <c r="V34" s="178">
        <f>+$G34*$P34*'[111]2d - Schedule Table'!$L$8/12+$H34*$P34*'[111]2d - Schedule Table'!$L$9/12+$I34*$P34*'[111]2d - Schedule Table'!$L$10/12+$J34*$P34*'[111]2d - Schedule Table'!$L$11/12+$K34*$P34*'[111]2d - Schedule Table'!$L$12/12+$L34*$P34*'[111]2d - Schedule Table'!$L$13/12+$M34*$P34*'[111]2d - Schedule Table'!$L$14/12+$N34*$P34*'[111]2d - Schedule Table'!$L$15/12+$O34*$P34*'[111]2d - Schedule Table'!$L$16/12+$F34*$P34*'[111]2d - Schedule Table'!$L$7/12</f>
        <v>0</v>
      </c>
      <c r="W34" s="178">
        <f>+$G34*$P34*'[111]2d - Schedule Table'!$M$8/12+$H34*$P34*'[111]2d - Schedule Table'!$M$9/12+$I34*$P34*'[111]2d - Schedule Table'!$M$10/12+$J34*$P34*'[111]2d - Schedule Table'!$M$11/12+$K34*$P34*'[111]2d - Schedule Table'!$M$12/12+$L34*$P34*'[111]2d - Schedule Table'!$M$13/12+$M34*$P34*'[111]2d - Schedule Table'!$M$14/12+$N34*$P34*'[111]2d - Schedule Table'!$M$15/12+$O34*$P34*'[111]2d - Schedule Table'!$M$16/12+$F34*$P34*'[111]2d - Schedule Table'!$M$7/12</f>
        <v>0</v>
      </c>
      <c r="X34" s="178">
        <f>+$G34*$P34*'[111]2d - Schedule Table'!$N$8/12+$H34*$P34*'[111]2d - Schedule Table'!$N$9/12+$I34*$P34*'[111]2d - Schedule Table'!$N$10/12+$J34*$P34*'[111]2d - Schedule Table'!$N$11/12+$K34*$P34*'[111]2d - Schedule Table'!$N$12/12+$L34*$P34*'[111]2d - Schedule Table'!$N$13/12+$M34*$P34*'[111]2d - Schedule Table'!$N$14/12+$N34*$P34*'[111]2d - Schedule Table'!$N$15/12+$O34*$P34*'[111]2d - Schedule Table'!$N$16/12+$F34*$P34*'[111]2d - Schedule Table'!$N$7/12</f>
        <v>0</v>
      </c>
      <c r="Y34" s="178">
        <f>+$G34*$P34*'[111]2d - Schedule Table'!$O$8/12+$H34*$P34*'[111]2d - Schedule Table'!$O$9/12+$I34*$P34*'[111]2d - Schedule Table'!$O$10/12+$J34*$P34*'[111]2d - Schedule Table'!$O$11/12+$K34*$P34*'[111]2d - Schedule Table'!$O$12/12+$L34*$P34*'[111]2d - Schedule Table'!$O$13/12+$M34*$P34*'[111]2d - Schedule Table'!$O$14/12+$N34*$P34*'[111]2d - Schedule Table'!$O$15/12+$O34*$P34*'[111]2d - Schedule Table'!$O$16/12+$F34*$P34*'[111]2d - Schedule Table'!$O$7/12</f>
        <v>0</v>
      </c>
      <c r="Z34" s="178">
        <f>+$G34*$P34*'[111]2d - Schedule Table'!$P$8/12+$H34*$P34*'[111]2d - Schedule Table'!$P$9/12+$I34*$P34*'[111]2d - Schedule Table'!$P$10/12+$J34*$P34*'[111]2d - Schedule Table'!$P$11/12+$K34*$P34*'[111]2d - Schedule Table'!$P$12/12+$L34*$P34*'[111]2d - Schedule Table'!$P$13/12+$M34*$P34*'[111]2d - Schedule Table'!$P$14/12+$N34*$P34*'[111]2d - Schedule Table'!$P$15/12+$O34*$P34*'[111]2d - Schedule Table'!$P$16/12+$F34*$P34*'[111]2d - Schedule Table'!$P$7/12</f>
        <v>0</v>
      </c>
      <c r="AA34" s="178">
        <f>+$G34*$P34*'[111]2d - Schedule Table'!$Q$8/12+$H34*$P34*'[111]2d - Schedule Table'!$Q$9/12+$I34*$P34*'[111]2d - Schedule Table'!$Q$10/12+$J34*$P34*'[111]2d - Schedule Table'!$Q$11/12+$K34*$P34*'[111]2d - Schedule Table'!$Q$12/12+$L34*$P34*'[111]2d - Schedule Table'!$Q$13/12+$M34*$P34*'[111]2d - Schedule Table'!$Q$14/12+$N34*$P34*'[111]2d - Schedule Table'!$Q$15/12+$O34*$P34*'[111]2d - Schedule Table'!$Q$16/12+$F34*$P34*'[111]2d - Schedule Table'!$Q$7/12</f>
        <v>0</v>
      </c>
      <c r="AB34" s="178">
        <f>+$G34*$P34*'[111]2d - Schedule Table'!$R$8/12+$H34*$P34*'[111]2d - Schedule Table'!$R$9/12+$I34*$P34*'[111]2d - Schedule Table'!$R$10/12+$J34*$P34*'[111]2d - Schedule Table'!$R$11/12+$K34*$P34*'[111]2d - Schedule Table'!$R$12/12+$L34*$P34*'[111]2d - Schedule Table'!$R$13/12+$M34*$P34*'[111]2d - Schedule Table'!$R$14/12+$N34*$P34*'[111]2d - Schedule Table'!$R$15/12+$O34*$P34*'[111]2d - Schedule Table'!$R$16/12+$F34*$P34*'[111]2d - Schedule Table'!$R$7/12</f>
        <v>0</v>
      </c>
      <c r="AC34" s="178">
        <f>+$G34*$P34*'[111]2d - Schedule Table'!$S$8/12+$H34*$P34*'[111]2d - Schedule Table'!$S$9/12+$I34*$P34*'[111]2d - Schedule Table'!$S$10/12+$J34*$P34*'[111]2d - Schedule Table'!$S$11/12+$K34*$P34*'[111]2d - Schedule Table'!$S$12/12+$L34*$P34*'[111]2d - Schedule Table'!$S$13/12+$M34*$P34*'[111]2d - Schedule Table'!$S$14/12+$N34*$P34*'[111]2d - Schedule Table'!$S$15/12+$O34*$P34*'[111]2d - Schedule Table'!$S$16/12+$F34*$P34*'[111]2d - Schedule Table'!$S$7/12</f>
        <v>0</v>
      </c>
      <c r="AD34" s="178">
        <f>+$G34*$P34*'[111]2d - Schedule Table'!$T$8/12+$H34*$P34*'[111]2d - Schedule Table'!$T$9/12+$I34*$P34*'[111]2d - Schedule Table'!$T$10/12+$J34*$P34*'[111]2d - Schedule Table'!$T$11/12+$K34*$P34*'[111]2d - Schedule Table'!$T$12/12+$L34*$P34*'[111]2d - Schedule Table'!$T$13/12+$M34*$P34*'[111]2d - Schedule Table'!$T$14/12+$N34*$P34*'[111]2d - Schedule Table'!$T$15/12+$O34*$P34*'[111]2d - Schedule Table'!$T$16/12+$F34*$P34*'[111]2d - Schedule Table'!$T$7/12</f>
        <v>0</v>
      </c>
      <c r="AE34" s="178">
        <f>+$G34*$P34*'[111]2d - Schedule Table'!$U$8/12+$H34*$P34*'[111]2d - Schedule Table'!$U$9/12+$I34*$P34*'[111]2d - Schedule Table'!$U$10/12+$J34*$P34*'[111]2d - Schedule Table'!$U$11/12+$K34*$P34*'[111]2d - Schedule Table'!$U$12/12+$L34*$P34*'[111]2d - Schedule Table'!$U$13/12+$M34*$P34*'[111]2d - Schedule Table'!$U$14/12+$N34*$P34*'[111]2d - Schedule Table'!$U$15/12+$O34*$P34*'[111]2d - Schedule Table'!$U$16/12+$F34*$P34*'[111]2d - Schedule Table'!$U$7/12</f>
        <v>0</v>
      </c>
      <c r="AF34" s="178">
        <f>+$G34*$P34*'[111]2d - Schedule Table'!$V$8/12+$H34*$P34*'[111]2d - Schedule Table'!$V$9/12+$I34*$P34*'[111]2d - Schedule Table'!$V$10/12+$J34*$P34*'[111]2d - Schedule Table'!$V$11/12+$K34*$P34*'[111]2d - Schedule Table'!$V$12/12+$L34*$P34*'[111]2d - Schedule Table'!$V$13/12+$M34*$P34*'[111]2d - Schedule Table'!$V$14/12+$N34*$P34*'[111]2d - Schedule Table'!$V$15/12+$O34*$P34*'[111]2d - Schedule Table'!$V$16/12+$F34*$P34*'[111]2d - Schedule Table'!$V$7/12</f>
        <v>0</v>
      </c>
      <c r="AG34" s="178">
        <f>+$G34*$P34*'[111]2d - Schedule Table'!$W$8/12+$H34*$P34*'[111]2d - Schedule Table'!$W$9/12+$I34*$P34*'[111]2d - Schedule Table'!$W$10/12+$J34*$P34*'[111]2d - Schedule Table'!$W$11/12+$K34*$P34*'[111]2d - Schedule Table'!$W$12/12+$L34*$P34*'[111]2d - Schedule Table'!$W$13/12+$M34*$P34*'[111]2d - Schedule Table'!$W$14/12+$N34*$P34*'[111]2d - Schedule Table'!$W$15/12+$O34*$P34*'[111]2d - Schedule Table'!$W$16/12+$F34*$P34*'[111]2d - Schedule Table'!$W$7/12</f>
        <v>0</v>
      </c>
      <c r="AH34" s="178">
        <f>+$G34*$P34*'[111]2d - Schedule Table'!$X$8/12+$H34*$P34*'[111]2d - Schedule Table'!$X$9/12+$I34*$P34*'[111]2d - Schedule Table'!$X$10/12+$J34*$P34*'[111]2d - Schedule Table'!$X$11/12+$K34*$P34*'[111]2d - Schedule Table'!$X$12/12+$L34*$P34*'[111]2d - Schedule Table'!$X$13/12+$M34*$P34*'[111]2d - Schedule Table'!$X$14/12+$N34*$P34*'[111]2d - Schedule Table'!$X$15/12+$O34*$P34*'[111]2d - Schedule Table'!$X$16/12+$F34*$P34*'[111]2d - Schedule Table'!$X$7/12</f>
        <v>0</v>
      </c>
      <c r="AI34" s="178">
        <f>+$G34*$P34*'[111]2d - Schedule Table'!$Y$8/12+$H34*$P34*'[111]2d - Schedule Table'!$Y$9/12+$I34*$P34*'[111]2d - Schedule Table'!$Y$10/12+$J34*$P34*'[111]2d - Schedule Table'!$Y$11/12+$K34*$P34*'[111]2d - Schedule Table'!$Y$12/12+$L34*$P34*'[111]2d - Schedule Table'!$Y$13/12+$M34*$P34*'[111]2d - Schedule Table'!$Y$14/12+$N34*$P34*'[111]2d - Schedule Table'!$Y$15/12+$O34*$P34*'[111]2d - Schedule Table'!$Y$16/12+$F34*$P34*'[111]2d - Schedule Table'!$Y$7/12</f>
        <v>0</v>
      </c>
      <c r="AJ34" s="178">
        <f>+$G34*$P34*'[111]2d - Schedule Table'!$Z$8/12+$H34*$P34*'[111]2d - Schedule Table'!$Z$9/12+$I34*$P34*'[111]2d - Schedule Table'!$Z$10/12+$J34*$P34*'[111]2d - Schedule Table'!$Z$11/12+$K34*$P34*'[111]2d - Schedule Table'!$Z$12/12+$L34*$P34*'[111]2d - Schedule Table'!$Z$13/12+$M34*$P34*'[111]2d - Schedule Table'!$Z$14/12+$N34*$P34*'[111]2d - Schedule Table'!$Z$15/12+$O34*$P34*'[111]2d - Schedule Table'!$Z$16/12+$F34*$P34*'[111]2d - Schedule Table'!$Z$7/12</f>
        <v>0</v>
      </c>
      <c r="AK34" s="178">
        <f>+$G34*$P34*'[111]2d - Schedule Table'!$AA$8/12+$H34*$P34*'[111]2d - Schedule Table'!$AA$9/12+$I34*$P34*'[111]2d - Schedule Table'!$AA$10/12+$J34*$P34*'[111]2d - Schedule Table'!$AA$11/12+$K34*$P34*'[111]2d - Schedule Table'!$AA$12/12+$L34*$P34*'[111]2d - Schedule Table'!$AA$13/12+$M34*$P34*'[111]2d - Schedule Table'!$AA$14/12+$N34*$P34*'[111]2d - Schedule Table'!$AA$15/12+$O34*$P34*'[111]2d - Schedule Table'!$AA$16/12+$F34*$P34*'[111]2d - Schedule Table'!$AA$7/12</f>
        <v>0</v>
      </c>
      <c r="AL34" s="178">
        <f>+$G34*$P34*'[111]2d - Schedule Table'!$AB$8/12+$H34*$P34*'[111]2d - Schedule Table'!$AB$9/12+$I34*$P34*'[111]2d - Schedule Table'!$AB$10/12+$J34*$P34*'[111]2d - Schedule Table'!$AB$11/12+$K34*$P34*'[111]2d - Schedule Table'!$AB$12/12+$L34*$P34*'[111]2d - Schedule Table'!$AB$13/12+$M34*$P34*'[111]2d - Schedule Table'!$AB$14/12+$N34*$P34*'[111]2d - Schedule Table'!$AB$15/12+$O34*$P34*'[111]2d - Schedule Table'!$AB$16/12+$F34*$P34*'[111]2d - Schedule Table'!$AB$7/12</f>
        <v>0</v>
      </c>
      <c r="AM34" s="178">
        <f>+$G34*$P34*'[111]2d - Schedule Table'!$AC$8/12+$H34*$P34*'[111]2d - Schedule Table'!$AC$9/12+$I34*$P34*'[111]2d - Schedule Table'!$AC$10/12+$J34*$P34*'[111]2d - Schedule Table'!$AC$11/12+$K34*$P34*'[111]2d - Schedule Table'!$AC$12/12+$L34*$P34*'[111]2d - Schedule Table'!$AC$13/12+$M34*$P34*'[111]2d - Schedule Table'!$AC$14/12+$N34*$P34*'[111]2d - Schedule Table'!$AC$15/12+$O34*$P34*'[111]2d - Schedule Table'!$AC$16/12+$F34*$P34*'[111]2d - Schedule Table'!$AC$7/12</f>
        <v>0</v>
      </c>
      <c r="AN34" s="180">
        <f t="shared" si="0"/>
        <v>0</v>
      </c>
    </row>
    <row r="35" spans="1:40" hidden="1" outlineLevel="1">
      <c r="A35" s="216" t="s">
        <v>1385</v>
      </c>
      <c r="B35" s="211"/>
      <c r="C35" s="182" t="s">
        <v>1326</v>
      </c>
      <c r="D35" s="217"/>
      <c r="E35" s="206" t="s">
        <v>1296</v>
      </c>
      <c r="F35" s="207"/>
      <c r="G35" s="215"/>
      <c r="H35" s="215"/>
      <c r="I35" s="215"/>
      <c r="J35" s="215"/>
      <c r="K35" s="215"/>
      <c r="L35" s="215"/>
      <c r="M35" s="215"/>
      <c r="N35" s="209"/>
      <c r="O35" s="209"/>
      <c r="P35" s="183">
        <f>+IFERROR(VLOOKUP(E35,'[111]4b-Classifcation rates'!$A$5:$G$200,7,FALSE),0)</f>
        <v>131672.61978750001</v>
      </c>
      <c r="Q35" s="178">
        <f>+$G35*$P35*'[111]2d - Schedule Table'!$G$8/12+$H35*$P35*'[111]2d - Schedule Table'!$G$9/12+$I35*$P35*'[111]2d - Schedule Table'!$G$10/12+$J35*$P35*'[111]2d - Schedule Table'!$G$11/12+$K35*$P35*'[111]2d - Schedule Table'!$G$12/12+$L35*$P35*'[111]2d - Schedule Table'!$G$13/12+$M35*$P35*'[111]2d - Schedule Table'!$G$14/12+$N35*$P35*'[111]2d - Schedule Table'!$G$15/12+$O35*$P35*'[111]2d - Schedule Table'!$G$16/12+$F35*$P35*'[111]2d - Schedule Table'!$G$7/12</f>
        <v>0</v>
      </c>
      <c r="R35" s="178">
        <f>+$G35*$P35*'[111]2d - Schedule Table'!$H$8/12+$H35*$P35*'[111]2d - Schedule Table'!$H$9/12+$I35*$P35*'[111]2d - Schedule Table'!$H$10/12+$J35*$P35*'[111]2d - Schedule Table'!$H$11/12+$K35*$P35*'[111]2d - Schedule Table'!$H$12/12+$L35*$P35*'[111]2d - Schedule Table'!$H$13/12+$M35*$P35*'[111]2d - Schedule Table'!$H$14/12+$N35*$P35*'[111]2d - Schedule Table'!$H$15/12+$O35*$P35*'[111]2d - Schedule Table'!$H$16/12+$F35*$P35*'[111]2d - Schedule Table'!$H$7/12</f>
        <v>0</v>
      </c>
      <c r="S35" s="178">
        <f>+$G35*$P35*'[111]2d - Schedule Table'!$I$8/12+$H35*$P35*'[111]2d - Schedule Table'!$I$9/12+$I35*$P35*'[111]2d - Schedule Table'!$I$10/12+$J35*$P35*'[111]2d - Schedule Table'!$I$11/12+$K35*$P35*'[111]2d - Schedule Table'!$I$12/12+$L35*$P35*'[111]2d - Schedule Table'!$I$13/12+$M35*$P35*'[111]2d - Schedule Table'!$I$14/12+$N35*$P35*'[111]2d - Schedule Table'!$I$15/12+$O35*$P35*'[111]2d - Schedule Table'!$I$16/12+$F35*$P35*'[111]2d - Schedule Table'!$I$7/12</f>
        <v>0</v>
      </c>
      <c r="T35" s="178">
        <f>+$G35*$P35*'[111]2d - Schedule Table'!$J$8/12+$H35*$P35*'[111]2d - Schedule Table'!$J$9/12+$I35*$P35*'[111]2d - Schedule Table'!$J$10/12+$J35*$P35*'[111]2d - Schedule Table'!$J$11/12+$K35*$P35*'[111]2d - Schedule Table'!$J$12/12+$L35*$P35*'[111]2d - Schedule Table'!$J$13/12+$M35*$P35*'[111]2d - Schedule Table'!$J$14/12+$N35*$P35*'[111]2d - Schedule Table'!$J$15/12+$O35*$P35*'[111]2d - Schedule Table'!$J$16/12+$F35*$P35*'[111]2d - Schedule Table'!$J$7/12</f>
        <v>0</v>
      </c>
      <c r="U35" s="178">
        <f>+$G35*$P35*'[111]2d - Schedule Table'!$K$8/12+$H35*$P35*'[111]2d - Schedule Table'!$K$9/12+$I35*$P35*'[111]2d - Schedule Table'!$K$10/12+$J35*$P35*'[111]2d - Schedule Table'!$K$11/12+$K35*$P35*'[111]2d - Schedule Table'!$K$12/12+$L35*$P35*'[111]2d - Schedule Table'!$K$13/12+$M35*$P35*'[111]2d - Schedule Table'!$K$14/12+$N35*$P35*'[111]2d - Schedule Table'!$K$15/12+$O35*$P35*'[111]2d - Schedule Table'!$K$16/12+$F35*$P35*'[111]2d - Schedule Table'!$K$7/12</f>
        <v>0</v>
      </c>
      <c r="V35" s="178">
        <f>+$G35*$P35*'[111]2d - Schedule Table'!$L$8/12+$H35*$P35*'[111]2d - Schedule Table'!$L$9/12+$I35*$P35*'[111]2d - Schedule Table'!$L$10/12+$J35*$P35*'[111]2d - Schedule Table'!$L$11/12+$K35*$P35*'[111]2d - Schedule Table'!$L$12/12+$L35*$P35*'[111]2d - Schedule Table'!$L$13/12+$M35*$P35*'[111]2d - Schedule Table'!$L$14/12+$N35*$P35*'[111]2d - Schedule Table'!$L$15/12+$O35*$P35*'[111]2d - Schedule Table'!$L$16/12+$F35*$P35*'[111]2d - Schedule Table'!$L$7/12</f>
        <v>0</v>
      </c>
      <c r="W35" s="178">
        <f>+$G35*$P35*'[111]2d - Schedule Table'!$M$8/12+$H35*$P35*'[111]2d - Schedule Table'!$M$9/12+$I35*$P35*'[111]2d - Schedule Table'!$M$10/12+$J35*$P35*'[111]2d - Schedule Table'!$M$11/12+$K35*$P35*'[111]2d - Schedule Table'!$M$12/12+$L35*$P35*'[111]2d - Schedule Table'!$M$13/12+$M35*$P35*'[111]2d - Schedule Table'!$M$14/12+$N35*$P35*'[111]2d - Schedule Table'!$M$15/12+$O35*$P35*'[111]2d - Schedule Table'!$M$16/12+$F35*$P35*'[111]2d - Schedule Table'!$M$7/12</f>
        <v>0</v>
      </c>
      <c r="X35" s="178">
        <f>+$G35*$P35*'[111]2d - Schedule Table'!$N$8/12+$H35*$P35*'[111]2d - Schedule Table'!$N$9/12+$I35*$P35*'[111]2d - Schedule Table'!$N$10/12+$J35*$P35*'[111]2d - Schedule Table'!$N$11/12+$K35*$P35*'[111]2d - Schedule Table'!$N$12/12+$L35*$P35*'[111]2d - Schedule Table'!$N$13/12+$M35*$P35*'[111]2d - Schedule Table'!$N$14/12+$N35*$P35*'[111]2d - Schedule Table'!$N$15/12+$O35*$P35*'[111]2d - Schedule Table'!$N$16/12+$F35*$P35*'[111]2d - Schedule Table'!$N$7/12</f>
        <v>0</v>
      </c>
      <c r="Y35" s="178">
        <f>+$G35*$P35*'[111]2d - Schedule Table'!$O$8/12+$H35*$P35*'[111]2d - Schedule Table'!$O$9/12+$I35*$P35*'[111]2d - Schedule Table'!$O$10/12+$J35*$P35*'[111]2d - Schedule Table'!$O$11/12+$K35*$P35*'[111]2d - Schedule Table'!$O$12/12+$L35*$P35*'[111]2d - Schedule Table'!$O$13/12+$M35*$P35*'[111]2d - Schedule Table'!$O$14/12+$N35*$P35*'[111]2d - Schedule Table'!$O$15/12+$O35*$P35*'[111]2d - Schedule Table'!$O$16/12+$F35*$P35*'[111]2d - Schedule Table'!$O$7/12</f>
        <v>0</v>
      </c>
      <c r="Z35" s="178">
        <f>+$G35*$P35*'[111]2d - Schedule Table'!$P$8/12+$H35*$P35*'[111]2d - Schedule Table'!$P$9/12+$I35*$P35*'[111]2d - Schedule Table'!$P$10/12+$J35*$P35*'[111]2d - Schedule Table'!$P$11/12+$K35*$P35*'[111]2d - Schedule Table'!$P$12/12+$L35*$P35*'[111]2d - Schedule Table'!$P$13/12+$M35*$P35*'[111]2d - Schedule Table'!$P$14/12+$N35*$P35*'[111]2d - Schedule Table'!$P$15/12+$O35*$P35*'[111]2d - Schedule Table'!$P$16/12+$F35*$P35*'[111]2d - Schedule Table'!$P$7/12</f>
        <v>0</v>
      </c>
      <c r="AA35" s="178">
        <f>+$G35*$P35*'[111]2d - Schedule Table'!$Q$8/12+$H35*$P35*'[111]2d - Schedule Table'!$Q$9/12+$I35*$P35*'[111]2d - Schedule Table'!$Q$10/12+$J35*$P35*'[111]2d - Schedule Table'!$Q$11/12+$K35*$P35*'[111]2d - Schedule Table'!$Q$12/12+$L35*$P35*'[111]2d - Schedule Table'!$Q$13/12+$M35*$P35*'[111]2d - Schedule Table'!$Q$14/12+$N35*$P35*'[111]2d - Schedule Table'!$Q$15/12+$O35*$P35*'[111]2d - Schedule Table'!$Q$16/12+$F35*$P35*'[111]2d - Schedule Table'!$Q$7/12</f>
        <v>0</v>
      </c>
      <c r="AB35" s="178">
        <f>+$G35*$P35*'[111]2d - Schedule Table'!$R$8/12+$H35*$P35*'[111]2d - Schedule Table'!$R$9/12+$I35*$P35*'[111]2d - Schedule Table'!$R$10/12+$J35*$P35*'[111]2d - Schedule Table'!$R$11/12+$K35*$P35*'[111]2d - Schedule Table'!$R$12/12+$L35*$P35*'[111]2d - Schedule Table'!$R$13/12+$M35*$P35*'[111]2d - Schedule Table'!$R$14/12+$N35*$P35*'[111]2d - Schedule Table'!$R$15/12+$O35*$P35*'[111]2d - Schedule Table'!$R$16/12+$F35*$P35*'[111]2d - Schedule Table'!$R$7/12</f>
        <v>0</v>
      </c>
      <c r="AC35" s="178">
        <f>+$G35*$P35*'[111]2d - Schedule Table'!$S$8/12+$H35*$P35*'[111]2d - Schedule Table'!$S$9/12+$I35*$P35*'[111]2d - Schedule Table'!$S$10/12+$J35*$P35*'[111]2d - Schedule Table'!$S$11/12+$K35*$P35*'[111]2d - Schedule Table'!$S$12/12+$L35*$P35*'[111]2d - Schedule Table'!$S$13/12+$M35*$P35*'[111]2d - Schedule Table'!$S$14/12+$N35*$P35*'[111]2d - Schedule Table'!$S$15/12+$O35*$P35*'[111]2d - Schedule Table'!$S$16/12+$F35*$P35*'[111]2d - Schedule Table'!$S$7/12</f>
        <v>0</v>
      </c>
      <c r="AD35" s="178">
        <f>+$G35*$P35*'[111]2d - Schedule Table'!$T$8/12+$H35*$P35*'[111]2d - Schedule Table'!$T$9/12+$I35*$P35*'[111]2d - Schedule Table'!$T$10/12+$J35*$P35*'[111]2d - Schedule Table'!$T$11/12+$K35*$P35*'[111]2d - Schedule Table'!$T$12/12+$L35*$P35*'[111]2d - Schedule Table'!$T$13/12+$M35*$P35*'[111]2d - Schedule Table'!$T$14/12+$N35*$P35*'[111]2d - Schedule Table'!$T$15/12+$O35*$P35*'[111]2d - Schedule Table'!$T$16/12+$F35*$P35*'[111]2d - Schedule Table'!$T$7/12</f>
        <v>0</v>
      </c>
      <c r="AE35" s="178">
        <f>+$G35*$P35*'[111]2d - Schedule Table'!$U$8/12+$H35*$P35*'[111]2d - Schedule Table'!$U$9/12+$I35*$P35*'[111]2d - Schedule Table'!$U$10/12+$J35*$P35*'[111]2d - Schedule Table'!$U$11/12+$K35*$P35*'[111]2d - Schedule Table'!$U$12/12+$L35*$P35*'[111]2d - Schedule Table'!$U$13/12+$M35*$P35*'[111]2d - Schedule Table'!$U$14/12+$N35*$P35*'[111]2d - Schedule Table'!$U$15/12+$O35*$P35*'[111]2d - Schedule Table'!$U$16/12+$F35*$P35*'[111]2d - Schedule Table'!$U$7/12</f>
        <v>0</v>
      </c>
      <c r="AF35" s="178">
        <f>+$G35*$P35*'[111]2d - Schedule Table'!$V$8/12+$H35*$P35*'[111]2d - Schedule Table'!$V$9/12+$I35*$P35*'[111]2d - Schedule Table'!$V$10/12+$J35*$P35*'[111]2d - Schedule Table'!$V$11/12+$K35*$P35*'[111]2d - Schedule Table'!$V$12/12+$L35*$P35*'[111]2d - Schedule Table'!$V$13/12+$M35*$P35*'[111]2d - Schedule Table'!$V$14/12+$N35*$P35*'[111]2d - Schedule Table'!$V$15/12+$O35*$P35*'[111]2d - Schedule Table'!$V$16/12+$F35*$P35*'[111]2d - Schedule Table'!$V$7/12</f>
        <v>0</v>
      </c>
      <c r="AG35" s="178">
        <f>+$G35*$P35*'[111]2d - Schedule Table'!$W$8/12+$H35*$P35*'[111]2d - Schedule Table'!$W$9/12+$I35*$P35*'[111]2d - Schedule Table'!$W$10/12+$J35*$P35*'[111]2d - Schedule Table'!$W$11/12+$K35*$P35*'[111]2d - Schedule Table'!$W$12/12+$L35*$P35*'[111]2d - Schedule Table'!$W$13/12+$M35*$P35*'[111]2d - Schedule Table'!$W$14/12+$N35*$P35*'[111]2d - Schedule Table'!$W$15/12+$O35*$P35*'[111]2d - Schedule Table'!$W$16/12+$F35*$P35*'[111]2d - Schedule Table'!$W$7/12</f>
        <v>0</v>
      </c>
      <c r="AH35" s="178">
        <f>+$G35*$P35*'[111]2d - Schedule Table'!$X$8/12+$H35*$P35*'[111]2d - Schedule Table'!$X$9/12+$I35*$P35*'[111]2d - Schedule Table'!$X$10/12+$J35*$P35*'[111]2d - Schedule Table'!$X$11/12+$K35*$P35*'[111]2d - Schedule Table'!$X$12/12+$L35*$P35*'[111]2d - Schedule Table'!$X$13/12+$M35*$P35*'[111]2d - Schedule Table'!$X$14/12+$N35*$P35*'[111]2d - Schedule Table'!$X$15/12+$O35*$P35*'[111]2d - Schedule Table'!$X$16/12+$F35*$P35*'[111]2d - Schedule Table'!$X$7/12</f>
        <v>0</v>
      </c>
      <c r="AI35" s="178">
        <f>+$G35*$P35*'[111]2d - Schedule Table'!$Y$8/12+$H35*$P35*'[111]2d - Schedule Table'!$Y$9/12+$I35*$P35*'[111]2d - Schedule Table'!$Y$10/12+$J35*$P35*'[111]2d - Schedule Table'!$Y$11/12+$K35*$P35*'[111]2d - Schedule Table'!$Y$12/12+$L35*$P35*'[111]2d - Schedule Table'!$Y$13/12+$M35*$P35*'[111]2d - Schedule Table'!$Y$14/12+$N35*$P35*'[111]2d - Schedule Table'!$Y$15/12+$O35*$P35*'[111]2d - Schedule Table'!$Y$16/12+$F35*$P35*'[111]2d - Schedule Table'!$Y$7/12</f>
        <v>0</v>
      </c>
      <c r="AJ35" s="178">
        <f>+$G35*$P35*'[111]2d - Schedule Table'!$Z$8/12+$H35*$P35*'[111]2d - Schedule Table'!$Z$9/12+$I35*$P35*'[111]2d - Schedule Table'!$Z$10/12+$J35*$P35*'[111]2d - Schedule Table'!$Z$11/12+$K35*$P35*'[111]2d - Schedule Table'!$Z$12/12+$L35*$P35*'[111]2d - Schedule Table'!$Z$13/12+$M35*$P35*'[111]2d - Schedule Table'!$Z$14/12+$N35*$P35*'[111]2d - Schedule Table'!$Z$15/12+$O35*$P35*'[111]2d - Schedule Table'!$Z$16/12+$F35*$P35*'[111]2d - Schedule Table'!$Z$7/12</f>
        <v>0</v>
      </c>
      <c r="AK35" s="178">
        <f>+$G35*$P35*'[111]2d - Schedule Table'!$AA$8/12+$H35*$P35*'[111]2d - Schedule Table'!$AA$9/12+$I35*$P35*'[111]2d - Schedule Table'!$AA$10/12+$J35*$P35*'[111]2d - Schedule Table'!$AA$11/12+$K35*$P35*'[111]2d - Schedule Table'!$AA$12/12+$L35*$P35*'[111]2d - Schedule Table'!$AA$13/12+$M35*$P35*'[111]2d - Schedule Table'!$AA$14/12+$N35*$P35*'[111]2d - Schedule Table'!$AA$15/12+$O35*$P35*'[111]2d - Schedule Table'!$AA$16/12+$F35*$P35*'[111]2d - Schedule Table'!$AA$7/12</f>
        <v>0</v>
      </c>
      <c r="AL35" s="178">
        <f>+$G35*$P35*'[111]2d - Schedule Table'!$AB$8/12+$H35*$P35*'[111]2d - Schedule Table'!$AB$9/12+$I35*$P35*'[111]2d - Schedule Table'!$AB$10/12+$J35*$P35*'[111]2d - Schedule Table'!$AB$11/12+$K35*$P35*'[111]2d - Schedule Table'!$AB$12/12+$L35*$P35*'[111]2d - Schedule Table'!$AB$13/12+$M35*$P35*'[111]2d - Schedule Table'!$AB$14/12+$N35*$P35*'[111]2d - Schedule Table'!$AB$15/12+$O35*$P35*'[111]2d - Schedule Table'!$AB$16/12+$F35*$P35*'[111]2d - Schedule Table'!$AB$7/12</f>
        <v>0</v>
      </c>
      <c r="AM35" s="178">
        <f>+$G35*$P35*'[111]2d - Schedule Table'!$AC$8/12+$H35*$P35*'[111]2d - Schedule Table'!$AC$9/12+$I35*$P35*'[111]2d - Schedule Table'!$AC$10/12+$J35*$P35*'[111]2d - Schedule Table'!$AC$11/12+$K35*$P35*'[111]2d - Schedule Table'!$AC$12/12+$L35*$P35*'[111]2d - Schedule Table'!$AC$13/12+$M35*$P35*'[111]2d - Schedule Table'!$AC$14/12+$N35*$P35*'[111]2d - Schedule Table'!$AC$15/12+$O35*$P35*'[111]2d - Schedule Table'!$AC$16/12+$F35*$P35*'[111]2d - Schedule Table'!$AC$7/12</f>
        <v>0</v>
      </c>
      <c r="AN35" s="180">
        <f t="shared" si="0"/>
        <v>0</v>
      </c>
    </row>
    <row r="36" spans="1:40" hidden="1" outlineLevel="1">
      <c r="A36" s="216" t="s">
        <v>1386</v>
      </c>
      <c r="B36" s="211"/>
      <c r="C36" s="218"/>
      <c r="D36" s="217"/>
      <c r="E36" s="206" t="s">
        <v>1296</v>
      </c>
      <c r="F36" s="207"/>
      <c r="G36" s="215"/>
      <c r="H36" s="215"/>
      <c r="I36" s="215"/>
      <c r="J36" s="215"/>
      <c r="K36" s="215"/>
      <c r="L36" s="215"/>
      <c r="M36" s="215"/>
      <c r="N36" s="209"/>
      <c r="O36" s="209"/>
      <c r="P36" s="183">
        <f>+IFERROR(VLOOKUP(E36,'[111]4b-Classifcation rates'!$A$5:$G$200,7,FALSE),0)</f>
        <v>131672.61978750001</v>
      </c>
      <c r="Q36" s="178">
        <f>+$G36*$P36*'[111]2d - Schedule Table'!$G$8/12+$H36*$P36*'[111]2d - Schedule Table'!$G$9/12+$I36*$P36*'[111]2d - Schedule Table'!$G$10/12+$J36*$P36*'[111]2d - Schedule Table'!$G$11/12+$K36*$P36*'[111]2d - Schedule Table'!$G$12/12+$L36*$P36*'[111]2d - Schedule Table'!$G$13/12+$M36*$P36*'[111]2d - Schedule Table'!$G$14/12+$N36*$P36*'[111]2d - Schedule Table'!$G$15/12+$O36*$P36*'[111]2d - Schedule Table'!$G$16/12+$F36*$P36*'[111]2d - Schedule Table'!$G$7/12</f>
        <v>0</v>
      </c>
      <c r="R36" s="178">
        <f>+$G36*$P36*'[111]2d - Schedule Table'!$H$8/12+$H36*$P36*'[111]2d - Schedule Table'!$H$9/12+$I36*$P36*'[111]2d - Schedule Table'!$H$10/12+$J36*$P36*'[111]2d - Schedule Table'!$H$11/12+$K36*$P36*'[111]2d - Schedule Table'!$H$12/12+$L36*$P36*'[111]2d - Schedule Table'!$H$13/12+$M36*$P36*'[111]2d - Schedule Table'!$H$14/12+$N36*$P36*'[111]2d - Schedule Table'!$H$15/12+$O36*$P36*'[111]2d - Schedule Table'!$H$16/12+$F36*$P36*'[111]2d - Schedule Table'!$H$7/12</f>
        <v>0</v>
      </c>
      <c r="S36" s="178">
        <f>+$G36*$P36*'[111]2d - Schedule Table'!$I$8/12+$H36*$P36*'[111]2d - Schedule Table'!$I$9/12+$I36*$P36*'[111]2d - Schedule Table'!$I$10/12+$J36*$P36*'[111]2d - Schedule Table'!$I$11/12+$K36*$P36*'[111]2d - Schedule Table'!$I$12/12+$L36*$P36*'[111]2d - Schedule Table'!$I$13/12+$M36*$P36*'[111]2d - Schedule Table'!$I$14/12+$N36*$P36*'[111]2d - Schedule Table'!$I$15/12+$O36*$P36*'[111]2d - Schedule Table'!$I$16/12+$F36*$P36*'[111]2d - Schedule Table'!$I$7/12</f>
        <v>0</v>
      </c>
      <c r="T36" s="178">
        <f>+$G36*$P36*'[111]2d - Schedule Table'!$J$8/12+$H36*$P36*'[111]2d - Schedule Table'!$J$9/12+$I36*$P36*'[111]2d - Schedule Table'!$J$10/12+$J36*$P36*'[111]2d - Schedule Table'!$J$11/12+$K36*$P36*'[111]2d - Schedule Table'!$J$12/12+$L36*$P36*'[111]2d - Schedule Table'!$J$13/12+$M36*$P36*'[111]2d - Schedule Table'!$J$14/12+$N36*$P36*'[111]2d - Schedule Table'!$J$15/12+$O36*$P36*'[111]2d - Schedule Table'!$J$16/12+$F36*$P36*'[111]2d - Schedule Table'!$J$7/12</f>
        <v>0</v>
      </c>
      <c r="U36" s="178">
        <f>+$G36*$P36*'[111]2d - Schedule Table'!$K$8/12+$H36*$P36*'[111]2d - Schedule Table'!$K$9/12+$I36*$P36*'[111]2d - Schedule Table'!$K$10/12+$J36*$P36*'[111]2d - Schedule Table'!$K$11/12+$K36*$P36*'[111]2d - Schedule Table'!$K$12/12+$L36*$P36*'[111]2d - Schedule Table'!$K$13/12+$M36*$P36*'[111]2d - Schedule Table'!$K$14/12+$N36*$P36*'[111]2d - Schedule Table'!$K$15/12+$O36*$P36*'[111]2d - Schedule Table'!$K$16/12+$F36*$P36*'[111]2d - Schedule Table'!$K$7/12</f>
        <v>0</v>
      </c>
      <c r="V36" s="178">
        <f>+$G36*$P36*'[111]2d - Schedule Table'!$L$8/12+$H36*$P36*'[111]2d - Schedule Table'!$L$9/12+$I36*$P36*'[111]2d - Schedule Table'!$L$10/12+$J36*$P36*'[111]2d - Schedule Table'!$L$11/12+$K36*$P36*'[111]2d - Schedule Table'!$L$12/12+$L36*$P36*'[111]2d - Schedule Table'!$L$13/12+$M36*$P36*'[111]2d - Schedule Table'!$L$14/12+$N36*$P36*'[111]2d - Schedule Table'!$L$15/12+$O36*$P36*'[111]2d - Schedule Table'!$L$16/12+$F36*$P36*'[111]2d - Schedule Table'!$L$7/12</f>
        <v>0</v>
      </c>
      <c r="W36" s="178">
        <f>+$G36*$P36*'[111]2d - Schedule Table'!$M$8/12+$H36*$P36*'[111]2d - Schedule Table'!$M$9/12+$I36*$P36*'[111]2d - Schedule Table'!$M$10/12+$J36*$P36*'[111]2d - Schedule Table'!$M$11/12+$K36*$P36*'[111]2d - Schedule Table'!$M$12/12+$L36*$P36*'[111]2d - Schedule Table'!$M$13/12+$M36*$P36*'[111]2d - Schedule Table'!$M$14/12+$N36*$P36*'[111]2d - Schedule Table'!$M$15/12+$O36*$P36*'[111]2d - Schedule Table'!$M$16/12+$F36*$P36*'[111]2d - Schedule Table'!$M$7/12</f>
        <v>0</v>
      </c>
      <c r="X36" s="178">
        <f>+$G36*$P36*'[111]2d - Schedule Table'!$N$8/12+$H36*$P36*'[111]2d - Schedule Table'!$N$9/12+$I36*$P36*'[111]2d - Schedule Table'!$N$10/12+$J36*$P36*'[111]2d - Schedule Table'!$N$11/12+$K36*$P36*'[111]2d - Schedule Table'!$N$12/12+$L36*$P36*'[111]2d - Schedule Table'!$N$13/12+$M36*$P36*'[111]2d - Schedule Table'!$N$14/12+$N36*$P36*'[111]2d - Schedule Table'!$N$15/12+$O36*$P36*'[111]2d - Schedule Table'!$N$16/12+$F36*$P36*'[111]2d - Schedule Table'!$N$7/12</f>
        <v>0</v>
      </c>
      <c r="Y36" s="178">
        <f>+$G36*$P36*'[111]2d - Schedule Table'!$O$8/12+$H36*$P36*'[111]2d - Schedule Table'!$O$9/12+$I36*$P36*'[111]2d - Schedule Table'!$O$10/12+$J36*$P36*'[111]2d - Schedule Table'!$O$11/12+$K36*$P36*'[111]2d - Schedule Table'!$O$12/12+$L36*$P36*'[111]2d - Schedule Table'!$O$13/12+$M36*$P36*'[111]2d - Schedule Table'!$O$14/12+$N36*$P36*'[111]2d - Schedule Table'!$O$15/12+$O36*$P36*'[111]2d - Schedule Table'!$O$16/12+$F36*$P36*'[111]2d - Schedule Table'!$O$7/12</f>
        <v>0</v>
      </c>
      <c r="Z36" s="178">
        <f>+$G36*$P36*'[111]2d - Schedule Table'!$P$8/12+$H36*$P36*'[111]2d - Schedule Table'!$P$9/12+$I36*$P36*'[111]2d - Schedule Table'!$P$10/12+$J36*$P36*'[111]2d - Schedule Table'!$P$11/12+$K36*$P36*'[111]2d - Schedule Table'!$P$12/12+$L36*$P36*'[111]2d - Schedule Table'!$P$13/12+$M36*$P36*'[111]2d - Schedule Table'!$P$14/12+$N36*$P36*'[111]2d - Schedule Table'!$P$15/12+$O36*$P36*'[111]2d - Schedule Table'!$P$16/12+$F36*$P36*'[111]2d - Schedule Table'!$P$7/12</f>
        <v>0</v>
      </c>
      <c r="AA36" s="178">
        <f>+$G36*$P36*'[111]2d - Schedule Table'!$Q$8/12+$H36*$P36*'[111]2d - Schedule Table'!$Q$9/12+$I36*$P36*'[111]2d - Schedule Table'!$Q$10/12+$J36*$P36*'[111]2d - Schedule Table'!$Q$11/12+$K36*$P36*'[111]2d - Schedule Table'!$Q$12/12+$L36*$P36*'[111]2d - Schedule Table'!$Q$13/12+$M36*$P36*'[111]2d - Schedule Table'!$Q$14/12+$N36*$P36*'[111]2d - Schedule Table'!$Q$15/12+$O36*$P36*'[111]2d - Schedule Table'!$Q$16/12+$F36*$P36*'[111]2d - Schedule Table'!$Q$7/12</f>
        <v>0</v>
      </c>
      <c r="AB36" s="178">
        <f>+$G36*$P36*'[111]2d - Schedule Table'!$R$8/12+$H36*$P36*'[111]2d - Schedule Table'!$R$9/12+$I36*$P36*'[111]2d - Schedule Table'!$R$10/12+$J36*$P36*'[111]2d - Schedule Table'!$R$11/12+$K36*$P36*'[111]2d - Schedule Table'!$R$12/12+$L36*$P36*'[111]2d - Schedule Table'!$R$13/12+$M36*$P36*'[111]2d - Schedule Table'!$R$14/12+$N36*$P36*'[111]2d - Schedule Table'!$R$15/12+$O36*$P36*'[111]2d - Schedule Table'!$R$16/12+$F36*$P36*'[111]2d - Schedule Table'!$R$7/12</f>
        <v>0</v>
      </c>
      <c r="AC36" s="178">
        <f>+$G36*$P36*'[111]2d - Schedule Table'!$S$8/12+$H36*$P36*'[111]2d - Schedule Table'!$S$9/12+$I36*$P36*'[111]2d - Schedule Table'!$S$10/12+$J36*$P36*'[111]2d - Schedule Table'!$S$11/12+$K36*$P36*'[111]2d - Schedule Table'!$S$12/12+$L36*$P36*'[111]2d - Schedule Table'!$S$13/12+$M36*$P36*'[111]2d - Schedule Table'!$S$14/12+$N36*$P36*'[111]2d - Schedule Table'!$S$15/12+$O36*$P36*'[111]2d - Schedule Table'!$S$16/12+$F36*$P36*'[111]2d - Schedule Table'!$S$7/12</f>
        <v>0</v>
      </c>
      <c r="AD36" s="178">
        <f>+$G36*$P36*'[111]2d - Schedule Table'!$T$8/12+$H36*$P36*'[111]2d - Schedule Table'!$T$9/12+$I36*$P36*'[111]2d - Schedule Table'!$T$10/12+$J36*$P36*'[111]2d - Schedule Table'!$T$11/12+$K36*$P36*'[111]2d - Schedule Table'!$T$12/12+$L36*$P36*'[111]2d - Schedule Table'!$T$13/12+$M36*$P36*'[111]2d - Schedule Table'!$T$14/12+$N36*$P36*'[111]2d - Schedule Table'!$T$15/12+$O36*$P36*'[111]2d - Schedule Table'!$T$16/12+$F36*$P36*'[111]2d - Schedule Table'!$T$7/12</f>
        <v>0</v>
      </c>
      <c r="AE36" s="178">
        <f>+$G36*$P36*'[111]2d - Schedule Table'!$U$8/12+$H36*$P36*'[111]2d - Schedule Table'!$U$9/12+$I36*$P36*'[111]2d - Schedule Table'!$U$10/12+$J36*$P36*'[111]2d - Schedule Table'!$U$11/12+$K36*$P36*'[111]2d - Schedule Table'!$U$12/12+$L36*$P36*'[111]2d - Schedule Table'!$U$13/12+$M36*$P36*'[111]2d - Schedule Table'!$U$14/12+$N36*$P36*'[111]2d - Schedule Table'!$U$15/12+$O36*$P36*'[111]2d - Schedule Table'!$U$16/12+$F36*$P36*'[111]2d - Schedule Table'!$U$7/12</f>
        <v>0</v>
      </c>
      <c r="AF36" s="178">
        <f>+$G36*$P36*'[111]2d - Schedule Table'!$V$8/12+$H36*$P36*'[111]2d - Schedule Table'!$V$9/12+$I36*$P36*'[111]2d - Schedule Table'!$V$10/12+$J36*$P36*'[111]2d - Schedule Table'!$V$11/12+$K36*$P36*'[111]2d - Schedule Table'!$V$12/12+$L36*$P36*'[111]2d - Schedule Table'!$V$13/12+$M36*$P36*'[111]2d - Schedule Table'!$V$14/12+$N36*$P36*'[111]2d - Schedule Table'!$V$15/12+$O36*$P36*'[111]2d - Schedule Table'!$V$16/12+$F36*$P36*'[111]2d - Schedule Table'!$V$7/12</f>
        <v>0</v>
      </c>
      <c r="AG36" s="178">
        <f>+$G36*$P36*'[111]2d - Schedule Table'!$W$8/12+$H36*$P36*'[111]2d - Schedule Table'!$W$9/12+$I36*$P36*'[111]2d - Schedule Table'!$W$10/12+$J36*$P36*'[111]2d - Schedule Table'!$W$11/12+$K36*$P36*'[111]2d - Schedule Table'!$W$12/12+$L36*$P36*'[111]2d - Schedule Table'!$W$13/12+$M36*$P36*'[111]2d - Schedule Table'!$W$14/12+$N36*$P36*'[111]2d - Schedule Table'!$W$15/12+$O36*$P36*'[111]2d - Schedule Table'!$W$16/12+$F36*$P36*'[111]2d - Schedule Table'!$W$7/12</f>
        <v>0</v>
      </c>
      <c r="AH36" s="178">
        <f>+$G36*$P36*'[111]2d - Schedule Table'!$X$8/12+$H36*$P36*'[111]2d - Schedule Table'!$X$9/12+$I36*$P36*'[111]2d - Schedule Table'!$X$10/12+$J36*$P36*'[111]2d - Schedule Table'!$X$11/12+$K36*$P36*'[111]2d - Schedule Table'!$X$12/12+$L36*$P36*'[111]2d - Schedule Table'!$X$13/12+$M36*$P36*'[111]2d - Schedule Table'!$X$14/12+$N36*$P36*'[111]2d - Schedule Table'!$X$15/12+$O36*$P36*'[111]2d - Schedule Table'!$X$16/12+$F36*$P36*'[111]2d - Schedule Table'!$X$7/12</f>
        <v>0</v>
      </c>
      <c r="AI36" s="178">
        <f>+$G36*$P36*'[111]2d - Schedule Table'!$Y$8/12+$H36*$P36*'[111]2d - Schedule Table'!$Y$9/12+$I36*$P36*'[111]2d - Schedule Table'!$Y$10/12+$J36*$P36*'[111]2d - Schedule Table'!$Y$11/12+$K36*$P36*'[111]2d - Schedule Table'!$Y$12/12+$L36*$P36*'[111]2d - Schedule Table'!$Y$13/12+$M36*$P36*'[111]2d - Schedule Table'!$Y$14/12+$N36*$P36*'[111]2d - Schedule Table'!$Y$15/12+$O36*$P36*'[111]2d - Schedule Table'!$Y$16/12+$F36*$P36*'[111]2d - Schedule Table'!$Y$7/12</f>
        <v>0</v>
      </c>
      <c r="AJ36" s="178">
        <f>+$G36*$P36*'[111]2d - Schedule Table'!$Z$8/12+$H36*$P36*'[111]2d - Schedule Table'!$Z$9/12+$I36*$P36*'[111]2d - Schedule Table'!$Z$10/12+$J36*$P36*'[111]2d - Schedule Table'!$Z$11/12+$K36*$P36*'[111]2d - Schedule Table'!$Z$12/12+$L36*$P36*'[111]2d - Schedule Table'!$Z$13/12+$M36*$P36*'[111]2d - Schedule Table'!$Z$14/12+$N36*$P36*'[111]2d - Schedule Table'!$Z$15/12+$O36*$P36*'[111]2d - Schedule Table'!$Z$16/12+$F36*$P36*'[111]2d - Schedule Table'!$Z$7/12</f>
        <v>0</v>
      </c>
      <c r="AK36" s="178">
        <f>+$G36*$P36*'[111]2d - Schedule Table'!$AA$8/12+$H36*$P36*'[111]2d - Schedule Table'!$AA$9/12+$I36*$P36*'[111]2d - Schedule Table'!$AA$10/12+$J36*$P36*'[111]2d - Schedule Table'!$AA$11/12+$K36*$P36*'[111]2d - Schedule Table'!$AA$12/12+$L36*$P36*'[111]2d - Schedule Table'!$AA$13/12+$M36*$P36*'[111]2d - Schedule Table'!$AA$14/12+$N36*$P36*'[111]2d - Schedule Table'!$AA$15/12+$O36*$P36*'[111]2d - Schedule Table'!$AA$16/12+$F36*$P36*'[111]2d - Schedule Table'!$AA$7/12</f>
        <v>0</v>
      </c>
      <c r="AL36" s="178">
        <f>+$G36*$P36*'[111]2d - Schedule Table'!$AB$8/12+$H36*$P36*'[111]2d - Schedule Table'!$AB$9/12+$I36*$P36*'[111]2d - Schedule Table'!$AB$10/12+$J36*$P36*'[111]2d - Schedule Table'!$AB$11/12+$K36*$P36*'[111]2d - Schedule Table'!$AB$12/12+$L36*$P36*'[111]2d - Schedule Table'!$AB$13/12+$M36*$P36*'[111]2d - Schedule Table'!$AB$14/12+$N36*$P36*'[111]2d - Schedule Table'!$AB$15/12+$O36*$P36*'[111]2d - Schedule Table'!$AB$16/12+$F36*$P36*'[111]2d - Schedule Table'!$AB$7/12</f>
        <v>0</v>
      </c>
      <c r="AM36" s="178">
        <f>+$G36*$P36*'[111]2d - Schedule Table'!$AC$8/12+$H36*$P36*'[111]2d - Schedule Table'!$AC$9/12+$I36*$P36*'[111]2d - Schedule Table'!$AC$10/12+$J36*$P36*'[111]2d - Schedule Table'!$AC$11/12+$K36*$P36*'[111]2d - Schedule Table'!$AC$12/12+$L36*$P36*'[111]2d - Schedule Table'!$AC$13/12+$M36*$P36*'[111]2d - Schedule Table'!$AC$14/12+$N36*$P36*'[111]2d - Schedule Table'!$AC$15/12+$O36*$P36*'[111]2d - Schedule Table'!$AC$16/12+$F36*$P36*'[111]2d - Schedule Table'!$AC$7/12</f>
        <v>0</v>
      </c>
      <c r="AN36" s="180">
        <f t="shared" si="0"/>
        <v>0</v>
      </c>
    </row>
    <row r="37" spans="1:40" hidden="1" outlineLevel="1">
      <c r="A37" s="216" t="s">
        <v>1387</v>
      </c>
      <c r="B37" s="211"/>
      <c r="C37" s="218"/>
      <c r="D37" s="217"/>
      <c r="E37" s="206" t="s">
        <v>1388</v>
      </c>
      <c r="F37" s="207"/>
      <c r="G37" s="215"/>
      <c r="H37" s="215"/>
      <c r="I37" s="215"/>
      <c r="J37" s="215"/>
      <c r="K37" s="215"/>
      <c r="L37" s="215"/>
      <c r="M37" s="215"/>
      <c r="N37" s="209"/>
      <c r="O37" s="209"/>
      <c r="P37" s="183">
        <f>+IFERROR(VLOOKUP(E37,'[111]4b-Classifcation rates'!$A$5:$G$200,7,FALSE),0)</f>
        <v>82106.878612500004</v>
      </c>
      <c r="Q37" s="178">
        <f>+$G37*$P37*'[111]2d - Schedule Table'!$G$8/12+$H37*$P37*'[111]2d - Schedule Table'!$G$9/12+$I37*$P37*'[111]2d - Schedule Table'!$G$10/12+$J37*$P37*'[111]2d - Schedule Table'!$G$11/12+$K37*$P37*'[111]2d - Schedule Table'!$G$12/12+$L37*$P37*'[111]2d - Schedule Table'!$G$13/12+$M37*$P37*'[111]2d - Schedule Table'!$G$14/12+$N37*$P37*'[111]2d - Schedule Table'!$G$15/12+$O37*$P37*'[111]2d - Schedule Table'!$G$16/12+$F37*$P37*'[111]2d - Schedule Table'!$G$7/12</f>
        <v>0</v>
      </c>
      <c r="R37" s="178">
        <f>+$G37*$P37*'[111]2d - Schedule Table'!$H$8/12+$H37*$P37*'[111]2d - Schedule Table'!$H$9/12+$I37*$P37*'[111]2d - Schedule Table'!$H$10/12+$J37*$P37*'[111]2d - Schedule Table'!$H$11/12+$K37*$P37*'[111]2d - Schedule Table'!$H$12/12+$L37*$P37*'[111]2d - Schedule Table'!$H$13/12+$M37*$P37*'[111]2d - Schedule Table'!$H$14/12+$N37*$P37*'[111]2d - Schedule Table'!$H$15/12+$O37*$P37*'[111]2d - Schedule Table'!$H$16/12+$F37*$P37*'[111]2d - Schedule Table'!$H$7/12</f>
        <v>0</v>
      </c>
      <c r="S37" s="178">
        <f>+$G37*$P37*'[111]2d - Schedule Table'!$I$8/12+$H37*$P37*'[111]2d - Schedule Table'!$I$9/12+$I37*$P37*'[111]2d - Schedule Table'!$I$10/12+$J37*$P37*'[111]2d - Schedule Table'!$I$11/12+$K37*$P37*'[111]2d - Schedule Table'!$I$12/12+$L37*$P37*'[111]2d - Schedule Table'!$I$13/12+$M37*$P37*'[111]2d - Schedule Table'!$I$14/12+$N37*$P37*'[111]2d - Schedule Table'!$I$15/12+$O37*$P37*'[111]2d - Schedule Table'!$I$16/12+$F37*$P37*'[111]2d - Schedule Table'!$I$7/12</f>
        <v>0</v>
      </c>
      <c r="T37" s="178">
        <f>+$G37*$P37*'[111]2d - Schedule Table'!$J$8/12+$H37*$P37*'[111]2d - Schedule Table'!$J$9/12+$I37*$P37*'[111]2d - Schedule Table'!$J$10/12+$J37*$P37*'[111]2d - Schedule Table'!$J$11/12+$K37*$P37*'[111]2d - Schedule Table'!$J$12/12+$L37*$P37*'[111]2d - Schedule Table'!$J$13/12+$M37*$P37*'[111]2d - Schedule Table'!$J$14/12+$N37*$P37*'[111]2d - Schedule Table'!$J$15/12+$O37*$P37*'[111]2d - Schedule Table'!$J$16/12+$F37*$P37*'[111]2d - Schedule Table'!$J$7/12</f>
        <v>0</v>
      </c>
      <c r="U37" s="178">
        <f>+$G37*$P37*'[111]2d - Schedule Table'!$K$8/12+$H37*$P37*'[111]2d - Schedule Table'!$K$9/12+$I37*$P37*'[111]2d - Schedule Table'!$K$10/12+$J37*$P37*'[111]2d - Schedule Table'!$K$11/12+$K37*$P37*'[111]2d - Schedule Table'!$K$12/12+$L37*$P37*'[111]2d - Schedule Table'!$K$13/12+$M37*$P37*'[111]2d - Schedule Table'!$K$14/12+$N37*$P37*'[111]2d - Schedule Table'!$K$15/12+$O37*$P37*'[111]2d - Schedule Table'!$K$16/12+$F37*$P37*'[111]2d - Schedule Table'!$K$7/12</f>
        <v>0</v>
      </c>
      <c r="V37" s="178">
        <f>+$G37*$P37*'[111]2d - Schedule Table'!$L$8/12+$H37*$P37*'[111]2d - Schedule Table'!$L$9/12+$I37*$P37*'[111]2d - Schedule Table'!$L$10/12+$J37*$P37*'[111]2d - Schedule Table'!$L$11/12+$K37*$P37*'[111]2d - Schedule Table'!$L$12/12+$L37*$P37*'[111]2d - Schedule Table'!$L$13/12+$M37*$P37*'[111]2d - Schedule Table'!$L$14/12+$N37*$P37*'[111]2d - Schedule Table'!$L$15/12+$O37*$P37*'[111]2d - Schedule Table'!$L$16/12+$F37*$P37*'[111]2d - Schedule Table'!$L$7/12</f>
        <v>0</v>
      </c>
      <c r="W37" s="178">
        <f>+$G37*$P37*'[111]2d - Schedule Table'!$M$8/12+$H37*$P37*'[111]2d - Schedule Table'!$M$9/12+$I37*$P37*'[111]2d - Schedule Table'!$M$10/12+$J37*$P37*'[111]2d - Schedule Table'!$M$11/12+$K37*$P37*'[111]2d - Schedule Table'!$M$12/12+$L37*$P37*'[111]2d - Schedule Table'!$M$13/12+$M37*$P37*'[111]2d - Schedule Table'!$M$14/12+$N37*$P37*'[111]2d - Schedule Table'!$M$15/12+$O37*$P37*'[111]2d - Schedule Table'!$M$16/12+$F37*$P37*'[111]2d - Schedule Table'!$M$7/12</f>
        <v>0</v>
      </c>
      <c r="X37" s="178">
        <f>+$G37*$P37*'[111]2d - Schedule Table'!$N$8/12+$H37*$P37*'[111]2d - Schedule Table'!$N$9/12+$I37*$P37*'[111]2d - Schedule Table'!$N$10/12+$J37*$P37*'[111]2d - Schedule Table'!$N$11/12+$K37*$P37*'[111]2d - Schedule Table'!$N$12/12+$L37*$P37*'[111]2d - Schedule Table'!$N$13/12+$M37*$P37*'[111]2d - Schedule Table'!$N$14/12+$N37*$P37*'[111]2d - Schedule Table'!$N$15/12+$O37*$P37*'[111]2d - Schedule Table'!$N$16/12+$F37*$P37*'[111]2d - Schedule Table'!$N$7/12</f>
        <v>0</v>
      </c>
      <c r="Y37" s="178">
        <f>+$G37*$P37*'[111]2d - Schedule Table'!$O$8/12+$H37*$P37*'[111]2d - Schedule Table'!$O$9/12+$I37*$P37*'[111]2d - Schedule Table'!$O$10/12+$J37*$P37*'[111]2d - Schedule Table'!$O$11/12+$K37*$P37*'[111]2d - Schedule Table'!$O$12/12+$L37*$P37*'[111]2d - Schedule Table'!$O$13/12+$M37*$P37*'[111]2d - Schedule Table'!$O$14/12+$N37*$P37*'[111]2d - Schedule Table'!$O$15/12+$O37*$P37*'[111]2d - Schedule Table'!$O$16/12+$F37*$P37*'[111]2d - Schedule Table'!$O$7/12</f>
        <v>0</v>
      </c>
      <c r="Z37" s="178">
        <f>+$G37*$P37*'[111]2d - Schedule Table'!$P$8/12+$H37*$P37*'[111]2d - Schedule Table'!$P$9/12+$I37*$P37*'[111]2d - Schedule Table'!$P$10/12+$J37*$P37*'[111]2d - Schedule Table'!$P$11/12+$K37*$P37*'[111]2d - Schedule Table'!$P$12/12+$L37*$P37*'[111]2d - Schedule Table'!$P$13/12+$M37*$P37*'[111]2d - Schedule Table'!$P$14/12+$N37*$P37*'[111]2d - Schedule Table'!$P$15/12+$O37*$P37*'[111]2d - Schedule Table'!$P$16/12+$F37*$P37*'[111]2d - Schedule Table'!$P$7/12</f>
        <v>0</v>
      </c>
      <c r="AA37" s="178">
        <f>+$G37*$P37*'[111]2d - Schedule Table'!$Q$8/12+$H37*$P37*'[111]2d - Schedule Table'!$Q$9/12+$I37*$P37*'[111]2d - Schedule Table'!$Q$10/12+$J37*$P37*'[111]2d - Schedule Table'!$Q$11/12+$K37*$P37*'[111]2d - Schedule Table'!$Q$12/12+$L37*$P37*'[111]2d - Schedule Table'!$Q$13/12+$M37*$P37*'[111]2d - Schedule Table'!$Q$14/12+$N37*$P37*'[111]2d - Schedule Table'!$Q$15/12+$O37*$P37*'[111]2d - Schedule Table'!$Q$16/12+$F37*$P37*'[111]2d - Schedule Table'!$Q$7/12</f>
        <v>0</v>
      </c>
      <c r="AB37" s="178">
        <f>+$G37*$P37*'[111]2d - Schedule Table'!$R$8/12+$H37*$P37*'[111]2d - Schedule Table'!$R$9/12+$I37*$P37*'[111]2d - Schedule Table'!$R$10/12+$J37*$P37*'[111]2d - Schedule Table'!$R$11/12+$K37*$P37*'[111]2d - Schedule Table'!$R$12/12+$L37*$P37*'[111]2d - Schedule Table'!$R$13/12+$M37*$P37*'[111]2d - Schedule Table'!$R$14/12+$N37*$P37*'[111]2d - Schedule Table'!$R$15/12+$O37*$P37*'[111]2d - Schedule Table'!$R$16/12+$F37*$P37*'[111]2d - Schedule Table'!$R$7/12</f>
        <v>0</v>
      </c>
      <c r="AC37" s="178">
        <f>+$G37*$P37*'[111]2d - Schedule Table'!$S$8/12+$H37*$P37*'[111]2d - Schedule Table'!$S$9/12+$I37*$P37*'[111]2d - Schedule Table'!$S$10/12+$J37*$P37*'[111]2d - Schedule Table'!$S$11/12+$K37*$P37*'[111]2d - Schedule Table'!$S$12/12+$L37*$P37*'[111]2d - Schedule Table'!$S$13/12+$M37*$P37*'[111]2d - Schedule Table'!$S$14/12+$N37*$P37*'[111]2d - Schedule Table'!$S$15/12+$O37*$P37*'[111]2d - Schedule Table'!$S$16/12+$F37*$P37*'[111]2d - Schedule Table'!$S$7/12</f>
        <v>0</v>
      </c>
      <c r="AD37" s="178">
        <f>+$G37*$P37*'[111]2d - Schedule Table'!$T$8/12+$H37*$P37*'[111]2d - Schedule Table'!$T$9/12+$I37*$P37*'[111]2d - Schedule Table'!$T$10/12+$J37*$P37*'[111]2d - Schedule Table'!$T$11/12+$K37*$P37*'[111]2d - Schedule Table'!$T$12/12+$L37*$P37*'[111]2d - Schedule Table'!$T$13/12+$M37*$P37*'[111]2d - Schedule Table'!$T$14/12+$N37*$P37*'[111]2d - Schedule Table'!$T$15/12+$O37*$P37*'[111]2d - Schedule Table'!$T$16/12+$F37*$P37*'[111]2d - Schedule Table'!$T$7/12</f>
        <v>0</v>
      </c>
      <c r="AE37" s="178">
        <f>+$G37*$P37*'[111]2d - Schedule Table'!$U$8/12+$H37*$P37*'[111]2d - Schedule Table'!$U$9/12+$I37*$P37*'[111]2d - Schedule Table'!$U$10/12+$J37*$P37*'[111]2d - Schedule Table'!$U$11/12+$K37*$P37*'[111]2d - Schedule Table'!$U$12/12+$L37*$P37*'[111]2d - Schedule Table'!$U$13/12+$M37*$P37*'[111]2d - Schedule Table'!$U$14/12+$N37*$P37*'[111]2d - Schedule Table'!$U$15/12+$O37*$P37*'[111]2d - Schedule Table'!$U$16/12+$F37*$P37*'[111]2d - Schedule Table'!$U$7/12</f>
        <v>0</v>
      </c>
      <c r="AF37" s="178">
        <f>+$G37*$P37*'[111]2d - Schedule Table'!$V$8/12+$H37*$P37*'[111]2d - Schedule Table'!$V$9/12+$I37*$P37*'[111]2d - Schedule Table'!$V$10/12+$J37*$P37*'[111]2d - Schedule Table'!$V$11/12+$K37*$P37*'[111]2d - Schedule Table'!$V$12/12+$L37*$P37*'[111]2d - Schedule Table'!$V$13/12+$M37*$P37*'[111]2d - Schedule Table'!$V$14/12+$N37*$P37*'[111]2d - Schedule Table'!$V$15/12+$O37*$P37*'[111]2d - Schedule Table'!$V$16/12+$F37*$P37*'[111]2d - Schedule Table'!$V$7/12</f>
        <v>0</v>
      </c>
      <c r="AG37" s="178">
        <f>+$G37*$P37*'[111]2d - Schedule Table'!$W$8/12+$H37*$P37*'[111]2d - Schedule Table'!$W$9/12+$I37*$P37*'[111]2d - Schedule Table'!$W$10/12+$J37*$P37*'[111]2d - Schedule Table'!$W$11/12+$K37*$P37*'[111]2d - Schedule Table'!$W$12/12+$L37*$P37*'[111]2d - Schedule Table'!$W$13/12+$M37*$P37*'[111]2d - Schedule Table'!$W$14/12+$N37*$P37*'[111]2d - Schedule Table'!$W$15/12+$O37*$P37*'[111]2d - Schedule Table'!$W$16/12+$F37*$P37*'[111]2d - Schedule Table'!$W$7/12</f>
        <v>0</v>
      </c>
      <c r="AH37" s="178">
        <f>+$G37*$P37*'[111]2d - Schedule Table'!$X$8/12+$H37*$P37*'[111]2d - Schedule Table'!$X$9/12+$I37*$P37*'[111]2d - Schedule Table'!$X$10/12+$J37*$P37*'[111]2d - Schedule Table'!$X$11/12+$K37*$P37*'[111]2d - Schedule Table'!$X$12/12+$L37*$P37*'[111]2d - Schedule Table'!$X$13/12+$M37*$P37*'[111]2d - Schedule Table'!$X$14/12+$N37*$P37*'[111]2d - Schedule Table'!$X$15/12+$O37*$P37*'[111]2d - Schedule Table'!$X$16/12+$F37*$P37*'[111]2d - Schedule Table'!$X$7/12</f>
        <v>0</v>
      </c>
      <c r="AI37" s="178">
        <f>+$G37*$P37*'[111]2d - Schedule Table'!$Y$8/12+$H37*$P37*'[111]2d - Schedule Table'!$Y$9/12+$I37*$P37*'[111]2d - Schedule Table'!$Y$10/12+$J37*$P37*'[111]2d - Schedule Table'!$Y$11/12+$K37*$P37*'[111]2d - Schedule Table'!$Y$12/12+$L37*$P37*'[111]2d - Schedule Table'!$Y$13/12+$M37*$P37*'[111]2d - Schedule Table'!$Y$14/12+$N37*$P37*'[111]2d - Schedule Table'!$Y$15/12+$O37*$P37*'[111]2d - Schedule Table'!$Y$16/12+$F37*$P37*'[111]2d - Schedule Table'!$Y$7/12</f>
        <v>0</v>
      </c>
      <c r="AJ37" s="178">
        <f>+$G37*$P37*'[111]2d - Schedule Table'!$Z$8/12+$H37*$P37*'[111]2d - Schedule Table'!$Z$9/12+$I37*$P37*'[111]2d - Schedule Table'!$Z$10/12+$J37*$P37*'[111]2d - Schedule Table'!$Z$11/12+$K37*$P37*'[111]2d - Schedule Table'!$Z$12/12+$L37*$P37*'[111]2d - Schedule Table'!$Z$13/12+$M37*$P37*'[111]2d - Schedule Table'!$Z$14/12+$N37*$P37*'[111]2d - Schedule Table'!$Z$15/12+$O37*$P37*'[111]2d - Schedule Table'!$Z$16/12+$F37*$P37*'[111]2d - Schedule Table'!$Z$7/12</f>
        <v>0</v>
      </c>
      <c r="AK37" s="178">
        <f>+$G37*$P37*'[111]2d - Schedule Table'!$AA$8/12+$H37*$P37*'[111]2d - Schedule Table'!$AA$9/12+$I37*$P37*'[111]2d - Schedule Table'!$AA$10/12+$J37*$P37*'[111]2d - Schedule Table'!$AA$11/12+$K37*$P37*'[111]2d - Schedule Table'!$AA$12/12+$L37*$P37*'[111]2d - Schedule Table'!$AA$13/12+$M37*$P37*'[111]2d - Schedule Table'!$AA$14/12+$N37*$P37*'[111]2d - Schedule Table'!$AA$15/12+$O37*$P37*'[111]2d - Schedule Table'!$AA$16/12+$F37*$P37*'[111]2d - Schedule Table'!$AA$7/12</f>
        <v>0</v>
      </c>
      <c r="AL37" s="178">
        <f>+$G37*$P37*'[111]2d - Schedule Table'!$AB$8/12+$H37*$P37*'[111]2d - Schedule Table'!$AB$9/12+$I37*$P37*'[111]2d - Schedule Table'!$AB$10/12+$J37*$P37*'[111]2d - Schedule Table'!$AB$11/12+$K37*$P37*'[111]2d - Schedule Table'!$AB$12/12+$L37*$P37*'[111]2d - Schedule Table'!$AB$13/12+$M37*$P37*'[111]2d - Schedule Table'!$AB$14/12+$N37*$P37*'[111]2d - Schedule Table'!$AB$15/12+$O37*$P37*'[111]2d - Schedule Table'!$AB$16/12+$F37*$P37*'[111]2d - Schedule Table'!$AB$7/12</f>
        <v>0</v>
      </c>
      <c r="AM37" s="178">
        <f>+$G37*$P37*'[111]2d - Schedule Table'!$AC$8/12+$H37*$P37*'[111]2d - Schedule Table'!$AC$9/12+$I37*$P37*'[111]2d - Schedule Table'!$AC$10/12+$J37*$P37*'[111]2d - Schedule Table'!$AC$11/12+$K37*$P37*'[111]2d - Schedule Table'!$AC$12/12+$L37*$P37*'[111]2d - Schedule Table'!$AC$13/12+$M37*$P37*'[111]2d - Schedule Table'!$AC$14/12+$N37*$P37*'[111]2d - Schedule Table'!$AC$15/12+$O37*$P37*'[111]2d - Schedule Table'!$AC$16/12+$F37*$P37*'[111]2d - Schedule Table'!$AC$7/12</f>
        <v>0</v>
      </c>
      <c r="AN37" s="180">
        <f t="shared" ref="AN37:AN68" si="1">+SUM(Q37:AM37)</f>
        <v>0</v>
      </c>
    </row>
    <row r="38" spans="1:40" hidden="1" outlineLevel="1">
      <c r="A38" s="216" t="s">
        <v>1389</v>
      </c>
      <c r="B38" s="211"/>
      <c r="C38" s="218"/>
      <c r="D38" s="217"/>
      <c r="E38" s="206" t="s">
        <v>1301</v>
      </c>
      <c r="F38" s="207"/>
      <c r="G38" s="215"/>
      <c r="H38" s="215"/>
      <c r="I38" s="215"/>
      <c r="J38" s="215"/>
      <c r="K38" s="215"/>
      <c r="L38" s="215"/>
      <c r="M38" s="215"/>
      <c r="N38" s="209"/>
      <c r="O38" s="209"/>
      <c r="P38" s="183">
        <f>+IFERROR(VLOOKUP(E38,'[111]4b-Classifcation rates'!$A$5:$G$200,7,FALSE),0)</f>
        <v>151178.8714875</v>
      </c>
      <c r="Q38" s="178">
        <f>+$G38*$P38*'[111]2d - Schedule Table'!$G$8/12+$H38*$P38*'[111]2d - Schedule Table'!$G$9/12+$I38*$P38*'[111]2d - Schedule Table'!$G$10/12+$J38*$P38*'[111]2d - Schedule Table'!$G$11/12+$K38*$P38*'[111]2d - Schedule Table'!$G$12/12+$L38*$P38*'[111]2d - Schedule Table'!$G$13/12+$M38*$P38*'[111]2d - Schedule Table'!$G$14/12+$N38*$P38*'[111]2d - Schedule Table'!$G$15/12+$O38*$P38*'[111]2d - Schedule Table'!$G$16/12+$F38*$P38*'[111]2d - Schedule Table'!$G$7/12</f>
        <v>0</v>
      </c>
      <c r="R38" s="178">
        <f>+$G38*$P38*'[111]2d - Schedule Table'!$H$8/12+$H38*$P38*'[111]2d - Schedule Table'!$H$9/12+$I38*$P38*'[111]2d - Schedule Table'!$H$10/12+$J38*$P38*'[111]2d - Schedule Table'!$H$11/12+$K38*$P38*'[111]2d - Schedule Table'!$H$12/12+$L38*$P38*'[111]2d - Schedule Table'!$H$13/12+$M38*$P38*'[111]2d - Schedule Table'!$H$14/12+$N38*$P38*'[111]2d - Schedule Table'!$H$15/12+$O38*$P38*'[111]2d - Schedule Table'!$H$16/12+$F38*$P38*'[111]2d - Schedule Table'!$H$7/12</f>
        <v>0</v>
      </c>
      <c r="S38" s="178">
        <f>+$G38*$P38*'[111]2d - Schedule Table'!$I$8/12+$H38*$P38*'[111]2d - Schedule Table'!$I$9/12+$I38*$P38*'[111]2d - Schedule Table'!$I$10/12+$J38*$P38*'[111]2d - Schedule Table'!$I$11/12+$K38*$P38*'[111]2d - Schedule Table'!$I$12/12+$L38*$P38*'[111]2d - Schedule Table'!$I$13/12+$M38*$P38*'[111]2d - Schedule Table'!$I$14/12+$N38*$P38*'[111]2d - Schedule Table'!$I$15/12+$O38*$P38*'[111]2d - Schedule Table'!$I$16/12+$F38*$P38*'[111]2d - Schedule Table'!$I$7/12</f>
        <v>0</v>
      </c>
      <c r="T38" s="178">
        <f>+$G38*$P38*'[111]2d - Schedule Table'!$J$8/12+$H38*$P38*'[111]2d - Schedule Table'!$J$9/12+$I38*$P38*'[111]2d - Schedule Table'!$J$10/12+$J38*$P38*'[111]2d - Schedule Table'!$J$11/12+$K38*$P38*'[111]2d - Schedule Table'!$J$12/12+$L38*$P38*'[111]2d - Schedule Table'!$J$13/12+$M38*$P38*'[111]2d - Schedule Table'!$J$14/12+$N38*$P38*'[111]2d - Schedule Table'!$J$15/12+$O38*$P38*'[111]2d - Schedule Table'!$J$16/12+$F38*$P38*'[111]2d - Schedule Table'!$J$7/12</f>
        <v>0</v>
      </c>
      <c r="U38" s="178">
        <f>+$G38*$P38*'[111]2d - Schedule Table'!$K$8/12+$H38*$P38*'[111]2d - Schedule Table'!$K$9/12+$I38*$P38*'[111]2d - Schedule Table'!$K$10/12+$J38*$P38*'[111]2d - Schedule Table'!$K$11/12+$K38*$P38*'[111]2d - Schedule Table'!$K$12/12+$L38*$P38*'[111]2d - Schedule Table'!$K$13/12+$M38*$P38*'[111]2d - Schedule Table'!$K$14/12+$N38*$P38*'[111]2d - Schedule Table'!$K$15/12+$O38*$P38*'[111]2d - Schedule Table'!$K$16/12+$F38*$P38*'[111]2d - Schedule Table'!$K$7/12</f>
        <v>0</v>
      </c>
      <c r="V38" s="178">
        <f>+$G38*$P38*'[111]2d - Schedule Table'!$L$8/12+$H38*$P38*'[111]2d - Schedule Table'!$L$9/12+$I38*$P38*'[111]2d - Schedule Table'!$L$10/12+$J38*$P38*'[111]2d - Schedule Table'!$L$11/12+$K38*$P38*'[111]2d - Schedule Table'!$L$12/12+$L38*$P38*'[111]2d - Schedule Table'!$L$13/12+$M38*$P38*'[111]2d - Schedule Table'!$L$14/12+$N38*$P38*'[111]2d - Schedule Table'!$L$15/12+$O38*$P38*'[111]2d - Schedule Table'!$L$16/12+$F38*$P38*'[111]2d - Schedule Table'!$L$7/12</f>
        <v>0</v>
      </c>
      <c r="W38" s="178">
        <f>+$G38*$P38*'[111]2d - Schedule Table'!$M$8/12+$H38*$P38*'[111]2d - Schedule Table'!$M$9/12+$I38*$P38*'[111]2d - Schedule Table'!$M$10/12+$J38*$P38*'[111]2d - Schedule Table'!$M$11/12+$K38*$P38*'[111]2d - Schedule Table'!$M$12/12+$L38*$P38*'[111]2d - Schedule Table'!$M$13/12+$M38*$P38*'[111]2d - Schedule Table'!$M$14/12+$N38*$P38*'[111]2d - Schedule Table'!$M$15/12+$O38*$P38*'[111]2d - Schedule Table'!$M$16/12+$F38*$P38*'[111]2d - Schedule Table'!$M$7/12</f>
        <v>0</v>
      </c>
      <c r="X38" s="178">
        <f>+$G38*$P38*'[111]2d - Schedule Table'!$N$8/12+$H38*$P38*'[111]2d - Schedule Table'!$N$9/12+$I38*$P38*'[111]2d - Schedule Table'!$N$10/12+$J38*$P38*'[111]2d - Schedule Table'!$N$11/12+$K38*$P38*'[111]2d - Schedule Table'!$N$12/12+$L38*$P38*'[111]2d - Schedule Table'!$N$13/12+$M38*$P38*'[111]2d - Schedule Table'!$N$14/12+$N38*$P38*'[111]2d - Schedule Table'!$N$15/12+$O38*$P38*'[111]2d - Schedule Table'!$N$16/12+$F38*$P38*'[111]2d - Schedule Table'!$N$7/12</f>
        <v>0</v>
      </c>
      <c r="Y38" s="178">
        <f>+$G38*$P38*'[111]2d - Schedule Table'!$O$8/12+$H38*$P38*'[111]2d - Schedule Table'!$O$9/12+$I38*$P38*'[111]2d - Schedule Table'!$O$10/12+$J38*$P38*'[111]2d - Schedule Table'!$O$11/12+$K38*$P38*'[111]2d - Schedule Table'!$O$12/12+$L38*$P38*'[111]2d - Schedule Table'!$O$13/12+$M38*$P38*'[111]2d - Schedule Table'!$O$14/12+$N38*$P38*'[111]2d - Schedule Table'!$O$15/12+$O38*$P38*'[111]2d - Schedule Table'!$O$16/12+$F38*$P38*'[111]2d - Schedule Table'!$O$7/12</f>
        <v>0</v>
      </c>
      <c r="Z38" s="178">
        <f>+$G38*$P38*'[111]2d - Schedule Table'!$P$8/12+$H38*$P38*'[111]2d - Schedule Table'!$P$9/12+$I38*$P38*'[111]2d - Schedule Table'!$P$10/12+$J38*$P38*'[111]2d - Schedule Table'!$P$11/12+$K38*$P38*'[111]2d - Schedule Table'!$P$12/12+$L38*$P38*'[111]2d - Schedule Table'!$P$13/12+$M38*$P38*'[111]2d - Schedule Table'!$P$14/12+$N38*$P38*'[111]2d - Schedule Table'!$P$15/12+$O38*$P38*'[111]2d - Schedule Table'!$P$16/12+$F38*$P38*'[111]2d - Schedule Table'!$P$7/12</f>
        <v>0</v>
      </c>
      <c r="AA38" s="178">
        <f>+$G38*$P38*'[111]2d - Schedule Table'!$Q$8/12+$H38*$P38*'[111]2d - Schedule Table'!$Q$9/12+$I38*$P38*'[111]2d - Schedule Table'!$Q$10/12+$J38*$P38*'[111]2d - Schedule Table'!$Q$11/12+$K38*$P38*'[111]2d - Schedule Table'!$Q$12/12+$L38*$P38*'[111]2d - Schedule Table'!$Q$13/12+$M38*$P38*'[111]2d - Schedule Table'!$Q$14/12+$N38*$P38*'[111]2d - Schedule Table'!$Q$15/12+$O38*$P38*'[111]2d - Schedule Table'!$Q$16/12+$F38*$P38*'[111]2d - Schedule Table'!$Q$7/12</f>
        <v>0</v>
      </c>
      <c r="AB38" s="178">
        <f>+$G38*$P38*'[111]2d - Schedule Table'!$R$8/12+$H38*$P38*'[111]2d - Schedule Table'!$R$9/12+$I38*$P38*'[111]2d - Schedule Table'!$R$10/12+$J38*$P38*'[111]2d - Schedule Table'!$R$11/12+$K38*$P38*'[111]2d - Schedule Table'!$R$12/12+$L38*$P38*'[111]2d - Schedule Table'!$R$13/12+$M38*$P38*'[111]2d - Schedule Table'!$R$14/12+$N38*$P38*'[111]2d - Schedule Table'!$R$15/12+$O38*$P38*'[111]2d - Schedule Table'!$R$16/12+$F38*$P38*'[111]2d - Schedule Table'!$R$7/12</f>
        <v>0</v>
      </c>
      <c r="AC38" s="178">
        <f>+$G38*$P38*'[111]2d - Schedule Table'!$S$8/12+$H38*$P38*'[111]2d - Schedule Table'!$S$9/12+$I38*$P38*'[111]2d - Schedule Table'!$S$10/12+$J38*$P38*'[111]2d - Schedule Table'!$S$11/12+$K38*$P38*'[111]2d - Schedule Table'!$S$12/12+$L38*$P38*'[111]2d - Schedule Table'!$S$13/12+$M38*$P38*'[111]2d - Schedule Table'!$S$14/12+$N38*$P38*'[111]2d - Schedule Table'!$S$15/12+$O38*$P38*'[111]2d - Schedule Table'!$S$16/12+$F38*$P38*'[111]2d - Schedule Table'!$S$7/12</f>
        <v>0</v>
      </c>
      <c r="AD38" s="178">
        <f>+$G38*$P38*'[111]2d - Schedule Table'!$T$8/12+$H38*$P38*'[111]2d - Schedule Table'!$T$9/12+$I38*$P38*'[111]2d - Schedule Table'!$T$10/12+$J38*$P38*'[111]2d - Schedule Table'!$T$11/12+$K38*$P38*'[111]2d - Schedule Table'!$T$12/12+$L38*$P38*'[111]2d - Schedule Table'!$T$13/12+$M38*$P38*'[111]2d - Schedule Table'!$T$14/12+$N38*$P38*'[111]2d - Schedule Table'!$T$15/12+$O38*$P38*'[111]2d - Schedule Table'!$T$16/12+$F38*$P38*'[111]2d - Schedule Table'!$T$7/12</f>
        <v>0</v>
      </c>
      <c r="AE38" s="178">
        <f>+$G38*$P38*'[111]2d - Schedule Table'!$U$8/12+$H38*$P38*'[111]2d - Schedule Table'!$U$9/12+$I38*$P38*'[111]2d - Schedule Table'!$U$10/12+$J38*$P38*'[111]2d - Schedule Table'!$U$11/12+$K38*$P38*'[111]2d - Schedule Table'!$U$12/12+$L38*$P38*'[111]2d - Schedule Table'!$U$13/12+$M38*$P38*'[111]2d - Schedule Table'!$U$14/12+$N38*$P38*'[111]2d - Schedule Table'!$U$15/12+$O38*$P38*'[111]2d - Schedule Table'!$U$16/12+$F38*$P38*'[111]2d - Schedule Table'!$U$7/12</f>
        <v>0</v>
      </c>
      <c r="AF38" s="178">
        <f>+$G38*$P38*'[111]2d - Schedule Table'!$V$8/12+$H38*$P38*'[111]2d - Schedule Table'!$V$9/12+$I38*$P38*'[111]2d - Schedule Table'!$V$10/12+$J38*$P38*'[111]2d - Schedule Table'!$V$11/12+$K38*$P38*'[111]2d - Schedule Table'!$V$12/12+$L38*$P38*'[111]2d - Schedule Table'!$V$13/12+$M38*$P38*'[111]2d - Schedule Table'!$V$14/12+$N38*$P38*'[111]2d - Schedule Table'!$V$15/12+$O38*$P38*'[111]2d - Schedule Table'!$V$16/12+$F38*$P38*'[111]2d - Schedule Table'!$V$7/12</f>
        <v>0</v>
      </c>
      <c r="AG38" s="178">
        <f>+$G38*$P38*'[111]2d - Schedule Table'!$W$8/12+$H38*$P38*'[111]2d - Schedule Table'!$W$9/12+$I38*$P38*'[111]2d - Schedule Table'!$W$10/12+$J38*$P38*'[111]2d - Schedule Table'!$W$11/12+$K38*$P38*'[111]2d - Schedule Table'!$W$12/12+$L38*$P38*'[111]2d - Schedule Table'!$W$13/12+$M38*$P38*'[111]2d - Schedule Table'!$W$14/12+$N38*$P38*'[111]2d - Schedule Table'!$W$15/12+$O38*$P38*'[111]2d - Schedule Table'!$W$16/12+$F38*$P38*'[111]2d - Schedule Table'!$W$7/12</f>
        <v>0</v>
      </c>
      <c r="AH38" s="178">
        <f>+$G38*$P38*'[111]2d - Schedule Table'!$X$8/12+$H38*$P38*'[111]2d - Schedule Table'!$X$9/12+$I38*$P38*'[111]2d - Schedule Table'!$X$10/12+$J38*$P38*'[111]2d - Schedule Table'!$X$11/12+$K38*$P38*'[111]2d - Schedule Table'!$X$12/12+$L38*$P38*'[111]2d - Schedule Table'!$X$13/12+$M38*$P38*'[111]2d - Schedule Table'!$X$14/12+$N38*$P38*'[111]2d - Schedule Table'!$X$15/12+$O38*$P38*'[111]2d - Schedule Table'!$X$16/12+$F38*$P38*'[111]2d - Schedule Table'!$X$7/12</f>
        <v>0</v>
      </c>
      <c r="AI38" s="178">
        <f>+$G38*$P38*'[111]2d - Schedule Table'!$Y$8/12+$H38*$P38*'[111]2d - Schedule Table'!$Y$9/12+$I38*$P38*'[111]2d - Schedule Table'!$Y$10/12+$J38*$P38*'[111]2d - Schedule Table'!$Y$11/12+$K38*$P38*'[111]2d - Schedule Table'!$Y$12/12+$L38*$P38*'[111]2d - Schedule Table'!$Y$13/12+$M38*$P38*'[111]2d - Schedule Table'!$Y$14/12+$N38*$P38*'[111]2d - Schedule Table'!$Y$15/12+$O38*$P38*'[111]2d - Schedule Table'!$Y$16/12+$F38*$P38*'[111]2d - Schedule Table'!$Y$7/12</f>
        <v>0</v>
      </c>
      <c r="AJ38" s="178">
        <f>+$G38*$P38*'[111]2d - Schedule Table'!$Z$8/12+$H38*$P38*'[111]2d - Schedule Table'!$Z$9/12+$I38*$P38*'[111]2d - Schedule Table'!$Z$10/12+$J38*$P38*'[111]2d - Schedule Table'!$Z$11/12+$K38*$P38*'[111]2d - Schedule Table'!$Z$12/12+$L38*$P38*'[111]2d - Schedule Table'!$Z$13/12+$M38*$P38*'[111]2d - Schedule Table'!$Z$14/12+$N38*$P38*'[111]2d - Schedule Table'!$Z$15/12+$O38*$P38*'[111]2d - Schedule Table'!$Z$16/12+$F38*$P38*'[111]2d - Schedule Table'!$Z$7/12</f>
        <v>0</v>
      </c>
      <c r="AK38" s="178">
        <f>+$G38*$P38*'[111]2d - Schedule Table'!$AA$8/12+$H38*$P38*'[111]2d - Schedule Table'!$AA$9/12+$I38*$P38*'[111]2d - Schedule Table'!$AA$10/12+$J38*$P38*'[111]2d - Schedule Table'!$AA$11/12+$K38*$P38*'[111]2d - Schedule Table'!$AA$12/12+$L38*$P38*'[111]2d - Schedule Table'!$AA$13/12+$M38*$P38*'[111]2d - Schedule Table'!$AA$14/12+$N38*$P38*'[111]2d - Schedule Table'!$AA$15/12+$O38*$P38*'[111]2d - Schedule Table'!$AA$16/12+$F38*$P38*'[111]2d - Schedule Table'!$AA$7/12</f>
        <v>0</v>
      </c>
      <c r="AL38" s="178">
        <f>+$G38*$P38*'[111]2d - Schedule Table'!$AB$8/12+$H38*$P38*'[111]2d - Schedule Table'!$AB$9/12+$I38*$P38*'[111]2d - Schedule Table'!$AB$10/12+$J38*$P38*'[111]2d - Schedule Table'!$AB$11/12+$K38*$P38*'[111]2d - Schedule Table'!$AB$12/12+$L38*$P38*'[111]2d - Schedule Table'!$AB$13/12+$M38*$P38*'[111]2d - Schedule Table'!$AB$14/12+$N38*$P38*'[111]2d - Schedule Table'!$AB$15/12+$O38*$P38*'[111]2d - Schedule Table'!$AB$16/12+$F38*$P38*'[111]2d - Schedule Table'!$AB$7/12</f>
        <v>0</v>
      </c>
      <c r="AM38" s="178">
        <f>+$G38*$P38*'[111]2d - Schedule Table'!$AC$8/12+$H38*$P38*'[111]2d - Schedule Table'!$AC$9/12+$I38*$P38*'[111]2d - Schedule Table'!$AC$10/12+$J38*$P38*'[111]2d - Schedule Table'!$AC$11/12+$K38*$P38*'[111]2d - Schedule Table'!$AC$12/12+$L38*$P38*'[111]2d - Schedule Table'!$AC$13/12+$M38*$P38*'[111]2d - Schedule Table'!$AC$14/12+$N38*$P38*'[111]2d - Schedule Table'!$AC$15/12+$O38*$P38*'[111]2d - Schedule Table'!$AC$16/12+$F38*$P38*'[111]2d - Schedule Table'!$AC$7/12</f>
        <v>0</v>
      </c>
      <c r="AN38" s="180">
        <f t="shared" si="1"/>
        <v>0</v>
      </c>
    </row>
    <row r="39" spans="1:40" hidden="1" outlineLevel="1">
      <c r="A39" s="216" t="s">
        <v>1390</v>
      </c>
      <c r="B39" s="211"/>
      <c r="C39" s="218"/>
      <c r="D39" s="217"/>
      <c r="E39" s="206" t="s">
        <v>1301</v>
      </c>
      <c r="F39" s="207"/>
      <c r="G39" s="215"/>
      <c r="H39" s="215"/>
      <c r="I39" s="215"/>
      <c r="J39" s="215"/>
      <c r="K39" s="215"/>
      <c r="L39" s="215"/>
      <c r="M39" s="215"/>
      <c r="N39" s="209"/>
      <c r="O39" s="209"/>
      <c r="P39" s="183">
        <f>+IFERROR(VLOOKUP(E39,'[111]4b-Classifcation rates'!$A$5:$G$200,7,FALSE),0)</f>
        <v>151178.8714875</v>
      </c>
      <c r="Q39" s="178">
        <f>+$G39*$P39*'[111]2d - Schedule Table'!$G$8/12+$H39*$P39*'[111]2d - Schedule Table'!$G$9/12+$I39*$P39*'[111]2d - Schedule Table'!$G$10/12+$J39*$P39*'[111]2d - Schedule Table'!$G$11/12+$K39*$P39*'[111]2d - Schedule Table'!$G$12/12+$L39*$P39*'[111]2d - Schedule Table'!$G$13/12+$M39*$P39*'[111]2d - Schedule Table'!$G$14/12+$N39*$P39*'[111]2d - Schedule Table'!$G$15/12+$O39*$P39*'[111]2d - Schedule Table'!$G$16/12+$F39*$P39*'[111]2d - Schedule Table'!$G$7/12</f>
        <v>0</v>
      </c>
      <c r="R39" s="178">
        <f>+$G39*$P39*'[111]2d - Schedule Table'!$H$8/12+$H39*$P39*'[111]2d - Schedule Table'!$H$9/12+$I39*$P39*'[111]2d - Schedule Table'!$H$10/12+$J39*$P39*'[111]2d - Schedule Table'!$H$11/12+$K39*$P39*'[111]2d - Schedule Table'!$H$12/12+$L39*$P39*'[111]2d - Schedule Table'!$H$13/12+$M39*$P39*'[111]2d - Schedule Table'!$H$14/12+$N39*$P39*'[111]2d - Schedule Table'!$H$15/12+$O39*$P39*'[111]2d - Schedule Table'!$H$16/12+$F39*$P39*'[111]2d - Schedule Table'!$H$7/12</f>
        <v>0</v>
      </c>
      <c r="S39" s="178">
        <f>+$G39*$P39*'[111]2d - Schedule Table'!$I$8/12+$H39*$P39*'[111]2d - Schedule Table'!$I$9/12+$I39*$P39*'[111]2d - Schedule Table'!$I$10/12+$J39*$P39*'[111]2d - Schedule Table'!$I$11/12+$K39*$P39*'[111]2d - Schedule Table'!$I$12/12+$L39*$P39*'[111]2d - Schedule Table'!$I$13/12+$M39*$P39*'[111]2d - Schedule Table'!$I$14/12+$N39*$P39*'[111]2d - Schedule Table'!$I$15/12+$O39*$P39*'[111]2d - Schedule Table'!$I$16/12+$F39*$P39*'[111]2d - Schedule Table'!$I$7/12</f>
        <v>0</v>
      </c>
      <c r="T39" s="178">
        <f>+$G39*$P39*'[111]2d - Schedule Table'!$J$8/12+$H39*$P39*'[111]2d - Schedule Table'!$J$9/12+$I39*$P39*'[111]2d - Schedule Table'!$J$10/12+$J39*$P39*'[111]2d - Schedule Table'!$J$11/12+$K39*$P39*'[111]2d - Schedule Table'!$J$12/12+$L39*$P39*'[111]2d - Schedule Table'!$J$13/12+$M39*$P39*'[111]2d - Schedule Table'!$J$14/12+$N39*$P39*'[111]2d - Schedule Table'!$J$15/12+$O39*$P39*'[111]2d - Schedule Table'!$J$16/12+$F39*$P39*'[111]2d - Schedule Table'!$J$7/12</f>
        <v>0</v>
      </c>
      <c r="U39" s="178">
        <f>+$G39*$P39*'[111]2d - Schedule Table'!$K$8/12+$H39*$P39*'[111]2d - Schedule Table'!$K$9/12+$I39*$P39*'[111]2d - Schedule Table'!$K$10/12+$J39*$P39*'[111]2d - Schedule Table'!$K$11/12+$K39*$P39*'[111]2d - Schedule Table'!$K$12/12+$L39*$P39*'[111]2d - Schedule Table'!$K$13/12+$M39*$P39*'[111]2d - Schedule Table'!$K$14/12+$N39*$P39*'[111]2d - Schedule Table'!$K$15/12+$O39*$P39*'[111]2d - Schedule Table'!$K$16/12+$F39*$P39*'[111]2d - Schedule Table'!$K$7/12</f>
        <v>0</v>
      </c>
      <c r="V39" s="178">
        <f>+$G39*$P39*'[111]2d - Schedule Table'!$L$8/12+$H39*$P39*'[111]2d - Schedule Table'!$L$9/12+$I39*$P39*'[111]2d - Schedule Table'!$L$10/12+$J39*$P39*'[111]2d - Schedule Table'!$L$11/12+$K39*$P39*'[111]2d - Schedule Table'!$L$12/12+$L39*$P39*'[111]2d - Schedule Table'!$L$13/12+$M39*$P39*'[111]2d - Schedule Table'!$L$14/12+$N39*$P39*'[111]2d - Schedule Table'!$L$15/12+$O39*$P39*'[111]2d - Schedule Table'!$L$16/12+$F39*$P39*'[111]2d - Schedule Table'!$L$7/12</f>
        <v>0</v>
      </c>
      <c r="W39" s="178">
        <f>+$G39*$P39*'[111]2d - Schedule Table'!$M$8/12+$H39*$P39*'[111]2d - Schedule Table'!$M$9/12+$I39*$P39*'[111]2d - Schedule Table'!$M$10/12+$J39*$P39*'[111]2d - Schedule Table'!$M$11/12+$K39*$P39*'[111]2d - Schedule Table'!$M$12/12+$L39*$P39*'[111]2d - Schedule Table'!$M$13/12+$M39*$P39*'[111]2d - Schedule Table'!$M$14/12+$N39*$P39*'[111]2d - Schedule Table'!$M$15/12+$O39*$P39*'[111]2d - Schedule Table'!$M$16/12+$F39*$P39*'[111]2d - Schedule Table'!$M$7/12</f>
        <v>0</v>
      </c>
      <c r="X39" s="178">
        <f>+$G39*$P39*'[111]2d - Schedule Table'!$N$8/12+$H39*$P39*'[111]2d - Schedule Table'!$N$9/12+$I39*$P39*'[111]2d - Schedule Table'!$N$10/12+$J39*$P39*'[111]2d - Schedule Table'!$N$11/12+$K39*$P39*'[111]2d - Schedule Table'!$N$12/12+$L39*$P39*'[111]2d - Schedule Table'!$N$13/12+$M39*$P39*'[111]2d - Schedule Table'!$N$14/12+$N39*$P39*'[111]2d - Schedule Table'!$N$15/12+$O39*$P39*'[111]2d - Schedule Table'!$N$16/12+$F39*$P39*'[111]2d - Schedule Table'!$N$7/12</f>
        <v>0</v>
      </c>
      <c r="Y39" s="178">
        <f>+$G39*$P39*'[111]2d - Schedule Table'!$O$8/12+$H39*$P39*'[111]2d - Schedule Table'!$O$9/12+$I39*$P39*'[111]2d - Schedule Table'!$O$10/12+$J39*$P39*'[111]2d - Schedule Table'!$O$11/12+$K39*$P39*'[111]2d - Schedule Table'!$O$12/12+$L39*$P39*'[111]2d - Schedule Table'!$O$13/12+$M39*$P39*'[111]2d - Schedule Table'!$O$14/12+$N39*$P39*'[111]2d - Schedule Table'!$O$15/12+$O39*$P39*'[111]2d - Schedule Table'!$O$16/12+$F39*$P39*'[111]2d - Schedule Table'!$O$7/12</f>
        <v>0</v>
      </c>
      <c r="Z39" s="178">
        <f>+$G39*$P39*'[111]2d - Schedule Table'!$P$8/12+$H39*$P39*'[111]2d - Schedule Table'!$P$9/12+$I39*$P39*'[111]2d - Schedule Table'!$P$10/12+$J39*$P39*'[111]2d - Schedule Table'!$P$11/12+$K39*$P39*'[111]2d - Schedule Table'!$P$12/12+$L39*$P39*'[111]2d - Schedule Table'!$P$13/12+$M39*$P39*'[111]2d - Schedule Table'!$P$14/12+$N39*$P39*'[111]2d - Schedule Table'!$P$15/12+$O39*$P39*'[111]2d - Schedule Table'!$P$16/12+$F39*$P39*'[111]2d - Schedule Table'!$P$7/12</f>
        <v>0</v>
      </c>
      <c r="AA39" s="178">
        <f>+$G39*$P39*'[111]2d - Schedule Table'!$Q$8/12+$H39*$P39*'[111]2d - Schedule Table'!$Q$9/12+$I39*$P39*'[111]2d - Schedule Table'!$Q$10/12+$J39*$P39*'[111]2d - Schedule Table'!$Q$11/12+$K39*$P39*'[111]2d - Schedule Table'!$Q$12/12+$L39*$P39*'[111]2d - Schedule Table'!$Q$13/12+$M39*$P39*'[111]2d - Schedule Table'!$Q$14/12+$N39*$P39*'[111]2d - Schedule Table'!$Q$15/12+$O39*$P39*'[111]2d - Schedule Table'!$Q$16/12+$F39*$P39*'[111]2d - Schedule Table'!$Q$7/12</f>
        <v>0</v>
      </c>
      <c r="AB39" s="178">
        <f>+$G39*$P39*'[111]2d - Schedule Table'!$R$8/12+$H39*$P39*'[111]2d - Schedule Table'!$R$9/12+$I39*$P39*'[111]2d - Schedule Table'!$R$10/12+$J39*$P39*'[111]2d - Schedule Table'!$R$11/12+$K39*$P39*'[111]2d - Schedule Table'!$R$12/12+$L39*$P39*'[111]2d - Schedule Table'!$R$13/12+$M39*$P39*'[111]2d - Schedule Table'!$R$14/12+$N39*$P39*'[111]2d - Schedule Table'!$R$15/12+$O39*$P39*'[111]2d - Schedule Table'!$R$16/12+$F39*$P39*'[111]2d - Schedule Table'!$R$7/12</f>
        <v>0</v>
      </c>
      <c r="AC39" s="178">
        <f>+$G39*$P39*'[111]2d - Schedule Table'!$S$8/12+$H39*$P39*'[111]2d - Schedule Table'!$S$9/12+$I39*$P39*'[111]2d - Schedule Table'!$S$10/12+$J39*$P39*'[111]2d - Schedule Table'!$S$11/12+$K39*$P39*'[111]2d - Schedule Table'!$S$12/12+$L39*$P39*'[111]2d - Schedule Table'!$S$13/12+$M39*$P39*'[111]2d - Schedule Table'!$S$14/12+$N39*$P39*'[111]2d - Schedule Table'!$S$15/12+$O39*$P39*'[111]2d - Schedule Table'!$S$16/12+$F39*$P39*'[111]2d - Schedule Table'!$S$7/12</f>
        <v>0</v>
      </c>
      <c r="AD39" s="178">
        <f>+$G39*$P39*'[111]2d - Schedule Table'!$T$8/12+$H39*$P39*'[111]2d - Schedule Table'!$T$9/12+$I39*$P39*'[111]2d - Schedule Table'!$T$10/12+$J39*$P39*'[111]2d - Schedule Table'!$T$11/12+$K39*$P39*'[111]2d - Schedule Table'!$T$12/12+$L39*$P39*'[111]2d - Schedule Table'!$T$13/12+$M39*$P39*'[111]2d - Schedule Table'!$T$14/12+$N39*$P39*'[111]2d - Schedule Table'!$T$15/12+$O39*$P39*'[111]2d - Schedule Table'!$T$16/12+$F39*$P39*'[111]2d - Schedule Table'!$T$7/12</f>
        <v>0</v>
      </c>
      <c r="AE39" s="178">
        <f>+$G39*$P39*'[111]2d - Schedule Table'!$U$8/12+$H39*$P39*'[111]2d - Schedule Table'!$U$9/12+$I39*$P39*'[111]2d - Schedule Table'!$U$10/12+$J39*$P39*'[111]2d - Schedule Table'!$U$11/12+$K39*$P39*'[111]2d - Schedule Table'!$U$12/12+$L39*$P39*'[111]2d - Schedule Table'!$U$13/12+$M39*$P39*'[111]2d - Schedule Table'!$U$14/12+$N39*$P39*'[111]2d - Schedule Table'!$U$15/12+$O39*$P39*'[111]2d - Schedule Table'!$U$16/12+$F39*$P39*'[111]2d - Schedule Table'!$U$7/12</f>
        <v>0</v>
      </c>
      <c r="AF39" s="178">
        <f>+$G39*$P39*'[111]2d - Schedule Table'!$V$8/12+$H39*$P39*'[111]2d - Schedule Table'!$V$9/12+$I39*$P39*'[111]2d - Schedule Table'!$V$10/12+$J39*$P39*'[111]2d - Schedule Table'!$V$11/12+$K39*$P39*'[111]2d - Schedule Table'!$V$12/12+$L39*$P39*'[111]2d - Schedule Table'!$V$13/12+$M39*$P39*'[111]2d - Schedule Table'!$V$14/12+$N39*$P39*'[111]2d - Schedule Table'!$V$15/12+$O39*$P39*'[111]2d - Schedule Table'!$V$16/12+$F39*$P39*'[111]2d - Schedule Table'!$V$7/12</f>
        <v>0</v>
      </c>
      <c r="AG39" s="178">
        <f>+$G39*$P39*'[111]2d - Schedule Table'!$W$8/12+$H39*$P39*'[111]2d - Schedule Table'!$W$9/12+$I39*$P39*'[111]2d - Schedule Table'!$W$10/12+$J39*$P39*'[111]2d - Schedule Table'!$W$11/12+$K39*$P39*'[111]2d - Schedule Table'!$W$12/12+$L39*$P39*'[111]2d - Schedule Table'!$W$13/12+$M39*$P39*'[111]2d - Schedule Table'!$W$14/12+$N39*$P39*'[111]2d - Schedule Table'!$W$15/12+$O39*$P39*'[111]2d - Schedule Table'!$W$16/12+$F39*$P39*'[111]2d - Schedule Table'!$W$7/12</f>
        <v>0</v>
      </c>
      <c r="AH39" s="178">
        <f>+$G39*$P39*'[111]2d - Schedule Table'!$X$8/12+$H39*$P39*'[111]2d - Schedule Table'!$X$9/12+$I39*$P39*'[111]2d - Schedule Table'!$X$10/12+$J39*$P39*'[111]2d - Schedule Table'!$X$11/12+$K39*$P39*'[111]2d - Schedule Table'!$X$12/12+$L39*$P39*'[111]2d - Schedule Table'!$X$13/12+$M39*$P39*'[111]2d - Schedule Table'!$X$14/12+$N39*$P39*'[111]2d - Schedule Table'!$X$15/12+$O39*$P39*'[111]2d - Schedule Table'!$X$16/12+$F39*$P39*'[111]2d - Schedule Table'!$X$7/12</f>
        <v>0</v>
      </c>
      <c r="AI39" s="178">
        <f>+$G39*$P39*'[111]2d - Schedule Table'!$Y$8/12+$H39*$P39*'[111]2d - Schedule Table'!$Y$9/12+$I39*$P39*'[111]2d - Schedule Table'!$Y$10/12+$J39*$P39*'[111]2d - Schedule Table'!$Y$11/12+$K39*$P39*'[111]2d - Schedule Table'!$Y$12/12+$L39*$P39*'[111]2d - Schedule Table'!$Y$13/12+$M39*$P39*'[111]2d - Schedule Table'!$Y$14/12+$N39*$P39*'[111]2d - Schedule Table'!$Y$15/12+$O39*$P39*'[111]2d - Schedule Table'!$Y$16/12+$F39*$P39*'[111]2d - Schedule Table'!$Y$7/12</f>
        <v>0</v>
      </c>
      <c r="AJ39" s="178">
        <f>+$G39*$P39*'[111]2d - Schedule Table'!$Z$8/12+$H39*$P39*'[111]2d - Schedule Table'!$Z$9/12+$I39*$P39*'[111]2d - Schedule Table'!$Z$10/12+$J39*$P39*'[111]2d - Schedule Table'!$Z$11/12+$K39*$P39*'[111]2d - Schedule Table'!$Z$12/12+$L39*$P39*'[111]2d - Schedule Table'!$Z$13/12+$M39*$P39*'[111]2d - Schedule Table'!$Z$14/12+$N39*$P39*'[111]2d - Schedule Table'!$Z$15/12+$O39*$P39*'[111]2d - Schedule Table'!$Z$16/12+$F39*$P39*'[111]2d - Schedule Table'!$Z$7/12</f>
        <v>0</v>
      </c>
      <c r="AK39" s="178">
        <f>+$G39*$P39*'[111]2d - Schedule Table'!$AA$8/12+$H39*$P39*'[111]2d - Schedule Table'!$AA$9/12+$I39*$P39*'[111]2d - Schedule Table'!$AA$10/12+$J39*$P39*'[111]2d - Schedule Table'!$AA$11/12+$K39*$P39*'[111]2d - Schedule Table'!$AA$12/12+$L39*$P39*'[111]2d - Schedule Table'!$AA$13/12+$M39*$P39*'[111]2d - Schedule Table'!$AA$14/12+$N39*$P39*'[111]2d - Schedule Table'!$AA$15/12+$O39*$P39*'[111]2d - Schedule Table'!$AA$16/12+$F39*$P39*'[111]2d - Schedule Table'!$AA$7/12</f>
        <v>0</v>
      </c>
      <c r="AL39" s="178">
        <f>+$G39*$P39*'[111]2d - Schedule Table'!$AB$8/12+$H39*$P39*'[111]2d - Schedule Table'!$AB$9/12+$I39*$P39*'[111]2d - Schedule Table'!$AB$10/12+$J39*$P39*'[111]2d - Schedule Table'!$AB$11/12+$K39*$P39*'[111]2d - Schedule Table'!$AB$12/12+$L39*$P39*'[111]2d - Schedule Table'!$AB$13/12+$M39*$P39*'[111]2d - Schedule Table'!$AB$14/12+$N39*$P39*'[111]2d - Schedule Table'!$AB$15/12+$O39*$P39*'[111]2d - Schedule Table'!$AB$16/12+$F39*$P39*'[111]2d - Schedule Table'!$AB$7/12</f>
        <v>0</v>
      </c>
      <c r="AM39" s="178">
        <f>+$G39*$P39*'[111]2d - Schedule Table'!$AC$8/12+$H39*$P39*'[111]2d - Schedule Table'!$AC$9/12+$I39*$P39*'[111]2d - Schedule Table'!$AC$10/12+$J39*$P39*'[111]2d - Schedule Table'!$AC$11/12+$K39*$P39*'[111]2d - Schedule Table'!$AC$12/12+$L39*$P39*'[111]2d - Schedule Table'!$AC$13/12+$M39*$P39*'[111]2d - Schedule Table'!$AC$14/12+$N39*$P39*'[111]2d - Schedule Table'!$AC$15/12+$O39*$P39*'[111]2d - Schedule Table'!$AC$16/12+$F39*$P39*'[111]2d - Schedule Table'!$AC$7/12</f>
        <v>0</v>
      </c>
      <c r="AN39" s="180">
        <f t="shared" si="1"/>
        <v>0</v>
      </c>
    </row>
    <row r="40" spans="1:40" hidden="1" outlineLevel="1">
      <c r="A40" s="216" t="s">
        <v>1390</v>
      </c>
      <c r="B40" s="211"/>
      <c r="C40" s="218"/>
      <c r="D40" s="217"/>
      <c r="E40" s="206" t="s">
        <v>1301</v>
      </c>
      <c r="F40" s="207"/>
      <c r="G40" s="215"/>
      <c r="H40" s="215"/>
      <c r="I40" s="215"/>
      <c r="J40" s="215"/>
      <c r="K40" s="215"/>
      <c r="L40" s="215"/>
      <c r="M40" s="215"/>
      <c r="N40" s="209"/>
      <c r="O40" s="209"/>
      <c r="P40" s="183">
        <f>+IFERROR(VLOOKUP(E40,'[111]4b-Classifcation rates'!$A$5:$G$200,7,FALSE),0)</f>
        <v>151178.8714875</v>
      </c>
      <c r="Q40" s="178">
        <f>+$G40*$P40*'[111]2d - Schedule Table'!$G$8/12+$H40*$P40*'[111]2d - Schedule Table'!$G$9/12+$I40*$P40*'[111]2d - Schedule Table'!$G$10/12+$J40*$P40*'[111]2d - Schedule Table'!$G$11/12+$K40*$P40*'[111]2d - Schedule Table'!$G$12/12+$L40*$P40*'[111]2d - Schedule Table'!$G$13/12+$M40*$P40*'[111]2d - Schedule Table'!$G$14/12+$N40*$P40*'[111]2d - Schedule Table'!$G$15/12+$O40*$P40*'[111]2d - Schedule Table'!$G$16/12+$F40*$P40*'[111]2d - Schedule Table'!$G$7/12</f>
        <v>0</v>
      </c>
      <c r="R40" s="178">
        <f>+$G40*$P40*'[111]2d - Schedule Table'!$H$8/12+$H40*$P40*'[111]2d - Schedule Table'!$H$9/12+$I40*$P40*'[111]2d - Schedule Table'!$H$10/12+$J40*$P40*'[111]2d - Schedule Table'!$H$11/12+$K40*$P40*'[111]2d - Schedule Table'!$H$12/12+$L40*$P40*'[111]2d - Schedule Table'!$H$13/12+$M40*$P40*'[111]2d - Schedule Table'!$H$14/12+$N40*$P40*'[111]2d - Schedule Table'!$H$15/12+$O40*$P40*'[111]2d - Schedule Table'!$H$16/12+$F40*$P40*'[111]2d - Schedule Table'!$H$7/12</f>
        <v>0</v>
      </c>
      <c r="S40" s="178">
        <f>+$G40*$P40*'[111]2d - Schedule Table'!$I$8/12+$H40*$P40*'[111]2d - Schedule Table'!$I$9/12+$I40*$P40*'[111]2d - Schedule Table'!$I$10/12+$J40*$P40*'[111]2d - Schedule Table'!$I$11/12+$K40*$P40*'[111]2d - Schedule Table'!$I$12/12+$L40*$P40*'[111]2d - Schedule Table'!$I$13/12+$M40*$P40*'[111]2d - Schedule Table'!$I$14/12+$N40*$P40*'[111]2d - Schedule Table'!$I$15/12+$O40*$P40*'[111]2d - Schedule Table'!$I$16/12+$F40*$P40*'[111]2d - Schedule Table'!$I$7/12</f>
        <v>0</v>
      </c>
      <c r="T40" s="178">
        <f>+$G40*$P40*'[111]2d - Schedule Table'!$J$8/12+$H40*$P40*'[111]2d - Schedule Table'!$J$9/12+$I40*$P40*'[111]2d - Schedule Table'!$J$10/12+$J40*$P40*'[111]2d - Schedule Table'!$J$11/12+$K40*$P40*'[111]2d - Schedule Table'!$J$12/12+$L40*$P40*'[111]2d - Schedule Table'!$J$13/12+$M40*$P40*'[111]2d - Schedule Table'!$J$14/12+$N40*$P40*'[111]2d - Schedule Table'!$J$15/12+$O40*$P40*'[111]2d - Schedule Table'!$J$16/12+$F40*$P40*'[111]2d - Schedule Table'!$J$7/12</f>
        <v>0</v>
      </c>
      <c r="U40" s="178">
        <f>+$G40*$P40*'[111]2d - Schedule Table'!$K$8/12+$H40*$P40*'[111]2d - Schedule Table'!$K$9/12+$I40*$P40*'[111]2d - Schedule Table'!$K$10/12+$J40*$P40*'[111]2d - Schedule Table'!$K$11/12+$K40*$P40*'[111]2d - Schedule Table'!$K$12/12+$L40*$P40*'[111]2d - Schedule Table'!$K$13/12+$M40*$P40*'[111]2d - Schedule Table'!$K$14/12+$N40*$P40*'[111]2d - Schedule Table'!$K$15/12+$O40*$P40*'[111]2d - Schedule Table'!$K$16/12+$F40*$P40*'[111]2d - Schedule Table'!$K$7/12</f>
        <v>0</v>
      </c>
      <c r="V40" s="178">
        <f>+$G40*$P40*'[111]2d - Schedule Table'!$L$8/12+$H40*$P40*'[111]2d - Schedule Table'!$L$9/12+$I40*$P40*'[111]2d - Schedule Table'!$L$10/12+$J40*$P40*'[111]2d - Schedule Table'!$L$11/12+$K40*$P40*'[111]2d - Schedule Table'!$L$12/12+$L40*$P40*'[111]2d - Schedule Table'!$L$13/12+$M40*$P40*'[111]2d - Schedule Table'!$L$14/12+$N40*$P40*'[111]2d - Schedule Table'!$L$15/12+$O40*$P40*'[111]2d - Schedule Table'!$L$16/12+$F40*$P40*'[111]2d - Schedule Table'!$L$7/12</f>
        <v>0</v>
      </c>
      <c r="W40" s="178">
        <f>+$G40*$P40*'[111]2d - Schedule Table'!$M$8/12+$H40*$P40*'[111]2d - Schedule Table'!$M$9/12+$I40*$P40*'[111]2d - Schedule Table'!$M$10/12+$J40*$P40*'[111]2d - Schedule Table'!$M$11/12+$K40*$P40*'[111]2d - Schedule Table'!$M$12/12+$L40*$P40*'[111]2d - Schedule Table'!$M$13/12+$M40*$P40*'[111]2d - Schedule Table'!$M$14/12+$N40*$P40*'[111]2d - Schedule Table'!$M$15/12+$O40*$P40*'[111]2d - Schedule Table'!$M$16/12+$F40*$P40*'[111]2d - Schedule Table'!$M$7/12</f>
        <v>0</v>
      </c>
      <c r="X40" s="178">
        <f>+$G40*$P40*'[111]2d - Schedule Table'!$N$8/12+$H40*$P40*'[111]2d - Schedule Table'!$N$9/12+$I40*$P40*'[111]2d - Schedule Table'!$N$10/12+$J40*$P40*'[111]2d - Schedule Table'!$N$11/12+$K40*$P40*'[111]2d - Schedule Table'!$N$12/12+$L40*$P40*'[111]2d - Schedule Table'!$N$13/12+$M40*$P40*'[111]2d - Schedule Table'!$N$14/12+$N40*$P40*'[111]2d - Schedule Table'!$N$15/12+$O40*$P40*'[111]2d - Schedule Table'!$N$16/12+$F40*$P40*'[111]2d - Schedule Table'!$N$7/12</f>
        <v>0</v>
      </c>
      <c r="Y40" s="178">
        <f>+$G40*$P40*'[111]2d - Schedule Table'!$O$8/12+$H40*$P40*'[111]2d - Schedule Table'!$O$9/12+$I40*$P40*'[111]2d - Schedule Table'!$O$10/12+$J40*$P40*'[111]2d - Schedule Table'!$O$11/12+$K40*$P40*'[111]2d - Schedule Table'!$O$12/12+$L40*$P40*'[111]2d - Schedule Table'!$O$13/12+$M40*$P40*'[111]2d - Schedule Table'!$O$14/12+$N40*$P40*'[111]2d - Schedule Table'!$O$15/12+$O40*$P40*'[111]2d - Schedule Table'!$O$16/12+$F40*$P40*'[111]2d - Schedule Table'!$O$7/12</f>
        <v>0</v>
      </c>
      <c r="Z40" s="178">
        <f>+$G40*$P40*'[111]2d - Schedule Table'!$P$8/12+$H40*$P40*'[111]2d - Schedule Table'!$P$9/12+$I40*$P40*'[111]2d - Schedule Table'!$P$10/12+$J40*$P40*'[111]2d - Schedule Table'!$P$11/12+$K40*$P40*'[111]2d - Schedule Table'!$P$12/12+$L40*$P40*'[111]2d - Schedule Table'!$P$13/12+$M40*$P40*'[111]2d - Schedule Table'!$P$14/12+$N40*$P40*'[111]2d - Schedule Table'!$P$15/12+$O40*$P40*'[111]2d - Schedule Table'!$P$16/12+$F40*$P40*'[111]2d - Schedule Table'!$P$7/12</f>
        <v>0</v>
      </c>
      <c r="AA40" s="178">
        <f>+$G40*$P40*'[111]2d - Schedule Table'!$Q$8/12+$H40*$P40*'[111]2d - Schedule Table'!$Q$9/12+$I40*$P40*'[111]2d - Schedule Table'!$Q$10/12+$J40*$P40*'[111]2d - Schedule Table'!$Q$11/12+$K40*$P40*'[111]2d - Schedule Table'!$Q$12/12+$L40*$P40*'[111]2d - Schedule Table'!$Q$13/12+$M40*$P40*'[111]2d - Schedule Table'!$Q$14/12+$N40*$P40*'[111]2d - Schedule Table'!$Q$15/12+$O40*$P40*'[111]2d - Schedule Table'!$Q$16/12+$F40*$P40*'[111]2d - Schedule Table'!$Q$7/12</f>
        <v>0</v>
      </c>
      <c r="AB40" s="178">
        <f>+$G40*$P40*'[111]2d - Schedule Table'!$R$8/12+$H40*$P40*'[111]2d - Schedule Table'!$R$9/12+$I40*$P40*'[111]2d - Schedule Table'!$R$10/12+$J40*$P40*'[111]2d - Schedule Table'!$R$11/12+$K40*$P40*'[111]2d - Schedule Table'!$R$12/12+$L40*$P40*'[111]2d - Schedule Table'!$R$13/12+$M40*$P40*'[111]2d - Schedule Table'!$R$14/12+$N40*$P40*'[111]2d - Schedule Table'!$R$15/12+$O40*$P40*'[111]2d - Schedule Table'!$R$16/12+$F40*$P40*'[111]2d - Schedule Table'!$R$7/12</f>
        <v>0</v>
      </c>
      <c r="AC40" s="178">
        <f>+$G40*$P40*'[111]2d - Schedule Table'!$S$8/12+$H40*$P40*'[111]2d - Schedule Table'!$S$9/12+$I40*$P40*'[111]2d - Schedule Table'!$S$10/12+$J40*$P40*'[111]2d - Schedule Table'!$S$11/12+$K40*$P40*'[111]2d - Schedule Table'!$S$12/12+$L40*$P40*'[111]2d - Schedule Table'!$S$13/12+$M40*$P40*'[111]2d - Schedule Table'!$S$14/12+$N40*$P40*'[111]2d - Schedule Table'!$S$15/12+$O40*$P40*'[111]2d - Schedule Table'!$S$16/12+$F40*$P40*'[111]2d - Schedule Table'!$S$7/12</f>
        <v>0</v>
      </c>
      <c r="AD40" s="178">
        <f>+$G40*$P40*'[111]2d - Schedule Table'!$T$8/12+$H40*$P40*'[111]2d - Schedule Table'!$T$9/12+$I40*$P40*'[111]2d - Schedule Table'!$T$10/12+$J40*$P40*'[111]2d - Schedule Table'!$T$11/12+$K40*$P40*'[111]2d - Schedule Table'!$T$12/12+$L40*$P40*'[111]2d - Schedule Table'!$T$13/12+$M40*$P40*'[111]2d - Schedule Table'!$T$14/12+$N40*$P40*'[111]2d - Schedule Table'!$T$15/12+$O40*$P40*'[111]2d - Schedule Table'!$T$16/12+$F40*$P40*'[111]2d - Schedule Table'!$T$7/12</f>
        <v>0</v>
      </c>
      <c r="AE40" s="178">
        <f>+$G40*$P40*'[111]2d - Schedule Table'!$U$8/12+$H40*$P40*'[111]2d - Schedule Table'!$U$9/12+$I40*$P40*'[111]2d - Schedule Table'!$U$10/12+$J40*$P40*'[111]2d - Schedule Table'!$U$11/12+$K40*$P40*'[111]2d - Schedule Table'!$U$12/12+$L40*$P40*'[111]2d - Schedule Table'!$U$13/12+$M40*$P40*'[111]2d - Schedule Table'!$U$14/12+$N40*$P40*'[111]2d - Schedule Table'!$U$15/12+$O40*$P40*'[111]2d - Schedule Table'!$U$16/12+$F40*$P40*'[111]2d - Schedule Table'!$U$7/12</f>
        <v>0</v>
      </c>
      <c r="AF40" s="178">
        <f>+$G40*$P40*'[111]2d - Schedule Table'!$V$8/12+$H40*$P40*'[111]2d - Schedule Table'!$V$9/12+$I40*$P40*'[111]2d - Schedule Table'!$V$10/12+$J40*$P40*'[111]2d - Schedule Table'!$V$11/12+$K40*$P40*'[111]2d - Schedule Table'!$V$12/12+$L40*$P40*'[111]2d - Schedule Table'!$V$13/12+$M40*$P40*'[111]2d - Schedule Table'!$V$14/12+$N40*$P40*'[111]2d - Schedule Table'!$V$15/12+$O40*$P40*'[111]2d - Schedule Table'!$V$16/12+$F40*$P40*'[111]2d - Schedule Table'!$V$7/12</f>
        <v>0</v>
      </c>
      <c r="AG40" s="178">
        <f>+$G40*$P40*'[111]2d - Schedule Table'!$W$8/12+$H40*$P40*'[111]2d - Schedule Table'!$W$9/12+$I40*$P40*'[111]2d - Schedule Table'!$W$10/12+$J40*$P40*'[111]2d - Schedule Table'!$W$11/12+$K40*$P40*'[111]2d - Schedule Table'!$W$12/12+$L40*$P40*'[111]2d - Schedule Table'!$W$13/12+$M40*$P40*'[111]2d - Schedule Table'!$W$14/12+$N40*$P40*'[111]2d - Schedule Table'!$W$15/12+$O40*$P40*'[111]2d - Schedule Table'!$W$16/12+$F40*$P40*'[111]2d - Schedule Table'!$W$7/12</f>
        <v>0</v>
      </c>
      <c r="AH40" s="178">
        <f>+$G40*$P40*'[111]2d - Schedule Table'!$X$8/12+$H40*$P40*'[111]2d - Schedule Table'!$X$9/12+$I40*$P40*'[111]2d - Schedule Table'!$X$10/12+$J40*$P40*'[111]2d - Schedule Table'!$X$11/12+$K40*$P40*'[111]2d - Schedule Table'!$X$12/12+$L40*$P40*'[111]2d - Schedule Table'!$X$13/12+$M40*$P40*'[111]2d - Schedule Table'!$X$14/12+$N40*$P40*'[111]2d - Schedule Table'!$X$15/12+$O40*$P40*'[111]2d - Schedule Table'!$X$16/12+$F40*$P40*'[111]2d - Schedule Table'!$X$7/12</f>
        <v>0</v>
      </c>
      <c r="AI40" s="178">
        <f>+$G40*$P40*'[111]2d - Schedule Table'!$Y$8/12+$H40*$P40*'[111]2d - Schedule Table'!$Y$9/12+$I40*$P40*'[111]2d - Schedule Table'!$Y$10/12+$J40*$P40*'[111]2d - Schedule Table'!$Y$11/12+$K40*$P40*'[111]2d - Schedule Table'!$Y$12/12+$L40*$P40*'[111]2d - Schedule Table'!$Y$13/12+$M40*$P40*'[111]2d - Schedule Table'!$Y$14/12+$N40*$P40*'[111]2d - Schedule Table'!$Y$15/12+$O40*$P40*'[111]2d - Schedule Table'!$Y$16/12+$F40*$P40*'[111]2d - Schedule Table'!$Y$7/12</f>
        <v>0</v>
      </c>
      <c r="AJ40" s="178">
        <f>+$G40*$P40*'[111]2d - Schedule Table'!$Z$8/12+$H40*$P40*'[111]2d - Schedule Table'!$Z$9/12+$I40*$P40*'[111]2d - Schedule Table'!$Z$10/12+$J40*$P40*'[111]2d - Schedule Table'!$Z$11/12+$K40*$P40*'[111]2d - Schedule Table'!$Z$12/12+$L40*$P40*'[111]2d - Schedule Table'!$Z$13/12+$M40*$P40*'[111]2d - Schedule Table'!$Z$14/12+$N40*$P40*'[111]2d - Schedule Table'!$Z$15/12+$O40*$P40*'[111]2d - Schedule Table'!$Z$16/12+$F40*$P40*'[111]2d - Schedule Table'!$Z$7/12</f>
        <v>0</v>
      </c>
      <c r="AK40" s="178">
        <f>+$G40*$P40*'[111]2d - Schedule Table'!$AA$8/12+$H40*$P40*'[111]2d - Schedule Table'!$AA$9/12+$I40*$P40*'[111]2d - Schedule Table'!$AA$10/12+$J40*$P40*'[111]2d - Schedule Table'!$AA$11/12+$K40*$P40*'[111]2d - Schedule Table'!$AA$12/12+$L40*$P40*'[111]2d - Schedule Table'!$AA$13/12+$M40*$P40*'[111]2d - Schedule Table'!$AA$14/12+$N40*$P40*'[111]2d - Schedule Table'!$AA$15/12+$O40*$P40*'[111]2d - Schedule Table'!$AA$16/12+$F40*$P40*'[111]2d - Schedule Table'!$AA$7/12</f>
        <v>0</v>
      </c>
      <c r="AL40" s="178">
        <f>+$G40*$P40*'[111]2d - Schedule Table'!$AB$8/12+$H40*$P40*'[111]2d - Schedule Table'!$AB$9/12+$I40*$P40*'[111]2d - Schedule Table'!$AB$10/12+$J40*$P40*'[111]2d - Schedule Table'!$AB$11/12+$K40*$P40*'[111]2d - Schedule Table'!$AB$12/12+$L40*$P40*'[111]2d - Schedule Table'!$AB$13/12+$M40*$P40*'[111]2d - Schedule Table'!$AB$14/12+$N40*$P40*'[111]2d - Schedule Table'!$AB$15/12+$O40*$P40*'[111]2d - Schedule Table'!$AB$16/12+$F40*$P40*'[111]2d - Schedule Table'!$AB$7/12</f>
        <v>0</v>
      </c>
      <c r="AM40" s="178">
        <f>+$G40*$P40*'[111]2d - Schedule Table'!$AC$8/12+$H40*$P40*'[111]2d - Schedule Table'!$AC$9/12+$I40*$P40*'[111]2d - Schedule Table'!$AC$10/12+$J40*$P40*'[111]2d - Schedule Table'!$AC$11/12+$K40*$P40*'[111]2d - Schedule Table'!$AC$12/12+$L40*$P40*'[111]2d - Schedule Table'!$AC$13/12+$M40*$P40*'[111]2d - Schedule Table'!$AC$14/12+$N40*$P40*'[111]2d - Schedule Table'!$AC$15/12+$O40*$P40*'[111]2d - Schedule Table'!$AC$16/12+$F40*$P40*'[111]2d - Schedule Table'!$AC$7/12</f>
        <v>0</v>
      </c>
      <c r="AN40" s="180">
        <f t="shared" si="1"/>
        <v>0</v>
      </c>
    </row>
    <row r="41" spans="1:40" hidden="1" outlineLevel="1">
      <c r="A41" s="216" t="s">
        <v>1383</v>
      </c>
      <c r="B41" s="211"/>
      <c r="C41" s="218"/>
      <c r="D41" s="217"/>
      <c r="E41" s="206" t="s">
        <v>1391</v>
      </c>
      <c r="F41" s="207"/>
      <c r="G41" s="215"/>
      <c r="H41" s="215"/>
      <c r="I41" s="215"/>
      <c r="J41" s="215"/>
      <c r="K41" s="215"/>
      <c r="L41" s="215"/>
      <c r="M41" s="215"/>
      <c r="N41" s="209"/>
      <c r="O41" s="209"/>
      <c r="P41" s="183">
        <f>+IFERROR(VLOOKUP(E41,'[111]4b-Classifcation rates'!$A$5:$G$200,7,FALSE),0)</f>
        <v>67582</v>
      </c>
      <c r="Q41" s="178">
        <f>+$G41*$P41*'[111]2d - Schedule Table'!$G$8/12+$H41*$P41*'[111]2d - Schedule Table'!$G$9/12+$I41*$P41*'[111]2d - Schedule Table'!$G$10/12+$J41*$P41*'[111]2d - Schedule Table'!$G$11/12+$K41*$P41*'[111]2d - Schedule Table'!$G$12/12+$L41*$P41*'[111]2d - Schedule Table'!$G$13/12+$M41*$P41*'[111]2d - Schedule Table'!$G$14/12+$N41*$P41*'[111]2d - Schedule Table'!$G$15/12+$O41*$P41*'[111]2d - Schedule Table'!$G$16/12+$F41*$P41*'[111]2d - Schedule Table'!$G$7/12</f>
        <v>0</v>
      </c>
      <c r="R41" s="178">
        <f>+$G41*$P41*'[111]2d - Schedule Table'!$H$8/12+$H41*$P41*'[111]2d - Schedule Table'!$H$9/12+$I41*$P41*'[111]2d - Schedule Table'!$H$10/12+$J41*$P41*'[111]2d - Schedule Table'!$H$11/12+$K41*$P41*'[111]2d - Schedule Table'!$H$12/12+$L41*$P41*'[111]2d - Schedule Table'!$H$13/12+$M41*$P41*'[111]2d - Schedule Table'!$H$14/12+$N41*$P41*'[111]2d - Schedule Table'!$H$15/12+$O41*$P41*'[111]2d - Schedule Table'!$H$16/12+$F41*$P41*'[111]2d - Schedule Table'!$H$7/12</f>
        <v>0</v>
      </c>
      <c r="S41" s="178">
        <f>+$G41*$P41*'[111]2d - Schedule Table'!$I$8/12+$H41*$P41*'[111]2d - Schedule Table'!$I$9/12+$I41*$P41*'[111]2d - Schedule Table'!$I$10/12+$J41*$P41*'[111]2d - Schedule Table'!$I$11/12+$K41*$P41*'[111]2d - Schedule Table'!$I$12/12+$L41*$P41*'[111]2d - Schedule Table'!$I$13/12+$M41*$P41*'[111]2d - Schedule Table'!$I$14/12+$N41*$P41*'[111]2d - Schedule Table'!$I$15/12+$O41*$P41*'[111]2d - Schedule Table'!$I$16/12+$F41*$P41*'[111]2d - Schedule Table'!$I$7/12</f>
        <v>0</v>
      </c>
      <c r="T41" s="178">
        <f>+$G41*$P41*'[111]2d - Schedule Table'!$J$8/12+$H41*$P41*'[111]2d - Schedule Table'!$J$9/12+$I41*$P41*'[111]2d - Schedule Table'!$J$10/12+$J41*$P41*'[111]2d - Schedule Table'!$J$11/12+$K41*$P41*'[111]2d - Schedule Table'!$J$12/12+$L41*$P41*'[111]2d - Schedule Table'!$J$13/12+$M41*$P41*'[111]2d - Schedule Table'!$J$14/12+$N41*$P41*'[111]2d - Schedule Table'!$J$15/12+$O41*$P41*'[111]2d - Schedule Table'!$J$16/12+$F41*$P41*'[111]2d - Schedule Table'!$J$7/12</f>
        <v>0</v>
      </c>
      <c r="U41" s="178">
        <f>+$G41*$P41*'[111]2d - Schedule Table'!$K$8/12+$H41*$P41*'[111]2d - Schedule Table'!$K$9/12+$I41*$P41*'[111]2d - Schedule Table'!$K$10/12+$J41*$P41*'[111]2d - Schedule Table'!$K$11/12+$K41*$P41*'[111]2d - Schedule Table'!$K$12/12+$L41*$P41*'[111]2d - Schedule Table'!$K$13/12+$M41*$P41*'[111]2d - Schedule Table'!$K$14/12+$N41*$P41*'[111]2d - Schedule Table'!$K$15/12+$O41*$P41*'[111]2d - Schedule Table'!$K$16/12+$F41*$P41*'[111]2d - Schedule Table'!$K$7/12</f>
        <v>0</v>
      </c>
      <c r="V41" s="178">
        <f>+$G41*$P41*'[111]2d - Schedule Table'!$L$8/12+$H41*$P41*'[111]2d - Schedule Table'!$L$9/12+$I41*$P41*'[111]2d - Schedule Table'!$L$10/12+$J41*$P41*'[111]2d - Schedule Table'!$L$11/12+$K41*$P41*'[111]2d - Schedule Table'!$L$12/12+$L41*$P41*'[111]2d - Schedule Table'!$L$13/12+$M41*$P41*'[111]2d - Schedule Table'!$L$14/12+$N41*$P41*'[111]2d - Schedule Table'!$L$15/12+$O41*$P41*'[111]2d - Schedule Table'!$L$16/12+$F41*$P41*'[111]2d - Schedule Table'!$L$7/12</f>
        <v>0</v>
      </c>
      <c r="W41" s="178">
        <f>+$G41*$P41*'[111]2d - Schedule Table'!$M$8/12+$H41*$P41*'[111]2d - Schedule Table'!$M$9/12+$I41*$P41*'[111]2d - Schedule Table'!$M$10/12+$J41*$P41*'[111]2d - Schedule Table'!$M$11/12+$K41*$P41*'[111]2d - Schedule Table'!$M$12/12+$L41*$P41*'[111]2d - Schedule Table'!$M$13/12+$M41*$P41*'[111]2d - Schedule Table'!$M$14/12+$N41*$P41*'[111]2d - Schedule Table'!$M$15/12+$O41*$P41*'[111]2d - Schedule Table'!$M$16/12+$F41*$P41*'[111]2d - Schedule Table'!$M$7/12</f>
        <v>0</v>
      </c>
      <c r="X41" s="178">
        <f>+$G41*$P41*'[111]2d - Schedule Table'!$N$8/12+$H41*$P41*'[111]2d - Schedule Table'!$N$9/12+$I41*$P41*'[111]2d - Schedule Table'!$N$10/12+$J41*$P41*'[111]2d - Schedule Table'!$N$11/12+$K41*$P41*'[111]2d - Schedule Table'!$N$12/12+$L41*$P41*'[111]2d - Schedule Table'!$N$13/12+$M41*$P41*'[111]2d - Schedule Table'!$N$14/12+$N41*$P41*'[111]2d - Schedule Table'!$N$15/12+$O41*$P41*'[111]2d - Schedule Table'!$N$16/12+$F41*$P41*'[111]2d - Schedule Table'!$N$7/12</f>
        <v>0</v>
      </c>
      <c r="Y41" s="178">
        <f>+$G41*$P41*'[111]2d - Schedule Table'!$O$8/12+$H41*$P41*'[111]2d - Schedule Table'!$O$9/12+$I41*$P41*'[111]2d - Schedule Table'!$O$10/12+$J41*$P41*'[111]2d - Schedule Table'!$O$11/12+$K41*$P41*'[111]2d - Schedule Table'!$O$12/12+$L41*$P41*'[111]2d - Schedule Table'!$O$13/12+$M41*$P41*'[111]2d - Schedule Table'!$O$14/12+$N41*$P41*'[111]2d - Schedule Table'!$O$15/12+$O41*$P41*'[111]2d - Schedule Table'!$O$16/12+$F41*$P41*'[111]2d - Schedule Table'!$O$7/12</f>
        <v>0</v>
      </c>
      <c r="Z41" s="178">
        <f>+$G41*$P41*'[111]2d - Schedule Table'!$P$8/12+$H41*$P41*'[111]2d - Schedule Table'!$P$9/12+$I41*$P41*'[111]2d - Schedule Table'!$P$10/12+$J41*$P41*'[111]2d - Schedule Table'!$P$11/12+$K41*$P41*'[111]2d - Schedule Table'!$P$12/12+$L41*$P41*'[111]2d - Schedule Table'!$P$13/12+$M41*$P41*'[111]2d - Schedule Table'!$P$14/12+$N41*$P41*'[111]2d - Schedule Table'!$P$15/12+$O41*$P41*'[111]2d - Schedule Table'!$P$16/12+$F41*$P41*'[111]2d - Schedule Table'!$P$7/12</f>
        <v>0</v>
      </c>
      <c r="AA41" s="178">
        <f>+$G41*$P41*'[111]2d - Schedule Table'!$Q$8/12+$H41*$P41*'[111]2d - Schedule Table'!$Q$9/12+$I41*$P41*'[111]2d - Schedule Table'!$Q$10/12+$J41*$P41*'[111]2d - Schedule Table'!$Q$11/12+$K41*$P41*'[111]2d - Schedule Table'!$Q$12/12+$L41*$P41*'[111]2d - Schedule Table'!$Q$13/12+$M41*$P41*'[111]2d - Schedule Table'!$Q$14/12+$N41*$P41*'[111]2d - Schedule Table'!$Q$15/12+$O41*$P41*'[111]2d - Schedule Table'!$Q$16/12+$F41*$P41*'[111]2d - Schedule Table'!$Q$7/12</f>
        <v>0</v>
      </c>
      <c r="AB41" s="178">
        <f>+$G41*$P41*'[111]2d - Schedule Table'!$R$8/12+$H41*$P41*'[111]2d - Schedule Table'!$R$9/12+$I41*$P41*'[111]2d - Schedule Table'!$R$10/12+$J41*$P41*'[111]2d - Schedule Table'!$R$11/12+$K41*$P41*'[111]2d - Schedule Table'!$R$12/12+$L41*$P41*'[111]2d - Schedule Table'!$R$13/12+$M41*$P41*'[111]2d - Schedule Table'!$R$14/12+$N41*$P41*'[111]2d - Schedule Table'!$R$15/12+$O41*$P41*'[111]2d - Schedule Table'!$R$16/12+$F41*$P41*'[111]2d - Schedule Table'!$R$7/12</f>
        <v>0</v>
      </c>
      <c r="AC41" s="178">
        <f>+$G41*$P41*'[111]2d - Schedule Table'!$S$8/12+$H41*$P41*'[111]2d - Schedule Table'!$S$9/12+$I41*$P41*'[111]2d - Schedule Table'!$S$10/12+$J41*$P41*'[111]2d - Schedule Table'!$S$11/12+$K41*$P41*'[111]2d - Schedule Table'!$S$12/12+$L41*$P41*'[111]2d - Schedule Table'!$S$13/12+$M41*$P41*'[111]2d - Schedule Table'!$S$14/12+$N41*$P41*'[111]2d - Schedule Table'!$S$15/12+$O41*$P41*'[111]2d - Schedule Table'!$S$16/12+$F41*$P41*'[111]2d - Schedule Table'!$S$7/12</f>
        <v>0</v>
      </c>
      <c r="AD41" s="178">
        <f>+$G41*$P41*'[111]2d - Schedule Table'!$T$8/12+$H41*$P41*'[111]2d - Schedule Table'!$T$9/12+$I41*$P41*'[111]2d - Schedule Table'!$T$10/12+$J41*$P41*'[111]2d - Schedule Table'!$T$11/12+$K41*$P41*'[111]2d - Schedule Table'!$T$12/12+$L41*$P41*'[111]2d - Schedule Table'!$T$13/12+$M41*$P41*'[111]2d - Schedule Table'!$T$14/12+$N41*$P41*'[111]2d - Schedule Table'!$T$15/12+$O41*$P41*'[111]2d - Schedule Table'!$T$16/12+$F41*$P41*'[111]2d - Schedule Table'!$T$7/12</f>
        <v>0</v>
      </c>
      <c r="AE41" s="178">
        <f>+$G41*$P41*'[111]2d - Schedule Table'!$U$8/12+$H41*$P41*'[111]2d - Schedule Table'!$U$9/12+$I41*$P41*'[111]2d - Schedule Table'!$U$10/12+$J41*$P41*'[111]2d - Schedule Table'!$U$11/12+$K41*$P41*'[111]2d - Schedule Table'!$U$12/12+$L41*$P41*'[111]2d - Schedule Table'!$U$13/12+$M41*$P41*'[111]2d - Schedule Table'!$U$14/12+$N41*$P41*'[111]2d - Schedule Table'!$U$15/12+$O41*$P41*'[111]2d - Schedule Table'!$U$16/12+$F41*$P41*'[111]2d - Schedule Table'!$U$7/12</f>
        <v>0</v>
      </c>
      <c r="AF41" s="178">
        <f>+$G41*$P41*'[111]2d - Schedule Table'!$V$8/12+$H41*$P41*'[111]2d - Schedule Table'!$V$9/12+$I41*$P41*'[111]2d - Schedule Table'!$V$10/12+$J41*$P41*'[111]2d - Schedule Table'!$V$11/12+$K41*$P41*'[111]2d - Schedule Table'!$V$12/12+$L41*$P41*'[111]2d - Schedule Table'!$V$13/12+$M41*$P41*'[111]2d - Schedule Table'!$V$14/12+$N41*$P41*'[111]2d - Schedule Table'!$V$15/12+$O41*$P41*'[111]2d - Schedule Table'!$V$16/12+$F41*$P41*'[111]2d - Schedule Table'!$V$7/12</f>
        <v>0</v>
      </c>
      <c r="AG41" s="178">
        <f>+$G41*$P41*'[111]2d - Schedule Table'!$W$8/12+$H41*$P41*'[111]2d - Schedule Table'!$W$9/12+$I41*$P41*'[111]2d - Schedule Table'!$W$10/12+$J41*$P41*'[111]2d - Schedule Table'!$W$11/12+$K41*$P41*'[111]2d - Schedule Table'!$W$12/12+$L41*$P41*'[111]2d - Schedule Table'!$W$13/12+$M41*$P41*'[111]2d - Schedule Table'!$W$14/12+$N41*$P41*'[111]2d - Schedule Table'!$W$15/12+$O41*$P41*'[111]2d - Schedule Table'!$W$16/12+$F41*$P41*'[111]2d - Schedule Table'!$W$7/12</f>
        <v>0</v>
      </c>
      <c r="AH41" s="178">
        <f>+$G41*$P41*'[111]2d - Schedule Table'!$X$8/12+$H41*$P41*'[111]2d - Schedule Table'!$X$9/12+$I41*$P41*'[111]2d - Schedule Table'!$X$10/12+$J41*$P41*'[111]2d - Schedule Table'!$X$11/12+$K41*$P41*'[111]2d - Schedule Table'!$X$12/12+$L41*$P41*'[111]2d - Schedule Table'!$X$13/12+$M41*$P41*'[111]2d - Schedule Table'!$X$14/12+$N41*$P41*'[111]2d - Schedule Table'!$X$15/12+$O41*$P41*'[111]2d - Schedule Table'!$X$16/12+$F41*$P41*'[111]2d - Schedule Table'!$X$7/12</f>
        <v>0</v>
      </c>
      <c r="AI41" s="178">
        <f>+$G41*$P41*'[111]2d - Schedule Table'!$Y$8/12+$H41*$P41*'[111]2d - Schedule Table'!$Y$9/12+$I41*$P41*'[111]2d - Schedule Table'!$Y$10/12+$J41*$P41*'[111]2d - Schedule Table'!$Y$11/12+$K41*$P41*'[111]2d - Schedule Table'!$Y$12/12+$L41*$P41*'[111]2d - Schedule Table'!$Y$13/12+$M41*$P41*'[111]2d - Schedule Table'!$Y$14/12+$N41*$P41*'[111]2d - Schedule Table'!$Y$15/12+$O41*$P41*'[111]2d - Schedule Table'!$Y$16/12+$F41*$P41*'[111]2d - Schedule Table'!$Y$7/12</f>
        <v>0</v>
      </c>
      <c r="AJ41" s="178">
        <f>+$G41*$P41*'[111]2d - Schedule Table'!$Z$8/12+$H41*$P41*'[111]2d - Schedule Table'!$Z$9/12+$I41*$P41*'[111]2d - Schedule Table'!$Z$10/12+$J41*$P41*'[111]2d - Schedule Table'!$Z$11/12+$K41*$P41*'[111]2d - Schedule Table'!$Z$12/12+$L41*$P41*'[111]2d - Schedule Table'!$Z$13/12+$M41*$P41*'[111]2d - Schedule Table'!$Z$14/12+$N41*$P41*'[111]2d - Schedule Table'!$Z$15/12+$O41*$P41*'[111]2d - Schedule Table'!$Z$16/12+$F41*$P41*'[111]2d - Schedule Table'!$Z$7/12</f>
        <v>0</v>
      </c>
      <c r="AK41" s="178">
        <f>+$G41*$P41*'[111]2d - Schedule Table'!$AA$8/12+$H41*$P41*'[111]2d - Schedule Table'!$AA$9/12+$I41*$P41*'[111]2d - Schedule Table'!$AA$10/12+$J41*$P41*'[111]2d - Schedule Table'!$AA$11/12+$K41*$P41*'[111]2d - Schedule Table'!$AA$12/12+$L41*$P41*'[111]2d - Schedule Table'!$AA$13/12+$M41*$P41*'[111]2d - Schedule Table'!$AA$14/12+$N41*$P41*'[111]2d - Schedule Table'!$AA$15/12+$O41*$P41*'[111]2d - Schedule Table'!$AA$16/12+$F41*$P41*'[111]2d - Schedule Table'!$AA$7/12</f>
        <v>0</v>
      </c>
      <c r="AL41" s="178">
        <f>+$G41*$P41*'[111]2d - Schedule Table'!$AB$8/12+$H41*$P41*'[111]2d - Schedule Table'!$AB$9/12+$I41*$P41*'[111]2d - Schedule Table'!$AB$10/12+$J41*$P41*'[111]2d - Schedule Table'!$AB$11/12+$K41*$P41*'[111]2d - Schedule Table'!$AB$12/12+$L41*$P41*'[111]2d - Schedule Table'!$AB$13/12+$M41*$P41*'[111]2d - Schedule Table'!$AB$14/12+$N41*$P41*'[111]2d - Schedule Table'!$AB$15/12+$O41*$P41*'[111]2d - Schedule Table'!$AB$16/12+$F41*$P41*'[111]2d - Schedule Table'!$AB$7/12</f>
        <v>0</v>
      </c>
      <c r="AM41" s="178">
        <f>+$G41*$P41*'[111]2d - Schedule Table'!$AC$8/12+$H41*$P41*'[111]2d - Schedule Table'!$AC$9/12+$I41*$P41*'[111]2d - Schedule Table'!$AC$10/12+$J41*$P41*'[111]2d - Schedule Table'!$AC$11/12+$K41*$P41*'[111]2d - Schedule Table'!$AC$12/12+$L41*$P41*'[111]2d - Schedule Table'!$AC$13/12+$M41*$P41*'[111]2d - Schedule Table'!$AC$14/12+$N41*$P41*'[111]2d - Schedule Table'!$AC$15/12+$O41*$P41*'[111]2d - Schedule Table'!$AC$16/12+$F41*$P41*'[111]2d - Schedule Table'!$AC$7/12</f>
        <v>0</v>
      </c>
      <c r="AN41" s="180">
        <f t="shared" si="1"/>
        <v>0</v>
      </c>
    </row>
    <row r="42" spans="1:40" hidden="1" outlineLevel="1">
      <c r="A42" s="216" t="s">
        <v>67</v>
      </c>
      <c r="B42" s="211"/>
      <c r="C42" s="218"/>
      <c r="D42" s="217"/>
      <c r="E42" s="206" t="s">
        <v>1392</v>
      </c>
      <c r="F42" s="207"/>
      <c r="G42" s="215"/>
      <c r="H42" s="215"/>
      <c r="I42" s="215"/>
      <c r="J42" s="215"/>
      <c r="K42" s="215"/>
      <c r="L42" s="215"/>
      <c r="M42" s="215"/>
      <c r="N42" s="209"/>
      <c r="O42" s="209"/>
      <c r="P42" s="183">
        <f>+IFERROR(VLOOKUP(E42,'[111]4b-Classifcation rates'!$A$5:$G$200,7,FALSE),0)</f>
        <v>101693.3583375</v>
      </c>
      <c r="Q42" s="178">
        <f>+$G42*$P42*'[111]2d - Schedule Table'!$G$8/12+$H42*$P42*'[111]2d - Schedule Table'!$G$9/12+$I42*$P42*'[111]2d - Schedule Table'!$G$10/12+$J42*$P42*'[111]2d - Schedule Table'!$G$11/12+$K42*$P42*'[111]2d - Schedule Table'!$G$12/12+$L42*$P42*'[111]2d - Schedule Table'!$G$13/12+$M42*$P42*'[111]2d - Schedule Table'!$G$14/12+$N42*$P42*'[111]2d - Schedule Table'!$G$15/12+$O42*$P42*'[111]2d - Schedule Table'!$G$16/12+$F42*$P42*'[111]2d - Schedule Table'!$G$7/12</f>
        <v>0</v>
      </c>
      <c r="R42" s="178">
        <f>+$G42*$P42*'[111]2d - Schedule Table'!$H$8/12+$H42*$P42*'[111]2d - Schedule Table'!$H$9/12+$I42*$P42*'[111]2d - Schedule Table'!$H$10/12+$J42*$P42*'[111]2d - Schedule Table'!$H$11/12+$K42*$P42*'[111]2d - Schedule Table'!$H$12/12+$L42*$P42*'[111]2d - Schedule Table'!$H$13/12+$M42*$P42*'[111]2d - Schedule Table'!$H$14/12+$N42*$P42*'[111]2d - Schedule Table'!$H$15/12+$O42*$P42*'[111]2d - Schedule Table'!$H$16/12+$F42*$P42*'[111]2d - Schedule Table'!$H$7/12</f>
        <v>0</v>
      </c>
      <c r="S42" s="178">
        <f>+$G42*$P42*'[111]2d - Schedule Table'!$I$8/12+$H42*$P42*'[111]2d - Schedule Table'!$I$9/12+$I42*$P42*'[111]2d - Schedule Table'!$I$10/12+$J42*$P42*'[111]2d - Schedule Table'!$I$11/12+$K42*$P42*'[111]2d - Schedule Table'!$I$12/12+$L42*$P42*'[111]2d - Schedule Table'!$I$13/12+$M42*$P42*'[111]2d - Schedule Table'!$I$14/12+$N42*$P42*'[111]2d - Schedule Table'!$I$15/12+$O42*$P42*'[111]2d - Schedule Table'!$I$16/12+$F42*$P42*'[111]2d - Schedule Table'!$I$7/12</f>
        <v>0</v>
      </c>
      <c r="T42" s="178">
        <f>+$G42*$P42*'[111]2d - Schedule Table'!$J$8/12+$H42*$P42*'[111]2d - Schedule Table'!$J$9/12+$I42*$P42*'[111]2d - Schedule Table'!$J$10/12+$J42*$P42*'[111]2d - Schedule Table'!$J$11/12+$K42*$P42*'[111]2d - Schedule Table'!$J$12/12+$L42*$P42*'[111]2d - Schedule Table'!$J$13/12+$M42*$P42*'[111]2d - Schedule Table'!$J$14/12+$N42*$P42*'[111]2d - Schedule Table'!$J$15/12+$O42*$P42*'[111]2d - Schedule Table'!$J$16/12+$F42*$P42*'[111]2d - Schedule Table'!$J$7/12</f>
        <v>0</v>
      </c>
      <c r="U42" s="178">
        <f>+$G42*$P42*'[111]2d - Schedule Table'!$K$8/12+$H42*$P42*'[111]2d - Schedule Table'!$K$9/12+$I42*$P42*'[111]2d - Schedule Table'!$K$10/12+$J42*$P42*'[111]2d - Schedule Table'!$K$11/12+$K42*$P42*'[111]2d - Schedule Table'!$K$12/12+$L42*$P42*'[111]2d - Schedule Table'!$K$13/12+$M42*$P42*'[111]2d - Schedule Table'!$K$14/12+$N42*$P42*'[111]2d - Schedule Table'!$K$15/12+$O42*$P42*'[111]2d - Schedule Table'!$K$16/12+$F42*$P42*'[111]2d - Schedule Table'!$K$7/12</f>
        <v>0</v>
      </c>
      <c r="V42" s="178">
        <f>+$G42*$P42*'[111]2d - Schedule Table'!$L$8/12+$H42*$P42*'[111]2d - Schedule Table'!$L$9/12+$I42*$P42*'[111]2d - Schedule Table'!$L$10/12+$J42*$P42*'[111]2d - Schedule Table'!$L$11/12+$K42*$P42*'[111]2d - Schedule Table'!$L$12/12+$L42*$P42*'[111]2d - Schedule Table'!$L$13/12+$M42*$P42*'[111]2d - Schedule Table'!$L$14/12+$N42*$P42*'[111]2d - Schedule Table'!$L$15/12+$O42*$P42*'[111]2d - Schedule Table'!$L$16/12+$F42*$P42*'[111]2d - Schedule Table'!$L$7/12</f>
        <v>0</v>
      </c>
      <c r="W42" s="178">
        <f>+$G42*$P42*'[111]2d - Schedule Table'!$M$8/12+$H42*$P42*'[111]2d - Schedule Table'!$M$9/12+$I42*$P42*'[111]2d - Schedule Table'!$M$10/12+$J42*$P42*'[111]2d - Schedule Table'!$M$11/12+$K42*$P42*'[111]2d - Schedule Table'!$M$12/12+$L42*$P42*'[111]2d - Schedule Table'!$M$13/12+$M42*$P42*'[111]2d - Schedule Table'!$M$14/12+$N42*$P42*'[111]2d - Schedule Table'!$M$15/12+$O42*$P42*'[111]2d - Schedule Table'!$M$16/12+$F42*$P42*'[111]2d - Schedule Table'!$M$7/12</f>
        <v>0</v>
      </c>
      <c r="X42" s="178">
        <f>+$G42*$P42*'[111]2d - Schedule Table'!$N$8/12+$H42*$P42*'[111]2d - Schedule Table'!$N$9/12+$I42*$P42*'[111]2d - Schedule Table'!$N$10/12+$J42*$P42*'[111]2d - Schedule Table'!$N$11/12+$K42*$P42*'[111]2d - Schedule Table'!$N$12/12+$L42*$P42*'[111]2d - Schedule Table'!$N$13/12+$M42*$P42*'[111]2d - Schedule Table'!$N$14/12+$N42*$P42*'[111]2d - Schedule Table'!$N$15/12+$O42*$P42*'[111]2d - Schedule Table'!$N$16/12+$F42*$P42*'[111]2d - Schedule Table'!$N$7/12</f>
        <v>0</v>
      </c>
      <c r="Y42" s="178">
        <f>+$G42*$P42*'[111]2d - Schedule Table'!$O$8/12+$H42*$P42*'[111]2d - Schedule Table'!$O$9/12+$I42*$P42*'[111]2d - Schedule Table'!$O$10/12+$J42*$P42*'[111]2d - Schedule Table'!$O$11/12+$K42*$P42*'[111]2d - Schedule Table'!$O$12/12+$L42*$P42*'[111]2d - Schedule Table'!$O$13/12+$M42*$P42*'[111]2d - Schedule Table'!$O$14/12+$N42*$P42*'[111]2d - Schedule Table'!$O$15/12+$O42*$P42*'[111]2d - Schedule Table'!$O$16/12+$F42*$P42*'[111]2d - Schedule Table'!$O$7/12</f>
        <v>0</v>
      </c>
      <c r="Z42" s="178">
        <f>+$G42*$P42*'[111]2d - Schedule Table'!$P$8/12+$H42*$P42*'[111]2d - Schedule Table'!$P$9/12+$I42*$P42*'[111]2d - Schedule Table'!$P$10/12+$J42*$P42*'[111]2d - Schedule Table'!$P$11/12+$K42*$P42*'[111]2d - Schedule Table'!$P$12/12+$L42*$P42*'[111]2d - Schedule Table'!$P$13/12+$M42*$P42*'[111]2d - Schedule Table'!$P$14/12+$N42*$P42*'[111]2d - Schedule Table'!$P$15/12+$O42*$P42*'[111]2d - Schedule Table'!$P$16/12+$F42*$P42*'[111]2d - Schedule Table'!$P$7/12</f>
        <v>0</v>
      </c>
      <c r="AA42" s="178">
        <f>+$G42*$P42*'[111]2d - Schedule Table'!$Q$8/12+$H42*$P42*'[111]2d - Schedule Table'!$Q$9/12+$I42*$P42*'[111]2d - Schedule Table'!$Q$10/12+$J42*$P42*'[111]2d - Schedule Table'!$Q$11/12+$K42*$P42*'[111]2d - Schedule Table'!$Q$12/12+$L42*$P42*'[111]2d - Schedule Table'!$Q$13/12+$M42*$P42*'[111]2d - Schedule Table'!$Q$14/12+$N42*$P42*'[111]2d - Schedule Table'!$Q$15/12+$O42*$P42*'[111]2d - Schedule Table'!$Q$16/12+$F42*$P42*'[111]2d - Schedule Table'!$Q$7/12</f>
        <v>0</v>
      </c>
      <c r="AB42" s="178">
        <f>+$G42*$P42*'[111]2d - Schedule Table'!$R$8/12+$H42*$P42*'[111]2d - Schedule Table'!$R$9/12+$I42*$P42*'[111]2d - Schedule Table'!$R$10/12+$J42*$P42*'[111]2d - Schedule Table'!$R$11/12+$K42*$P42*'[111]2d - Schedule Table'!$R$12/12+$L42*$P42*'[111]2d - Schedule Table'!$R$13/12+$M42*$P42*'[111]2d - Schedule Table'!$R$14/12+$N42*$P42*'[111]2d - Schedule Table'!$R$15/12+$O42*$P42*'[111]2d - Schedule Table'!$R$16/12+$F42*$P42*'[111]2d - Schedule Table'!$R$7/12</f>
        <v>0</v>
      </c>
      <c r="AC42" s="178">
        <f>+$G42*$P42*'[111]2d - Schedule Table'!$S$8/12+$H42*$P42*'[111]2d - Schedule Table'!$S$9/12+$I42*$P42*'[111]2d - Schedule Table'!$S$10/12+$J42*$P42*'[111]2d - Schedule Table'!$S$11/12+$K42*$P42*'[111]2d - Schedule Table'!$S$12/12+$L42*$P42*'[111]2d - Schedule Table'!$S$13/12+$M42*$P42*'[111]2d - Schedule Table'!$S$14/12+$N42*$P42*'[111]2d - Schedule Table'!$S$15/12+$O42*$P42*'[111]2d - Schedule Table'!$S$16/12+$F42*$P42*'[111]2d - Schedule Table'!$S$7/12</f>
        <v>0</v>
      </c>
      <c r="AD42" s="178">
        <f>+$G42*$P42*'[111]2d - Schedule Table'!$T$8/12+$H42*$P42*'[111]2d - Schedule Table'!$T$9/12+$I42*$P42*'[111]2d - Schedule Table'!$T$10/12+$J42*$P42*'[111]2d - Schedule Table'!$T$11/12+$K42*$P42*'[111]2d - Schedule Table'!$T$12/12+$L42*$P42*'[111]2d - Schedule Table'!$T$13/12+$M42*$P42*'[111]2d - Schedule Table'!$T$14/12+$N42*$P42*'[111]2d - Schedule Table'!$T$15/12+$O42*$P42*'[111]2d - Schedule Table'!$T$16/12+$F42*$P42*'[111]2d - Schedule Table'!$T$7/12</f>
        <v>0</v>
      </c>
      <c r="AE42" s="178">
        <f>+$G42*$P42*'[111]2d - Schedule Table'!$U$8/12+$H42*$P42*'[111]2d - Schedule Table'!$U$9/12+$I42*$P42*'[111]2d - Schedule Table'!$U$10/12+$J42*$P42*'[111]2d - Schedule Table'!$U$11/12+$K42*$P42*'[111]2d - Schedule Table'!$U$12/12+$L42*$P42*'[111]2d - Schedule Table'!$U$13/12+$M42*$P42*'[111]2d - Schedule Table'!$U$14/12+$N42*$P42*'[111]2d - Schedule Table'!$U$15/12+$O42*$P42*'[111]2d - Schedule Table'!$U$16/12+$F42*$P42*'[111]2d - Schedule Table'!$U$7/12</f>
        <v>0</v>
      </c>
      <c r="AF42" s="178">
        <f>+$G42*$P42*'[111]2d - Schedule Table'!$V$8/12+$H42*$P42*'[111]2d - Schedule Table'!$V$9/12+$I42*$P42*'[111]2d - Schedule Table'!$V$10/12+$J42*$P42*'[111]2d - Schedule Table'!$V$11/12+$K42*$P42*'[111]2d - Schedule Table'!$V$12/12+$L42*$P42*'[111]2d - Schedule Table'!$V$13/12+$M42*$P42*'[111]2d - Schedule Table'!$V$14/12+$N42*$P42*'[111]2d - Schedule Table'!$V$15/12+$O42*$P42*'[111]2d - Schedule Table'!$V$16/12+$F42*$P42*'[111]2d - Schedule Table'!$V$7/12</f>
        <v>0</v>
      </c>
      <c r="AG42" s="178">
        <f>+$G42*$P42*'[111]2d - Schedule Table'!$W$8/12+$H42*$P42*'[111]2d - Schedule Table'!$W$9/12+$I42*$P42*'[111]2d - Schedule Table'!$W$10/12+$J42*$P42*'[111]2d - Schedule Table'!$W$11/12+$K42*$P42*'[111]2d - Schedule Table'!$W$12/12+$L42*$P42*'[111]2d - Schedule Table'!$W$13/12+$M42*$P42*'[111]2d - Schedule Table'!$W$14/12+$N42*$P42*'[111]2d - Schedule Table'!$W$15/12+$O42*$P42*'[111]2d - Schedule Table'!$W$16/12+$F42*$P42*'[111]2d - Schedule Table'!$W$7/12</f>
        <v>0</v>
      </c>
      <c r="AH42" s="178">
        <f>+$G42*$P42*'[111]2d - Schedule Table'!$X$8/12+$H42*$P42*'[111]2d - Schedule Table'!$X$9/12+$I42*$P42*'[111]2d - Schedule Table'!$X$10/12+$J42*$P42*'[111]2d - Schedule Table'!$X$11/12+$K42*$P42*'[111]2d - Schedule Table'!$X$12/12+$L42*$P42*'[111]2d - Schedule Table'!$X$13/12+$M42*$P42*'[111]2d - Schedule Table'!$X$14/12+$N42*$P42*'[111]2d - Schedule Table'!$X$15/12+$O42*$P42*'[111]2d - Schedule Table'!$X$16/12+$F42*$P42*'[111]2d - Schedule Table'!$X$7/12</f>
        <v>0</v>
      </c>
      <c r="AI42" s="178">
        <f>+$G42*$P42*'[111]2d - Schedule Table'!$Y$8/12+$H42*$P42*'[111]2d - Schedule Table'!$Y$9/12+$I42*$P42*'[111]2d - Schedule Table'!$Y$10/12+$J42*$P42*'[111]2d - Schedule Table'!$Y$11/12+$K42*$P42*'[111]2d - Schedule Table'!$Y$12/12+$L42*$P42*'[111]2d - Schedule Table'!$Y$13/12+$M42*$P42*'[111]2d - Schedule Table'!$Y$14/12+$N42*$P42*'[111]2d - Schedule Table'!$Y$15/12+$O42*$P42*'[111]2d - Schedule Table'!$Y$16/12+$F42*$P42*'[111]2d - Schedule Table'!$Y$7/12</f>
        <v>0</v>
      </c>
      <c r="AJ42" s="178">
        <f>+$G42*$P42*'[111]2d - Schedule Table'!$Z$8/12+$H42*$P42*'[111]2d - Schedule Table'!$Z$9/12+$I42*$P42*'[111]2d - Schedule Table'!$Z$10/12+$J42*$P42*'[111]2d - Schedule Table'!$Z$11/12+$K42*$P42*'[111]2d - Schedule Table'!$Z$12/12+$L42*$P42*'[111]2d - Schedule Table'!$Z$13/12+$M42*$P42*'[111]2d - Schedule Table'!$Z$14/12+$N42*$P42*'[111]2d - Schedule Table'!$Z$15/12+$O42*$P42*'[111]2d - Schedule Table'!$Z$16/12+$F42*$P42*'[111]2d - Schedule Table'!$Z$7/12</f>
        <v>0</v>
      </c>
      <c r="AK42" s="178">
        <f>+$G42*$P42*'[111]2d - Schedule Table'!$AA$8/12+$H42*$P42*'[111]2d - Schedule Table'!$AA$9/12+$I42*$P42*'[111]2d - Schedule Table'!$AA$10/12+$J42*$P42*'[111]2d - Schedule Table'!$AA$11/12+$K42*$P42*'[111]2d - Schedule Table'!$AA$12/12+$L42*$P42*'[111]2d - Schedule Table'!$AA$13/12+$M42*$P42*'[111]2d - Schedule Table'!$AA$14/12+$N42*$P42*'[111]2d - Schedule Table'!$AA$15/12+$O42*$P42*'[111]2d - Schedule Table'!$AA$16/12+$F42*$P42*'[111]2d - Schedule Table'!$AA$7/12</f>
        <v>0</v>
      </c>
      <c r="AL42" s="178">
        <f>+$G42*$P42*'[111]2d - Schedule Table'!$AB$8/12+$H42*$P42*'[111]2d - Schedule Table'!$AB$9/12+$I42*$P42*'[111]2d - Schedule Table'!$AB$10/12+$J42*$P42*'[111]2d - Schedule Table'!$AB$11/12+$K42*$P42*'[111]2d - Schedule Table'!$AB$12/12+$L42*$P42*'[111]2d - Schedule Table'!$AB$13/12+$M42*$P42*'[111]2d - Schedule Table'!$AB$14/12+$N42*$P42*'[111]2d - Schedule Table'!$AB$15/12+$O42*$P42*'[111]2d - Schedule Table'!$AB$16/12+$F42*$P42*'[111]2d - Schedule Table'!$AB$7/12</f>
        <v>0</v>
      </c>
      <c r="AM42" s="178">
        <f>+$G42*$P42*'[111]2d - Schedule Table'!$AC$8/12+$H42*$P42*'[111]2d - Schedule Table'!$AC$9/12+$I42*$P42*'[111]2d - Schedule Table'!$AC$10/12+$J42*$P42*'[111]2d - Schedule Table'!$AC$11/12+$K42*$P42*'[111]2d - Schedule Table'!$AC$12/12+$L42*$P42*'[111]2d - Schedule Table'!$AC$13/12+$M42*$P42*'[111]2d - Schedule Table'!$AC$14/12+$N42*$P42*'[111]2d - Schedule Table'!$AC$15/12+$O42*$P42*'[111]2d - Schedule Table'!$AC$16/12+$F42*$P42*'[111]2d - Schedule Table'!$AC$7/12</f>
        <v>0</v>
      </c>
      <c r="AN42" s="180">
        <f t="shared" si="1"/>
        <v>0</v>
      </c>
    </row>
    <row r="43" spans="1:40" hidden="1" outlineLevel="1">
      <c r="A43" s="216" t="s">
        <v>1383</v>
      </c>
      <c r="B43" s="211"/>
      <c r="C43" s="218"/>
      <c r="D43" s="217"/>
      <c r="E43" s="206" t="s">
        <v>1393</v>
      </c>
      <c r="F43" s="207"/>
      <c r="G43" s="215"/>
      <c r="H43" s="215"/>
      <c r="I43" s="215"/>
      <c r="J43" s="215"/>
      <c r="K43" s="215"/>
      <c r="L43" s="215"/>
      <c r="M43" s="215"/>
      <c r="N43" s="209"/>
      <c r="O43" s="209"/>
      <c r="P43" s="183">
        <f>+IFERROR(VLOOKUP(E43,'[111]4b-Classifcation rates'!$A$5:$G$200,7,FALSE),0)</f>
        <v>173800.14202223459</v>
      </c>
      <c r="Q43" s="178">
        <f>+$G43*$P43*'[111]2d - Schedule Table'!$G$8/12+$H43*$P43*'[111]2d - Schedule Table'!$G$9/12+$I43*$P43*'[111]2d - Schedule Table'!$G$10/12+$J43*$P43*'[111]2d - Schedule Table'!$G$11/12+$K43*$P43*'[111]2d - Schedule Table'!$G$12/12+$L43*$P43*'[111]2d - Schedule Table'!$G$13/12+$M43*$P43*'[111]2d - Schedule Table'!$G$14/12+$N43*$P43*'[111]2d - Schedule Table'!$G$15/12+$O43*$P43*'[111]2d - Schedule Table'!$G$16/12+$F43*$P43*'[111]2d - Schedule Table'!$G$7/12</f>
        <v>0</v>
      </c>
      <c r="R43" s="178">
        <f>+$G43*$P43*'[111]2d - Schedule Table'!$H$8/12+$H43*$P43*'[111]2d - Schedule Table'!$H$9/12+$I43*$P43*'[111]2d - Schedule Table'!$H$10/12+$J43*$P43*'[111]2d - Schedule Table'!$H$11/12+$K43*$P43*'[111]2d - Schedule Table'!$H$12/12+$L43*$P43*'[111]2d - Schedule Table'!$H$13/12+$M43*$P43*'[111]2d - Schedule Table'!$H$14/12+$N43*$P43*'[111]2d - Schedule Table'!$H$15/12+$O43*$P43*'[111]2d - Schedule Table'!$H$16/12+$F43*$P43*'[111]2d - Schedule Table'!$H$7/12</f>
        <v>0</v>
      </c>
      <c r="S43" s="178">
        <f>+$G43*$P43*'[111]2d - Schedule Table'!$I$8/12+$H43*$P43*'[111]2d - Schedule Table'!$I$9/12+$I43*$P43*'[111]2d - Schedule Table'!$I$10/12+$J43*$P43*'[111]2d - Schedule Table'!$I$11/12+$K43*$P43*'[111]2d - Schedule Table'!$I$12/12+$L43*$P43*'[111]2d - Schedule Table'!$I$13/12+$M43*$P43*'[111]2d - Schedule Table'!$I$14/12+$N43*$P43*'[111]2d - Schedule Table'!$I$15/12+$O43*$P43*'[111]2d - Schedule Table'!$I$16/12+$F43*$P43*'[111]2d - Schedule Table'!$I$7/12</f>
        <v>0</v>
      </c>
      <c r="T43" s="178">
        <f>+$G43*$P43*'[111]2d - Schedule Table'!$J$8/12+$H43*$P43*'[111]2d - Schedule Table'!$J$9/12+$I43*$P43*'[111]2d - Schedule Table'!$J$10/12+$J43*$P43*'[111]2d - Schedule Table'!$J$11/12+$K43*$P43*'[111]2d - Schedule Table'!$J$12/12+$L43*$P43*'[111]2d - Schedule Table'!$J$13/12+$M43*$P43*'[111]2d - Schedule Table'!$J$14/12+$N43*$P43*'[111]2d - Schedule Table'!$J$15/12+$O43*$P43*'[111]2d - Schedule Table'!$J$16/12+$F43*$P43*'[111]2d - Schedule Table'!$J$7/12</f>
        <v>0</v>
      </c>
      <c r="U43" s="178">
        <f>+$G43*$P43*'[111]2d - Schedule Table'!$K$8/12+$H43*$P43*'[111]2d - Schedule Table'!$K$9/12+$I43*$P43*'[111]2d - Schedule Table'!$K$10/12+$J43*$P43*'[111]2d - Schedule Table'!$K$11/12+$K43*$P43*'[111]2d - Schedule Table'!$K$12/12+$L43*$P43*'[111]2d - Schedule Table'!$K$13/12+$M43*$P43*'[111]2d - Schedule Table'!$K$14/12+$N43*$P43*'[111]2d - Schedule Table'!$K$15/12+$O43*$P43*'[111]2d - Schedule Table'!$K$16/12+$F43*$P43*'[111]2d - Schedule Table'!$K$7/12</f>
        <v>0</v>
      </c>
      <c r="V43" s="178">
        <f>+$G43*$P43*'[111]2d - Schedule Table'!$L$8/12+$H43*$P43*'[111]2d - Schedule Table'!$L$9/12+$I43*$P43*'[111]2d - Schedule Table'!$L$10/12+$J43*$P43*'[111]2d - Schedule Table'!$L$11/12+$K43*$P43*'[111]2d - Schedule Table'!$L$12/12+$L43*$P43*'[111]2d - Schedule Table'!$L$13/12+$M43*$P43*'[111]2d - Schedule Table'!$L$14/12+$N43*$P43*'[111]2d - Schedule Table'!$L$15/12+$O43*$P43*'[111]2d - Schedule Table'!$L$16/12+$F43*$P43*'[111]2d - Schedule Table'!$L$7/12</f>
        <v>0</v>
      </c>
      <c r="W43" s="178">
        <f>+$G43*$P43*'[111]2d - Schedule Table'!$M$8/12+$H43*$P43*'[111]2d - Schedule Table'!$M$9/12+$I43*$P43*'[111]2d - Schedule Table'!$M$10/12+$J43*$P43*'[111]2d - Schedule Table'!$M$11/12+$K43*$P43*'[111]2d - Schedule Table'!$M$12/12+$L43*$P43*'[111]2d - Schedule Table'!$M$13/12+$M43*$P43*'[111]2d - Schedule Table'!$M$14/12+$N43*$P43*'[111]2d - Schedule Table'!$M$15/12+$O43*$P43*'[111]2d - Schedule Table'!$M$16/12+$F43*$P43*'[111]2d - Schedule Table'!$M$7/12</f>
        <v>0</v>
      </c>
      <c r="X43" s="178">
        <f>+$G43*$P43*'[111]2d - Schedule Table'!$N$8/12+$H43*$P43*'[111]2d - Schedule Table'!$N$9/12+$I43*$P43*'[111]2d - Schedule Table'!$N$10/12+$J43*$P43*'[111]2d - Schedule Table'!$N$11/12+$K43*$P43*'[111]2d - Schedule Table'!$N$12/12+$L43*$P43*'[111]2d - Schedule Table'!$N$13/12+$M43*$P43*'[111]2d - Schedule Table'!$N$14/12+$N43*$P43*'[111]2d - Schedule Table'!$N$15/12+$O43*$P43*'[111]2d - Schedule Table'!$N$16/12+$F43*$P43*'[111]2d - Schedule Table'!$N$7/12</f>
        <v>0</v>
      </c>
      <c r="Y43" s="178">
        <f>+$G43*$P43*'[111]2d - Schedule Table'!$O$8/12+$H43*$P43*'[111]2d - Schedule Table'!$O$9/12+$I43*$P43*'[111]2d - Schedule Table'!$O$10/12+$J43*$P43*'[111]2d - Schedule Table'!$O$11/12+$K43*$P43*'[111]2d - Schedule Table'!$O$12/12+$L43*$P43*'[111]2d - Schedule Table'!$O$13/12+$M43*$P43*'[111]2d - Schedule Table'!$O$14/12+$N43*$P43*'[111]2d - Schedule Table'!$O$15/12+$O43*$P43*'[111]2d - Schedule Table'!$O$16/12+$F43*$P43*'[111]2d - Schedule Table'!$O$7/12</f>
        <v>0</v>
      </c>
      <c r="Z43" s="178">
        <f>+$G43*$P43*'[111]2d - Schedule Table'!$P$8/12+$H43*$P43*'[111]2d - Schedule Table'!$P$9/12+$I43*$P43*'[111]2d - Schedule Table'!$P$10/12+$J43*$P43*'[111]2d - Schedule Table'!$P$11/12+$K43*$P43*'[111]2d - Schedule Table'!$P$12/12+$L43*$P43*'[111]2d - Schedule Table'!$P$13/12+$M43*$P43*'[111]2d - Schedule Table'!$P$14/12+$N43*$P43*'[111]2d - Schedule Table'!$P$15/12+$O43*$P43*'[111]2d - Schedule Table'!$P$16/12+$F43*$P43*'[111]2d - Schedule Table'!$P$7/12</f>
        <v>0</v>
      </c>
      <c r="AA43" s="178">
        <f>+$G43*$P43*'[111]2d - Schedule Table'!$Q$8/12+$H43*$P43*'[111]2d - Schedule Table'!$Q$9/12+$I43*$P43*'[111]2d - Schedule Table'!$Q$10/12+$J43*$P43*'[111]2d - Schedule Table'!$Q$11/12+$K43*$P43*'[111]2d - Schedule Table'!$Q$12/12+$L43*$P43*'[111]2d - Schedule Table'!$Q$13/12+$M43*$P43*'[111]2d - Schedule Table'!$Q$14/12+$N43*$P43*'[111]2d - Schedule Table'!$Q$15/12+$O43*$P43*'[111]2d - Schedule Table'!$Q$16/12+$F43*$P43*'[111]2d - Schedule Table'!$Q$7/12</f>
        <v>0</v>
      </c>
      <c r="AB43" s="178">
        <f>+$G43*$P43*'[111]2d - Schedule Table'!$R$8/12+$H43*$P43*'[111]2d - Schedule Table'!$R$9/12+$I43*$P43*'[111]2d - Schedule Table'!$R$10/12+$J43*$P43*'[111]2d - Schedule Table'!$R$11/12+$K43*$P43*'[111]2d - Schedule Table'!$R$12/12+$L43*$P43*'[111]2d - Schedule Table'!$R$13/12+$M43*$P43*'[111]2d - Schedule Table'!$R$14/12+$N43*$P43*'[111]2d - Schedule Table'!$R$15/12+$O43*$P43*'[111]2d - Schedule Table'!$R$16/12+$F43*$P43*'[111]2d - Schedule Table'!$R$7/12</f>
        <v>0</v>
      </c>
      <c r="AC43" s="178">
        <f>+$G43*$P43*'[111]2d - Schedule Table'!$S$8/12+$H43*$P43*'[111]2d - Schedule Table'!$S$9/12+$I43*$P43*'[111]2d - Schedule Table'!$S$10/12+$J43*$P43*'[111]2d - Schedule Table'!$S$11/12+$K43*$P43*'[111]2d - Schedule Table'!$S$12/12+$L43*$P43*'[111]2d - Schedule Table'!$S$13/12+$M43*$P43*'[111]2d - Schedule Table'!$S$14/12+$N43*$P43*'[111]2d - Schedule Table'!$S$15/12+$O43*$P43*'[111]2d - Schedule Table'!$S$16/12+$F43*$P43*'[111]2d - Schedule Table'!$S$7/12</f>
        <v>0</v>
      </c>
      <c r="AD43" s="178">
        <f>+$G43*$P43*'[111]2d - Schedule Table'!$T$8/12+$H43*$P43*'[111]2d - Schedule Table'!$T$9/12+$I43*$P43*'[111]2d - Schedule Table'!$T$10/12+$J43*$P43*'[111]2d - Schedule Table'!$T$11/12+$K43*$P43*'[111]2d - Schedule Table'!$T$12/12+$L43*$P43*'[111]2d - Schedule Table'!$T$13/12+$M43*$P43*'[111]2d - Schedule Table'!$T$14/12+$N43*$P43*'[111]2d - Schedule Table'!$T$15/12+$O43*$P43*'[111]2d - Schedule Table'!$T$16/12+$F43*$P43*'[111]2d - Schedule Table'!$T$7/12</f>
        <v>0</v>
      </c>
      <c r="AE43" s="178">
        <f>+$G43*$P43*'[111]2d - Schedule Table'!$U$8/12+$H43*$P43*'[111]2d - Schedule Table'!$U$9/12+$I43*$P43*'[111]2d - Schedule Table'!$U$10/12+$J43*$P43*'[111]2d - Schedule Table'!$U$11/12+$K43*$P43*'[111]2d - Schedule Table'!$U$12/12+$L43*$P43*'[111]2d - Schedule Table'!$U$13/12+$M43*$P43*'[111]2d - Schedule Table'!$U$14/12+$N43*$P43*'[111]2d - Schedule Table'!$U$15/12+$O43*$P43*'[111]2d - Schedule Table'!$U$16/12+$F43*$P43*'[111]2d - Schedule Table'!$U$7/12</f>
        <v>0</v>
      </c>
      <c r="AF43" s="178">
        <f>+$G43*$P43*'[111]2d - Schedule Table'!$V$8/12+$H43*$P43*'[111]2d - Schedule Table'!$V$9/12+$I43*$P43*'[111]2d - Schedule Table'!$V$10/12+$J43*$P43*'[111]2d - Schedule Table'!$V$11/12+$K43*$P43*'[111]2d - Schedule Table'!$V$12/12+$L43*$P43*'[111]2d - Schedule Table'!$V$13/12+$M43*$P43*'[111]2d - Schedule Table'!$V$14/12+$N43*$P43*'[111]2d - Schedule Table'!$V$15/12+$O43*$P43*'[111]2d - Schedule Table'!$V$16/12+$F43*$P43*'[111]2d - Schedule Table'!$V$7/12</f>
        <v>0</v>
      </c>
      <c r="AG43" s="178">
        <f>+$G43*$P43*'[111]2d - Schedule Table'!$W$8/12+$H43*$P43*'[111]2d - Schedule Table'!$W$9/12+$I43*$P43*'[111]2d - Schedule Table'!$W$10/12+$J43*$P43*'[111]2d - Schedule Table'!$W$11/12+$K43*$P43*'[111]2d - Schedule Table'!$W$12/12+$L43*$P43*'[111]2d - Schedule Table'!$W$13/12+$M43*$P43*'[111]2d - Schedule Table'!$W$14/12+$N43*$P43*'[111]2d - Schedule Table'!$W$15/12+$O43*$P43*'[111]2d - Schedule Table'!$W$16/12+$F43*$P43*'[111]2d - Schedule Table'!$W$7/12</f>
        <v>0</v>
      </c>
      <c r="AH43" s="178">
        <f>+$G43*$P43*'[111]2d - Schedule Table'!$X$8/12+$H43*$P43*'[111]2d - Schedule Table'!$X$9/12+$I43*$P43*'[111]2d - Schedule Table'!$X$10/12+$J43*$P43*'[111]2d - Schedule Table'!$X$11/12+$K43*$P43*'[111]2d - Schedule Table'!$X$12/12+$L43*$P43*'[111]2d - Schedule Table'!$X$13/12+$M43*$P43*'[111]2d - Schedule Table'!$X$14/12+$N43*$P43*'[111]2d - Schedule Table'!$X$15/12+$O43*$P43*'[111]2d - Schedule Table'!$X$16/12+$F43*$P43*'[111]2d - Schedule Table'!$X$7/12</f>
        <v>0</v>
      </c>
      <c r="AI43" s="178">
        <f>+$G43*$P43*'[111]2d - Schedule Table'!$Y$8/12+$H43*$P43*'[111]2d - Schedule Table'!$Y$9/12+$I43*$P43*'[111]2d - Schedule Table'!$Y$10/12+$J43*$P43*'[111]2d - Schedule Table'!$Y$11/12+$K43*$P43*'[111]2d - Schedule Table'!$Y$12/12+$L43*$P43*'[111]2d - Schedule Table'!$Y$13/12+$M43*$P43*'[111]2d - Schedule Table'!$Y$14/12+$N43*$P43*'[111]2d - Schedule Table'!$Y$15/12+$O43*$P43*'[111]2d - Schedule Table'!$Y$16/12+$F43*$P43*'[111]2d - Schedule Table'!$Y$7/12</f>
        <v>0</v>
      </c>
      <c r="AJ43" s="178">
        <f>+$G43*$P43*'[111]2d - Schedule Table'!$Z$8/12+$H43*$P43*'[111]2d - Schedule Table'!$Z$9/12+$I43*$P43*'[111]2d - Schedule Table'!$Z$10/12+$J43*$P43*'[111]2d - Schedule Table'!$Z$11/12+$K43*$P43*'[111]2d - Schedule Table'!$Z$12/12+$L43*$P43*'[111]2d - Schedule Table'!$Z$13/12+$M43*$P43*'[111]2d - Schedule Table'!$Z$14/12+$N43*$P43*'[111]2d - Schedule Table'!$Z$15/12+$O43*$P43*'[111]2d - Schedule Table'!$Z$16/12+$F43*$P43*'[111]2d - Schedule Table'!$Z$7/12</f>
        <v>0</v>
      </c>
      <c r="AK43" s="178">
        <f>+$G43*$P43*'[111]2d - Schedule Table'!$AA$8/12+$H43*$P43*'[111]2d - Schedule Table'!$AA$9/12+$I43*$P43*'[111]2d - Schedule Table'!$AA$10/12+$J43*$P43*'[111]2d - Schedule Table'!$AA$11/12+$K43*$P43*'[111]2d - Schedule Table'!$AA$12/12+$L43*$P43*'[111]2d - Schedule Table'!$AA$13/12+$M43*$P43*'[111]2d - Schedule Table'!$AA$14/12+$N43*$P43*'[111]2d - Schedule Table'!$AA$15/12+$O43*$P43*'[111]2d - Schedule Table'!$AA$16/12+$F43*$P43*'[111]2d - Schedule Table'!$AA$7/12</f>
        <v>0</v>
      </c>
      <c r="AL43" s="178">
        <f>+$G43*$P43*'[111]2d - Schedule Table'!$AB$8/12+$H43*$P43*'[111]2d - Schedule Table'!$AB$9/12+$I43*$P43*'[111]2d - Schedule Table'!$AB$10/12+$J43*$P43*'[111]2d - Schedule Table'!$AB$11/12+$K43*$P43*'[111]2d - Schedule Table'!$AB$12/12+$L43*$P43*'[111]2d - Schedule Table'!$AB$13/12+$M43*$P43*'[111]2d - Schedule Table'!$AB$14/12+$N43*$P43*'[111]2d - Schedule Table'!$AB$15/12+$O43*$P43*'[111]2d - Schedule Table'!$AB$16/12+$F43*$P43*'[111]2d - Schedule Table'!$AB$7/12</f>
        <v>0</v>
      </c>
      <c r="AM43" s="178">
        <f>+$G43*$P43*'[111]2d - Schedule Table'!$AC$8/12+$H43*$P43*'[111]2d - Schedule Table'!$AC$9/12+$I43*$P43*'[111]2d - Schedule Table'!$AC$10/12+$J43*$P43*'[111]2d - Schedule Table'!$AC$11/12+$K43*$P43*'[111]2d - Schedule Table'!$AC$12/12+$L43*$P43*'[111]2d - Schedule Table'!$AC$13/12+$M43*$P43*'[111]2d - Schedule Table'!$AC$14/12+$N43*$P43*'[111]2d - Schedule Table'!$AC$15/12+$O43*$P43*'[111]2d - Schedule Table'!$AC$16/12+$F43*$P43*'[111]2d - Schedule Table'!$AC$7/12</f>
        <v>0</v>
      </c>
      <c r="AN43" s="180">
        <f t="shared" si="1"/>
        <v>0</v>
      </c>
    </row>
    <row r="44" spans="1:40" hidden="1" outlineLevel="1">
      <c r="A44" s="216" t="s">
        <v>1394</v>
      </c>
      <c r="B44" s="211"/>
      <c r="C44" s="218"/>
      <c r="D44" s="217"/>
      <c r="E44" s="206" t="s">
        <v>1294</v>
      </c>
      <c r="F44" s="207"/>
      <c r="G44" s="215"/>
      <c r="H44" s="215"/>
      <c r="I44" s="215"/>
      <c r="J44" s="215"/>
      <c r="K44" s="215"/>
      <c r="L44" s="215"/>
      <c r="M44" s="215"/>
      <c r="N44" s="209"/>
      <c r="O44" s="209"/>
      <c r="P44" s="183">
        <f>+IFERROR(VLOOKUP(E44,'[111]4b-Classifcation rates'!$A$5:$G$200,7,FALSE),0)</f>
        <v>117227.23863750001</v>
      </c>
      <c r="Q44" s="178">
        <f>+$G44*$P44*'[111]2d - Schedule Table'!$G$8/12+$H44*$P44*'[111]2d - Schedule Table'!$G$9/12+$I44*$P44*'[111]2d - Schedule Table'!$G$10/12+$J44*$P44*'[111]2d - Schedule Table'!$G$11/12+$K44*$P44*'[111]2d - Schedule Table'!$G$12/12+$L44*$P44*'[111]2d - Schedule Table'!$G$13/12+$M44*$P44*'[111]2d - Schedule Table'!$G$14/12+$N44*$P44*'[111]2d - Schedule Table'!$G$15/12+$O44*$P44*'[111]2d - Schedule Table'!$G$16/12+$F44*$P44*'[111]2d - Schedule Table'!$G$7/12</f>
        <v>0</v>
      </c>
      <c r="R44" s="178">
        <f>+$G44*$P44*'[111]2d - Schedule Table'!$H$8/12+$H44*$P44*'[111]2d - Schedule Table'!$H$9/12+$I44*$P44*'[111]2d - Schedule Table'!$H$10/12+$J44*$P44*'[111]2d - Schedule Table'!$H$11/12+$K44*$P44*'[111]2d - Schedule Table'!$H$12/12+$L44*$P44*'[111]2d - Schedule Table'!$H$13/12+$M44*$P44*'[111]2d - Schedule Table'!$H$14/12+$N44*$P44*'[111]2d - Schedule Table'!$H$15/12+$O44*$P44*'[111]2d - Schedule Table'!$H$16/12+$F44*$P44*'[111]2d - Schedule Table'!$H$7/12</f>
        <v>0</v>
      </c>
      <c r="S44" s="178">
        <f>+$G44*$P44*'[111]2d - Schedule Table'!$I$8/12+$H44*$P44*'[111]2d - Schedule Table'!$I$9/12+$I44*$P44*'[111]2d - Schedule Table'!$I$10/12+$J44*$P44*'[111]2d - Schedule Table'!$I$11/12+$K44*$P44*'[111]2d - Schedule Table'!$I$12/12+$L44*$P44*'[111]2d - Schedule Table'!$I$13/12+$M44*$P44*'[111]2d - Schedule Table'!$I$14/12+$N44*$P44*'[111]2d - Schedule Table'!$I$15/12+$O44*$P44*'[111]2d - Schedule Table'!$I$16/12+$F44*$P44*'[111]2d - Schedule Table'!$I$7/12</f>
        <v>0</v>
      </c>
      <c r="T44" s="178">
        <f>+$G44*$P44*'[111]2d - Schedule Table'!$J$8/12+$H44*$P44*'[111]2d - Schedule Table'!$J$9/12+$I44*$P44*'[111]2d - Schedule Table'!$J$10/12+$J44*$P44*'[111]2d - Schedule Table'!$J$11/12+$K44*$P44*'[111]2d - Schedule Table'!$J$12/12+$L44*$P44*'[111]2d - Schedule Table'!$J$13/12+$M44*$P44*'[111]2d - Schedule Table'!$J$14/12+$N44*$P44*'[111]2d - Schedule Table'!$J$15/12+$O44*$P44*'[111]2d - Schedule Table'!$J$16/12+$F44*$P44*'[111]2d - Schedule Table'!$J$7/12</f>
        <v>0</v>
      </c>
      <c r="U44" s="178">
        <f>+$G44*$P44*'[111]2d - Schedule Table'!$K$8/12+$H44*$P44*'[111]2d - Schedule Table'!$K$9/12+$I44*$P44*'[111]2d - Schedule Table'!$K$10/12+$J44*$P44*'[111]2d - Schedule Table'!$K$11/12+$K44*$P44*'[111]2d - Schedule Table'!$K$12/12+$L44*$P44*'[111]2d - Schedule Table'!$K$13/12+$M44*$P44*'[111]2d - Schedule Table'!$K$14/12+$N44*$P44*'[111]2d - Schedule Table'!$K$15/12+$O44*$P44*'[111]2d - Schedule Table'!$K$16/12+$F44*$P44*'[111]2d - Schedule Table'!$K$7/12</f>
        <v>0</v>
      </c>
      <c r="V44" s="178">
        <f>+$G44*$P44*'[111]2d - Schedule Table'!$L$8/12+$H44*$P44*'[111]2d - Schedule Table'!$L$9/12+$I44*$P44*'[111]2d - Schedule Table'!$L$10/12+$J44*$P44*'[111]2d - Schedule Table'!$L$11/12+$K44*$P44*'[111]2d - Schedule Table'!$L$12/12+$L44*$P44*'[111]2d - Schedule Table'!$L$13/12+$M44*$P44*'[111]2d - Schedule Table'!$L$14/12+$N44*$P44*'[111]2d - Schedule Table'!$L$15/12+$O44*$P44*'[111]2d - Schedule Table'!$L$16/12+$F44*$P44*'[111]2d - Schedule Table'!$L$7/12</f>
        <v>0</v>
      </c>
      <c r="W44" s="178">
        <f>+$G44*$P44*'[111]2d - Schedule Table'!$M$8/12+$H44*$P44*'[111]2d - Schedule Table'!$M$9/12+$I44*$P44*'[111]2d - Schedule Table'!$M$10/12+$J44*$P44*'[111]2d - Schedule Table'!$M$11/12+$K44*$P44*'[111]2d - Schedule Table'!$M$12/12+$L44*$P44*'[111]2d - Schedule Table'!$M$13/12+$M44*$P44*'[111]2d - Schedule Table'!$M$14/12+$N44*$P44*'[111]2d - Schedule Table'!$M$15/12+$O44*$P44*'[111]2d - Schedule Table'!$M$16/12+$F44*$P44*'[111]2d - Schedule Table'!$M$7/12</f>
        <v>0</v>
      </c>
      <c r="X44" s="178">
        <f>+$G44*$P44*'[111]2d - Schedule Table'!$N$8/12+$H44*$P44*'[111]2d - Schedule Table'!$N$9/12+$I44*$P44*'[111]2d - Schedule Table'!$N$10/12+$J44*$P44*'[111]2d - Schedule Table'!$N$11/12+$K44*$P44*'[111]2d - Schedule Table'!$N$12/12+$L44*$P44*'[111]2d - Schedule Table'!$N$13/12+$M44*$P44*'[111]2d - Schedule Table'!$N$14/12+$N44*$P44*'[111]2d - Schedule Table'!$N$15/12+$O44*$P44*'[111]2d - Schedule Table'!$N$16/12+$F44*$P44*'[111]2d - Schedule Table'!$N$7/12</f>
        <v>0</v>
      </c>
      <c r="Y44" s="178">
        <f>+$G44*$P44*'[111]2d - Schedule Table'!$O$8/12+$H44*$P44*'[111]2d - Schedule Table'!$O$9/12+$I44*$P44*'[111]2d - Schedule Table'!$O$10/12+$J44*$P44*'[111]2d - Schedule Table'!$O$11/12+$K44*$P44*'[111]2d - Schedule Table'!$O$12/12+$L44*$P44*'[111]2d - Schedule Table'!$O$13/12+$M44*$P44*'[111]2d - Schedule Table'!$O$14/12+$N44*$P44*'[111]2d - Schedule Table'!$O$15/12+$O44*$P44*'[111]2d - Schedule Table'!$O$16/12+$F44*$P44*'[111]2d - Schedule Table'!$O$7/12</f>
        <v>0</v>
      </c>
      <c r="Z44" s="178">
        <f>+$G44*$P44*'[111]2d - Schedule Table'!$P$8/12+$H44*$P44*'[111]2d - Schedule Table'!$P$9/12+$I44*$P44*'[111]2d - Schedule Table'!$P$10/12+$J44*$P44*'[111]2d - Schedule Table'!$P$11/12+$K44*$P44*'[111]2d - Schedule Table'!$P$12/12+$L44*$P44*'[111]2d - Schedule Table'!$P$13/12+$M44*$P44*'[111]2d - Schedule Table'!$P$14/12+$N44*$P44*'[111]2d - Schedule Table'!$P$15/12+$O44*$P44*'[111]2d - Schedule Table'!$P$16/12+$F44*$P44*'[111]2d - Schedule Table'!$P$7/12</f>
        <v>0</v>
      </c>
      <c r="AA44" s="178">
        <f>+$G44*$P44*'[111]2d - Schedule Table'!$Q$8/12+$H44*$P44*'[111]2d - Schedule Table'!$Q$9/12+$I44*$P44*'[111]2d - Schedule Table'!$Q$10/12+$J44*$P44*'[111]2d - Schedule Table'!$Q$11/12+$K44*$P44*'[111]2d - Schedule Table'!$Q$12/12+$L44*$P44*'[111]2d - Schedule Table'!$Q$13/12+$M44*$P44*'[111]2d - Schedule Table'!$Q$14/12+$N44*$P44*'[111]2d - Schedule Table'!$Q$15/12+$O44*$P44*'[111]2d - Schedule Table'!$Q$16/12+$F44*$P44*'[111]2d - Schedule Table'!$Q$7/12</f>
        <v>0</v>
      </c>
      <c r="AB44" s="178">
        <f>+$G44*$P44*'[111]2d - Schedule Table'!$R$8/12+$H44*$P44*'[111]2d - Schedule Table'!$R$9/12+$I44*$P44*'[111]2d - Schedule Table'!$R$10/12+$J44*$P44*'[111]2d - Schedule Table'!$R$11/12+$K44*$P44*'[111]2d - Schedule Table'!$R$12/12+$L44*$P44*'[111]2d - Schedule Table'!$R$13/12+$M44*$P44*'[111]2d - Schedule Table'!$R$14/12+$N44*$P44*'[111]2d - Schedule Table'!$R$15/12+$O44*$P44*'[111]2d - Schedule Table'!$R$16/12+$F44*$P44*'[111]2d - Schedule Table'!$R$7/12</f>
        <v>0</v>
      </c>
      <c r="AC44" s="178">
        <f>+$G44*$P44*'[111]2d - Schedule Table'!$S$8/12+$H44*$P44*'[111]2d - Schedule Table'!$S$9/12+$I44*$P44*'[111]2d - Schedule Table'!$S$10/12+$J44*$P44*'[111]2d - Schedule Table'!$S$11/12+$K44*$P44*'[111]2d - Schedule Table'!$S$12/12+$L44*$P44*'[111]2d - Schedule Table'!$S$13/12+$M44*$P44*'[111]2d - Schedule Table'!$S$14/12+$N44*$P44*'[111]2d - Schedule Table'!$S$15/12+$O44*$P44*'[111]2d - Schedule Table'!$S$16/12+$F44*$P44*'[111]2d - Schedule Table'!$S$7/12</f>
        <v>0</v>
      </c>
      <c r="AD44" s="178">
        <f>+$G44*$P44*'[111]2d - Schedule Table'!$T$8/12+$H44*$P44*'[111]2d - Schedule Table'!$T$9/12+$I44*$P44*'[111]2d - Schedule Table'!$T$10/12+$J44*$P44*'[111]2d - Schedule Table'!$T$11/12+$K44*$P44*'[111]2d - Schedule Table'!$T$12/12+$L44*$P44*'[111]2d - Schedule Table'!$T$13/12+$M44*$P44*'[111]2d - Schedule Table'!$T$14/12+$N44*$P44*'[111]2d - Schedule Table'!$T$15/12+$O44*$P44*'[111]2d - Schedule Table'!$T$16/12+$F44*$P44*'[111]2d - Schedule Table'!$T$7/12</f>
        <v>0</v>
      </c>
      <c r="AE44" s="178">
        <f>+$G44*$P44*'[111]2d - Schedule Table'!$U$8/12+$H44*$P44*'[111]2d - Schedule Table'!$U$9/12+$I44*$P44*'[111]2d - Schedule Table'!$U$10/12+$J44*$P44*'[111]2d - Schedule Table'!$U$11/12+$K44*$P44*'[111]2d - Schedule Table'!$U$12/12+$L44*$P44*'[111]2d - Schedule Table'!$U$13/12+$M44*$P44*'[111]2d - Schedule Table'!$U$14/12+$N44*$P44*'[111]2d - Schedule Table'!$U$15/12+$O44*$P44*'[111]2d - Schedule Table'!$U$16/12+$F44*$P44*'[111]2d - Schedule Table'!$U$7/12</f>
        <v>0</v>
      </c>
      <c r="AF44" s="178">
        <f>+$G44*$P44*'[111]2d - Schedule Table'!$V$8/12+$H44*$P44*'[111]2d - Schedule Table'!$V$9/12+$I44*$P44*'[111]2d - Schedule Table'!$V$10/12+$J44*$P44*'[111]2d - Schedule Table'!$V$11/12+$K44*$P44*'[111]2d - Schedule Table'!$V$12/12+$L44*$P44*'[111]2d - Schedule Table'!$V$13/12+$M44*$P44*'[111]2d - Schedule Table'!$V$14/12+$N44*$P44*'[111]2d - Schedule Table'!$V$15/12+$O44*$P44*'[111]2d - Schedule Table'!$V$16/12+$F44*$P44*'[111]2d - Schedule Table'!$V$7/12</f>
        <v>0</v>
      </c>
      <c r="AG44" s="178">
        <f>+$G44*$P44*'[111]2d - Schedule Table'!$W$8/12+$H44*$P44*'[111]2d - Schedule Table'!$W$9/12+$I44*$P44*'[111]2d - Schedule Table'!$W$10/12+$J44*$P44*'[111]2d - Schedule Table'!$W$11/12+$K44*$P44*'[111]2d - Schedule Table'!$W$12/12+$L44*$P44*'[111]2d - Schedule Table'!$W$13/12+$M44*$P44*'[111]2d - Schedule Table'!$W$14/12+$N44*$P44*'[111]2d - Schedule Table'!$W$15/12+$O44*$P44*'[111]2d - Schedule Table'!$W$16/12+$F44*$P44*'[111]2d - Schedule Table'!$W$7/12</f>
        <v>0</v>
      </c>
      <c r="AH44" s="178">
        <f>+$G44*$P44*'[111]2d - Schedule Table'!$X$8/12+$H44*$P44*'[111]2d - Schedule Table'!$X$9/12+$I44*$P44*'[111]2d - Schedule Table'!$X$10/12+$J44*$P44*'[111]2d - Schedule Table'!$X$11/12+$K44*$P44*'[111]2d - Schedule Table'!$X$12/12+$L44*$P44*'[111]2d - Schedule Table'!$X$13/12+$M44*$P44*'[111]2d - Schedule Table'!$X$14/12+$N44*$P44*'[111]2d - Schedule Table'!$X$15/12+$O44*$P44*'[111]2d - Schedule Table'!$X$16/12+$F44*$P44*'[111]2d - Schedule Table'!$X$7/12</f>
        <v>0</v>
      </c>
      <c r="AI44" s="178">
        <f>+$G44*$P44*'[111]2d - Schedule Table'!$Y$8/12+$H44*$P44*'[111]2d - Schedule Table'!$Y$9/12+$I44*$P44*'[111]2d - Schedule Table'!$Y$10/12+$J44*$P44*'[111]2d - Schedule Table'!$Y$11/12+$K44*$P44*'[111]2d - Schedule Table'!$Y$12/12+$L44*$P44*'[111]2d - Schedule Table'!$Y$13/12+$M44*$P44*'[111]2d - Schedule Table'!$Y$14/12+$N44*$P44*'[111]2d - Schedule Table'!$Y$15/12+$O44*$P44*'[111]2d - Schedule Table'!$Y$16/12+$F44*$P44*'[111]2d - Schedule Table'!$Y$7/12</f>
        <v>0</v>
      </c>
      <c r="AJ44" s="178">
        <f>+$G44*$P44*'[111]2d - Schedule Table'!$Z$8/12+$H44*$P44*'[111]2d - Schedule Table'!$Z$9/12+$I44*$P44*'[111]2d - Schedule Table'!$Z$10/12+$J44*$P44*'[111]2d - Schedule Table'!$Z$11/12+$K44*$P44*'[111]2d - Schedule Table'!$Z$12/12+$L44*$P44*'[111]2d - Schedule Table'!$Z$13/12+$M44*$P44*'[111]2d - Schedule Table'!$Z$14/12+$N44*$P44*'[111]2d - Schedule Table'!$Z$15/12+$O44*$P44*'[111]2d - Schedule Table'!$Z$16/12+$F44*$P44*'[111]2d - Schedule Table'!$Z$7/12</f>
        <v>0</v>
      </c>
      <c r="AK44" s="178">
        <f>+$G44*$P44*'[111]2d - Schedule Table'!$AA$8/12+$H44*$P44*'[111]2d - Schedule Table'!$AA$9/12+$I44*$P44*'[111]2d - Schedule Table'!$AA$10/12+$J44*$P44*'[111]2d - Schedule Table'!$AA$11/12+$K44*$P44*'[111]2d - Schedule Table'!$AA$12/12+$L44*$P44*'[111]2d - Schedule Table'!$AA$13/12+$M44*$P44*'[111]2d - Schedule Table'!$AA$14/12+$N44*$P44*'[111]2d - Schedule Table'!$AA$15/12+$O44*$P44*'[111]2d - Schedule Table'!$AA$16/12+$F44*$P44*'[111]2d - Schedule Table'!$AA$7/12</f>
        <v>0</v>
      </c>
      <c r="AL44" s="178">
        <f>+$G44*$P44*'[111]2d - Schedule Table'!$AB$8/12+$H44*$P44*'[111]2d - Schedule Table'!$AB$9/12+$I44*$P44*'[111]2d - Schedule Table'!$AB$10/12+$J44*$P44*'[111]2d - Schedule Table'!$AB$11/12+$K44*$P44*'[111]2d - Schedule Table'!$AB$12/12+$L44*$P44*'[111]2d - Schedule Table'!$AB$13/12+$M44*$P44*'[111]2d - Schedule Table'!$AB$14/12+$N44*$P44*'[111]2d - Schedule Table'!$AB$15/12+$O44*$P44*'[111]2d - Schedule Table'!$AB$16/12+$F44*$P44*'[111]2d - Schedule Table'!$AB$7/12</f>
        <v>0</v>
      </c>
      <c r="AM44" s="178">
        <f>+$G44*$P44*'[111]2d - Schedule Table'!$AC$8/12+$H44*$P44*'[111]2d - Schedule Table'!$AC$9/12+$I44*$P44*'[111]2d - Schedule Table'!$AC$10/12+$J44*$P44*'[111]2d - Schedule Table'!$AC$11/12+$K44*$P44*'[111]2d - Schedule Table'!$AC$12/12+$L44*$P44*'[111]2d - Schedule Table'!$AC$13/12+$M44*$P44*'[111]2d - Schedule Table'!$AC$14/12+$N44*$P44*'[111]2d - Schedule Table'!$AC$15/12+$O44*$P44*'[111]2d - Schedule Table'!$AC$16/12+$F44*$P44*'[111]2d - Schedule Table'!$AC$7/12</f>
        <v>0</v>
      </c>
      <c r="AN44" s="180">
        <f t="shared" si="1"/>
        <v>0</v>
      </c>
    </row>
    <row r="45" spans="1:40" hidden="1" outlineLevel="1">
      <c r="A45" s="216" t="s">
        <v>1390</v>
      </c>
      <c r="B45" s="211"/>
      <c r="C45" s="218"/>
      <c r="D45" s="217"/>
      <c r="E45" s="206" t="s">
        <v>1317</v>
      </c>
      <c r="F45" s="207"/>
      <c r="G45" s="215"/>
      <c r="H45" s="215"/>
      <c r="I45" s="215"/>
      <c r="J45" s="215"/>
      <c r="K45" s="215"/>
      <c r="L45" s="215"/>
      <c r="M45" s="215"/>
      <c r="N45" s="209"/>
      <c r="O45" s="209"/>
      <c r="P45" s="183">
        <f>+IFERROR(VLOOKUP(E45,'[111]4b-Classifcation rates'!$A$5:$G$200,7,FALSE),0)</f>
        <v>167474.91802499999</v>
      </c>
      <c r="Q45" s="178">
        <f>+$G45*$P45*'[111]2d - Schedule Table'!$G$8/12+$H45*$P45*'[111]2d - Schedule Table'!$G$9/12+$I45*$P45*'[111]2d - Schedule Table'!$G$10/12+$J45*$P45*'[111]2d - Schedule Table'!$G$11/12+$K45*$P45*'[111]2d - Schedule Table'!$G$12/12+$L45*$P45*'[111]2d - Schedule Table'!$G$13/12+$M45*$P45*'[111]2d - Schedule Table'!$G$14/12+$N45*$P45*'[111]2d - Schedule Table'!$G$15/12+$O45*$P45*'[111]2d - Schedule Table'!$G$16/12+$F45*$P45*'[111]2d - Schedule Table'!$G$7/12</f>
        <v>0</v>
      </c>
      <c r="R45" s="178">
        <f>+$G45*$P45*'[111]2d - Schedule Table'!$H$8/12+$H45*$P45*'[111]2d - Schedule Table'!$H$9/12+$I45*$P45*'[111]2d - Schedule Table'!$H$10/12+$J45*$P45*'[111]2d - Schedule Table'!$H$11/12+$K45*$P45*'[111]2d - Schedule Table'!$H$12/12+$L45*$P45*'[111]2d - Schedule Table'!$H$13/12+$M45*$P45*'[111]2d - Schedule Table'!$H$14/12+$N45*$P45*'[111]2d - Schedule Table'!$H$15/12+$O45*$P45*'[111]2d - Schedule Table'!$H$16/12+$F45*$P45*'[111]2d - Schedule Table'!$H$7/12</f>
        <v>0</v>
      </c>
      <c r="S45" s="178">
        <f>+$G45*$P45*'[111]2d - Schedule Table'!$I$8/12+$H45*$P45*'[111]2d - Schedule Table'!$I$9/12+$I45*$P45*'[111]2d - Schedule Table'!$I$10/12+$J45*$P45*'[111]2d - Schedule Table'!$I$11/12+$K45*$P45*'[111]2d - Schedule Table'!$I$12/12+$L45*$P45*'[111]2d - Schedule Table'!$I$13/12+$M45*$P45*'[111]2d - Schedule Table'!$I$14/12+$N45*$P45*'[111]2d - Schedule Table'!$I$15/12+$O45*$P45*'[111]2d - Schedule Table'!$I$16/12+$F45*$P45*'[111]2d - Schedule Table'!$I$7/12</f>
        <v>0</v>
      </c>
      <c r="T45" s="178">
        <f>+$G45*$P45*'[111]2d - Schedule Table'!$J$8/12+$H45*$P45*'[111]2d - Schedule Table'!$J$9/12+$I45*$P45*'[111]2d - Schedule Table'!$J$10/12+$J45*$P45*'[111]2d - Schedule Table'!$J$11/12+$K45*$P45*'[111]2d - Schedule Table'!$J$12/12+$L45*$P45*'[111]2d - Schedule Table'!$J$13/12+$M45*$P45*'[111]2d - Schedule Table'!$J$14/12+$N45*$P45*'[111]2d - Schedule Table'!$J$15/12+$O45*$P45*'[111]2d - Schedule Table'!$J$16/12+$F45*$P45*'[111]2d - Schedule Table'!$J$7/12</f>
        <v>0</v>
      </c>
      <c r="U45" s="178">
        <f>+$G45*$P45*'[111]2d - Schedule Table'!$K$8/12+$H45*$P45*'[111]2d - Schedule Table'!$K$9/12+$I45*$P45*'[111]2d - Schedule Table'!$K$10/12+$J45*$P45*'[111]2d - Schedule Table'!$K$11/12+$K45*$P45*'[111]2d - Schedule Table'!$K$12/12+$L45*$P45*'[111]2d - Schedule Table'!$K$13/12+$M45*$P45*'[111]2d - Schedule Table'!$K$14/12+$N45*$P45*'[111]2d - Schedule Table'!$K$15/12+$O45*$P45*'[111]2d - Schedule Table'!$K$16/12+$F45*$P45*'[111]2d - Schedule Table'!$K$7/12</f>
        <v>0</v>
      </c>
      <c r="V45" s="178">
        <f>+$G45*$P45*'[111]2d - Schedule Table'!$L$8/12+$H45*$P45*'[111]2d - Schedule Table'!$L$9/12+$I45*$P45*'[111]2d - Schedule Table'!$L$10/12+$J45*$P45*'[111]2d - Schedule Table'!$L$11/12+$K45*$P45*'[111]2d - Schedule Table'!$L$12/12+$L45*$P45*'[111]2d - Schedule Table'!$L$13/12+$M45*$P45*'[111]2d - Schedule Table'!$L$14/12+$N45*$P45*'[111]2d - Schedule Table'!$L$15/12+$O45*$P45*'[111]2d - Schedule Table'!$L$16/12+$F45*$P45*'[111]2d - Schedule Table'!$L$7/12</f>
        <v>0</v>
      </c>
      <c r="W45" s="178">
        <f>+$G45*$P45*'[111]2d - Schedule Table'!$M$8/12+$H45*$P45*'[111]2d - Schedule Table'!$M$9/12+$I45*$P45*'[111]2d - Schedule Table'!$M$10/12+$J45*$P45*'[111]2d - Schedule Table'!$M$11/12+$K45*$P45*'[111]2d - Schedule Table'!$M$12/12+$L45*$P45*'[111]2d - Schedule Table'!$M$13/12+$M45*$P45*'[111]2d - Schedule Table'!$M$14/12+$N45*$P45*'[111]2d - Schedule Table'!$M$15/12+$O45*$P45*'[111]2d - Schedule Table'!$M$16/12+$F45*$P45*'[111]2d - Schedule Table'!$M$7/12</f>
        <v>0</v>
      </c>
      <c r="X45" s="178">
        <f>+$G45*$P45*'[111]2d - Schedule Table'!$N$8/12+$H45*$P45*'[111]2d - Schedule Table'!$N$9/12+$I45*$P45*'[111]2d - Schedule Table'!$N$10/12+$J45*$P45*'[111]2d - Schedule Table'!$N$11/12+$K45*$P45*'[111]2d - Schedule Table'!$N$12/12+$L45*$P45*'[111]2d - Schedule Table'!$N$13/12+$M45*$P45*'[111]2d - Schedule Table'!$N$14/12+$N45*$P45*'[111]2d - Schedule Table'!$N$15/12+$O45*$P45*'[111]2d - Schedule Table'!$N$16/12+$F45*$P45*'[111]2d - Schedule Table'!$N$7/12</f>
        <v>0</v>
      </c>
      <c r="Y45" s="178">
        <f>+$G45*$P45*'[111]2d - Schedule Table'!$O$8/12+$H45*$P45*'[111]2d - Schedule Table'!$O$9/12+$I45*$P45*'[111]2d - Schedule Table'!$O$10/12+$J45*$P45*'[111]2d - Schedule Table'!$O$11/12+$K45*$P45*'[111]2d - Schedule Table'!$O$12/12+$L45*$P45*'[111]2d - Schedule Table'!$O$13/12+$M45*$P45*'[111]2d - Schedule Table'!$O$14/12+$N45*$P45*'[111]2d - Schedule Table'!$O$15/12+$O45*$P45*'[111]2d - Schedule Table'!$O$16/12+$F45*$P45*'[111]2d - Schedule Table'!$O$7/12</f>
        <v>0</v>
      </c>
      <c r="Z45" s="178">
        <f>+$G45*$P45*'[111]2d - Schedule Table'!$P$8/12+$H45*$P45*'[111]2d - Schedule Table'!$P$9/12+$I45*$P45*'[111]2d - Schedule Table'!$P$10/12+$J45*$P45*'[111]2d - Schedule Table'!$P$11/12+$K45*$P45*'[111]2d - Schedule Table'!$P$12/12+$L45*$P45*'[111]2d - Schedule Table'!$P$13/12+$M45*$P45*'[111]2d - Schedule Table'!$P$14/12+$N45*$P45*'[111]2d - Schedule Table'!$P$15/12+$O45*$P45*'[111]2d - Schedule Table'!$P$16/12+$F45*$P45*'[111]2d - Schedule Table'!$P$7/12</f>
        <v>0</v>
      </c>
      <c r="AA45" s="178">
        <f>+$G45*$P45*'[111]2d - Schedule Table'!$Q$8/12+$H45*$P45*'[111]2d - Schedule Table'!$Q$9/12+$I45*$P45*'[111]2d - Schedule Table'!$Q$10/12+$J45*$P45*'[111]2d - Schedule Table'!$Q$11/12+$K45*$P45*'[111]2d - Schedule Table'!$Q$12/12+$L45*$P45*'[111]2d - Schedule Table'!$Q$13/12+$M45*$P45*'[111]2d - Schedule Table'!$Q$14/12+$N45*$P45*'[111]2d - Schedule Table'!$Q$15/12+$O45*$P45*'[111]2d - Schedule Table'!$Q$16/12+$F45*$P45*'[111]2d - Schedule Table'!$Q$7/12</f>
        <v>0</v>
      </c>
      <c r="AB45" s="178">
        <f>+$G45*$P45*'[111]2d - Schedule Table'!$R$8/12+$H45*$P45*'[111]2d - Schedule Table'!$R$9/12+$I45*$P45*'[111]2d - Schedule Table'!$R$10/12+$J45*$P45*'[111]2d - Schedule Table'!$R$11/12+$K45*$P45*'[111]2d - Schedule Table'!$R$12/12+$L45*$P45*'[111]2d - Schedule Table'!$R$13/12+$M45*$P45*'[111]2d - Schedule Table'!$R$14/12+$N45*$P45*'[111]2d - Schedule Table'!$R$15/12+$O45*$P45*'[111]2d - Schedule Table'!$R$16/12+$F45*$P45*'[111]2d - Schedule Table'!$R$7/12</f>
        <v>0</v>
      </c>
      <c r="AC45" s="178">
        <f>+$G45*$P45*'[111]2d - Schedule Table'!$S$8/12+$H45*$P45*'[111]2d - Schedule Table'!$S$9/12+$I45*$P45*'[111]2d - Schedule Table'!$S$10/12+$J45*$P45*'[111]2d - Schedule Table'!$S$11/12+$K45*$P45*'[111]2d - Schedule Table'!$S$12/12+$L45*$P45*'[111]2d - Schedule Table'!$S$13/12+$M45*$P45*'[111]2d - Schedule Table'!$S$14/12+$N45*$P45*'[111]2d - Schedule Table'!$S$15/12+$O45*$P45*'[111]2d - Schedule Table'!$S$16/12+$F45*$P45*'[111]2d - Schedule Table'!$S$7/12</f>
        <v>0</v>
      </c>
      <c r="AD45" s="178">
        <f>+$G45*$P45*'[111]2d - Schedule Table'!$T$8/12+$H45*$P45*'[111]2d - Schedule Table'!$T$9/12+$I45*$P45*'[111]2d - Schedule Table'!$T$10/12+$J45*$P45*'[111]2d - Schedule Table'!$T$11/12+$K45*$P45*'[111]2d - Schedule Table'!$T$12/12+$L45*$P45*'[111]2d - Schedule Table'!$T$13/12+$M45*$P45*'[111]2d - Schedule Table'!$T$14/12+$N45*$P45*'[111]2d - Schedule Table'!$T$15/12+$O45*$P45*'[111]2d - Schedule Table'!$T$16/12+$F45*$P45*'[111]2d - Schedule Table'!$T$7/12</f>
        <v>0</v>
      </c>
      <c r="AE45" s="178">
        <f>+$G45*$P45*'[111]2d - Schedule Table'!$U$8/12+$H45*$P45*'[111]2d - Schedule Table'!$U$9/12+$I45*$P45*'[111]2d - Schedule Table'!$U$10/12+$J45*$P45*'[111]2d - Schedule Table'!$U$11/12+$K45*$P45*'[111]2d - Schedule Table'!$U$12/12+$L45*$P45*'[111]2d - Schedule Table'!$U$13/12+$M45*$P45*'[111]2d - Schedule Table'!$U$14/12+$N45*$P45*'[111]2d - Schedule Table'!$U$15/12+$O45*$P45*'[111]2d - Schedule Table'!$U$16/12+$F45*$P45*'[111]2d - Schedule Table'!$U$7/12</f>
        <v>0</v>
      </c>
      <c r="AF45" s="178">
        <f>+$G45*$P45*'[111]2d - Schedule Table'!$V$8/12+$H45*$P45*'[111]2d - Schedule Table'!$V$9/12+$I45*$P45*'[111]2d - Schedule Table'!$V$10/12+$J45*$P45*'[111]2d - Schedule Table'!$V$11/12+$K45*$P45*'[111]2d - Schedule Table'!$V$12/12+$L45*$P45*'[111]2d - Schedule Table'!$V$13/12+$M45*$P45*'[111]2d - Schedule Table'!$V$14/12+$N45*$P45*'[111]2d - Schedule Table'!$V$15/12+$O45*$P45*'[111]2d - Schedule Table'!$V$16/12+$F45*$P45*'[111]2d - Schedule Table'!$V$7/12</f>
        <v>0</v>
      </c>
      <c r="AG45" s="178">
        <f>+$G45*$P45*'[111]2d - Schedule Table'!$W$8/12+$H45*$P45*'[111]2d - Schedule Table'!$W$9/12+$I45*$P45*'[111]2d - Schedule Table'!$W$10/12+$J45*$P45*'[111]2d - Schedule Table'!$W$11/12+$K45*$P45*'[111]2d - Schedule Table'!$W$12/12+$L45*$P45*'[111]2d - Schedule Table'!$W$13/12+$M45*$P45*'[111]2d - Schedule Table'!$W$14/12+$N45*$P45*'[111]2d - Schedule Table'!$W$15/12+$O45*$P45*'[111]2d - Schedule Table'!$W$16/12+$F45*$P45*'[111]2d - Schedule Table'!$W$7/12</f>
        <v>0</v>
      </c>
      <c r="AH45" s="178">
        <f>+$G45*$P45*'[111]2d - Schedule Table'!$X$8/12+$H45*$P45*'[111]2d - Schedule Table'!$X$9/12+$I45*$P45*'[111]2d - Schedule Table'!$X$10/12+$J45*$P45*'[111]2d - Schedule Table'!$X$11/12+$K45*$P45*'[111]2d - Schedule Table'!$X$12/12+$L45*$P45*'[111]2d - Schedule Table'!$X$13/12+$M45*$P45*'[111]2d - Schedule Table'!$X$14/12+$N45*$P45*'[111]2d - Schedule Table'!$X$15/12+$O45*$P45*'[111]2d - Schedule Table'!$X$16/12+$F45*$P45*'[111]2d - Schedule Table'!$X$7/12</f>
        <v>0</v>
      </c>
      <c r="AI45" s="178">
        <f>+$G45*$P45*'[111]2d - Schedule Table'!$Y$8/12+$H45*$P45*'[111]2d - Schedule Table'!$Y$9/12+$I45*$P45*'[111]2d - Schedule Table'!$Y$10/12+$J45*$P45*'[111]2d - Schedule Table'!$Y$11/12+$K45*$P45*'[111]2d - Schedule Table'!$Y$12/12+$L45*$P45*'[111]2d - Schedule Table'!$Y$13/12+$M45*$P45*'[111]2d - Schedule Table'!$Y$14/12+$N45*$P45*'[111]2d - Schedule Table'!$Y$15/12+$O45*$P45*'[111]2d - Schedule Table'!$Y$16/12+$F45*$P45*'[111]2d - Schedule Table'!$Y$7/12</f>
        <v>0</v>
      </c>
      <c r="AJ45" s="178">
        <f>+$G45*$P45*'[111]2d - Schedule Table'!$Z$8/12+$H45*$P45*'[111]2d - Schedule Table'!$Z$9/12+$I45*$P45*'[111]2d - Schedule Table'!$Z$10/12+$J45*$P45*'[111]2d - Schedule Table'!$Z$11/12+$K45*$P45*'[111]2d - Schedule Table'!$Z$12/12+$L45*$P45*'[111]2d - Schedule Table'!$Z$13/12+$M45*$P45*'[111]2d - Schedule Table'!$Z$14/12+$N45*$P45*'[111]2d - Schedule Table'!$Z$15/12+$O45*$P45*'[111]2d - Schedule Table'!$Z$16/12+$F45*$P45*'[111]2d - Schedule Table'!$Z$7/12</f>
        <v>0</v>
      </c>
      <c r="AK45" s="178">
        <f>+$G45*$P45*'[111]2d - Schedule Table'!$AA$8/12+$H45*$P45*'[111]2d - Schedule Table'!$AA$9/12+$I45*$P45*'[111]2d - Schedule Table'!$AA$10/12+$J45*$P45*'[111]2d - Schedule Table'!$AA$11/12+$K45*$P45*'[111]2d - Schedule Table'!$AA$12/12+$L45*$P45*'[111]2d - Schedule Table'!$AA$13/12+$M45*$P45*'[111]2d - Schedule Table'!$AA$14/12+$N45*$P45*'[111]2d - Schedule Table'!$AA$15/12+$O45*$P45*'[111]2d - Schedule Table'!$AA$16/12+$F45*$P45*'[111]2d - Schedule Table'!$AA$7/12</f>
        <v>0</v>
      </c>
      <c r="AL45" s="178">
        <f>+$G45*$P45*'[111]2d - Schedule Table'!$AB$8/12+$H45*$P45*'[111]2d - Schedule Table'!$AB$9/12+$I45*$P45*'[111]2d - Schedule Table'!$AB$10/12+$J45*$P45*'[111]2d - Schedule Table'!$AB$11/12+$K45*$P45*'[111]2d - Schedule Table'!$AB$12/12+$L45*$P45*'[111]2d - Schedule Table'!$AB$13/12+$M45*$P45*'[111]2d - Schedule Table'!$AB$14/12+$N45*$P45*'[111]2d - Schedule Table'!$AB$15/12+$O45*$P45*'[111]2d - Schedule Table'!$AB$16/12+$F45*$P45*'[111]2d - Schedule Table'!$AB$7/12</f>
        <v>0</v>
      </c>
      <c r="AM45" s="178">
        <f>+$G45*$P45*'[111]2d - Schedule Table'!$AC$8/12+$H45*$P45*'[111]2d - Schedule Table'!$AC$9/12+$I45*$P45*'[111]2d - Schedule Table'!$AC$10/12+$J45*$P45*'[111]2d - Schedule Table'!$AC$11/12+$K45*$P45*'[111]2d - Schedule Table'!$AC$12/12+$L45*$P45*'[111]2d - Schedule Table'!$AC$13/12+$M45*$P45*'[111]2d - Schedule Table'!$AC$14/12+$N45*$P45*'[111]2d - Schedule Table'!$AC$15/12+$O45*$P45*'[111]2d - Schedule Table'!$AC$16/12+$F45*$P45*'[111]2d - Schedule Table'!$AC$7/12</f>
        <v>0</v>
      </c>
      <c r="AN45" s="180">
        <f t="shared" si="1"/>
        <v>0</v>
      </c>
    </row>
    <row r="46" spans="1:40" hidden="1" outlineLevel="1">
      <c r="A46" s="216" t="s">
        <v>1390</v>
      </c>
      <c r="B46" s="211"/>
      <c r="C46" s="218"/>
      <c r="D46" s="217"/>
      <c r="E46" s="206" t="s">
        <v>1296</v>
      </c>
      <c r="F46" s="207"/>
      <c r="G46" s="215"/>
      <c r="H46" s="215"/>
      <c r="I46" s="215"/>
      <c r="J46" s="215"/>
      <c r="K46" s="215"/>
      <c r="L46" s="215"/>
      <c r="M46" s="215"/>
      <c r="N46" s="209"/>
      <c r="O46" s="209"/>
      <c r="P46" s="183">
        <f>+IFERROR(VLOOKUP(E46,'[111]4b-Classifcation rates'!$A$5:$G$200,7,FALSE),0)</f>
        <v>131672.61978750001</v>
      </c>
      <c r="Q46" s="178">
        <f>+$G46*$P46*'[111]2d - Schedule Table'!$G$8/12+$H46*$P46*'[111]2d - Schedule Table'!$G$9/12+$I46*$P46*'[111]2d - Schedule Table'!$G$10/12+$J46*$P46*'[111]2d - Schedule Table'!$G$11/12+$K46*$P46*'[111]2d - Schedule Table'!$G$12/12+$L46*$P46*'[111]2d - Schedule Table'!$G$13/12+$M46*$P46*'[111]2d - Schedule Table'!$G$14/12+$N46*$P46*'[111]2d - Schedule Table'!$G$15/12+$O46*$P46*'[111]2d - Schedule Table'!$G$16/12+$F46*$P46*'[111]2d - Schedule Table'!$G$7/12</f>
        <v>0</v>
      </c>
      <c r="R46" s="178">
        <f>+$G46*$P46*'[111]2d - Schedule Table'!$H$8/12+$H46*$P46*'[111]2d - Schedule Table'!$H$9/12+$I46*$P46*'[111]2d - Schedule Table'!$H$10/12+$J46*$P46*'[111]2d - Schedule Table'!$H$11/12+$K46*$P46*'[111]2d - Schedule Table'!$H$12/12+$L46*$P46*'[111]2d - Schedule Table'!$H$13/12+$M46*$P46*'[111]2d - Schedule Table'!$H$14/12+$N46*$P46*'[111]2d - Schedule Table'!$H$15/12+$O46*$P46*'[111]2d - Schedule Table'!$H$16/12+$F46*$P46*'[111]2d - Schedule Table'!$H$7/12</f>
        <v>0</v>
      </c>
      <c r="S46" s="178">
        <f>+$G46*$P46*'[111]2d - Schedule Table'!$I$8/12+$H46*$P46*'[111]2d - Schedule Table'!$I$9/12+$I46*$P46*'[111]2d - Schedule Table'!$I$10/12+$J46*$P46*'[111]2d - Schedule Table'!$I$11/12+$K46*$P46*'[111]2d - Schedule Table'!$I$12/12+$L46*$P46*'[111]2d - Schedule Table'!$I$13/12+$M46*$P46*'[111]2d - Schedule Table'!$I$14/12+$N46*$P46*'[111]2d - Schedule Table'!$I$15/12+$O46*$P46*'[111]2d - Schedule Table'!$I$16/12+$F46*$P46*'[111]2d - Schedule Table'!$I$7/12</f>
        <v>0</v>
      </c>
      <c r="T46" s="178">
        <f>+$G46*$P46*'[111]2d - Schedule Table'!$J$8/12+$H46*$P46*'[111]2d - Schedule Table'!$J$9/12+$I46*$P46*'[111]2d - Schedule Table'!$J$10/12+$J46*$P46*'[111]2d - Schedule Table'!$J$11/12+$K46*$P46*'[111]2d - Schedule Table'!$J$12/12+$L46*$P46*'[111]2d - Schedule Table'!$J$13/12+$M46*$P46*'[111]2d - Schedule Table'!$J$14/12+$N46*$P46*'[111]2d - Schedule Table'!$J$15/12+$O46*$P46*'[111]2d - Schedule Table'!$J$16/12+$F46*$P46*'[111]2d - Schedule Table'!$J$7/12</f>
        <v>0</v>
      </c>
      <c r="U46" s="178">
        <f>+$G46*$P46*'[111]2d - Schedule Table'!$K$8/12+$H46*$P46*'[111]2d - Schedule Table'!$K$9/12+$I46*$P46*'[111]2d - Schedule Table'!$K$10/12+$J46*$P46*'[111]2d - Schedule Table'!$K$11/12+$K46*$P46*'[111]2d - Schedule Table'!$K$12/12+$L46*$P46*'[111]2d - Schedule Table'!$K$13/12+$M46*$P46*'[111]2d - Schedule Table'!$K$14/12+$N46*$P46*'[111]2d - Schedule Table'!$K$15/12+$O46*$P46*'[111]2d - Schedule Table'!$K$16/12+$F46*$P46*'[111]2d - Schedule Table'!$K$7/12</f>
        <v>0</v>
      </c>
      <c r="V46" s="178">
        <f>+$G46*$P46*'[111]2d - Schedule Table'!$L$8/12+$H46*$P46*'[111]2d - Schedule Table'!$L$9/12+$I46*$P46*'[111]2d - Schedule Table'!$L$10/12+$J46*$P46*'[111]2d - Schedule Table'!$L$11/12+$K46*$P46*'[111]2d - Schedule Table'!$L$12/12+$L46*$P46*'[111]2d - Schedule Table'!$L$13/12+$M46*$P46*'[111]2d - Schedule Table'!$L$14/12+$N46*$P46*'[111]2d - Schedule Table'!$L$15/12+$O46*$P46*'[111]2d - Schedule Table'!$L$16/12+$F46*$P46*'[111]2d - Schedule Table'!$L$7/12</f>
        <v>0</v>
      </c>
      <c r="W46" s="178">
        <f>+$G46*$P46*'[111]2d - Schedule Table'!$M$8/12+$H46*$P46*'[111]2d - Schedule Table'!$M$9/12+$I46*$P46*'[111]2d - Schedule Table'!$M$10/12+$J46*$P46*'[111]2d - Schedule Table'!$M$11/12+$K46*$P46*'[111]2d - Schedule Table'!$M$12/12+$L46*$P46*'[111]2d - Schedule Table'!$M$13/12+$M46*$P46*'[111]2d - Schedule Table'!$M$14/12+$N46*$P46*'[111]2d - Schedule Table'!$M$15/12+$O46*$P46*'[111]2d - Schedule Table'!$M$16/12+$F46*$P46*'[111]2d - Schedule Table'!$M$7/12</f>
        <v>0</v>
      </c>
      <c r="X46" s="178">
        <f>+$G46*$P46*'[111]2d - Schedule Table'!$N$8/12+$H46*$P46*'[111]2d - Schedule Table'!$N$9/12+$I46*$P46*'[111]2d - Schedule Table'!$N$10/12+$J46*$P46*'[111]2d - Schedule Table'!$N$11/12+$K46*$P46*'[111]2d - Schedule Table'!$N$12/12+$L46*$P46*'[111]2d - Schedule Table'!$N$13/12+$M46*$P46*'[111]2d - Schedule Table'!$N$14/12+$N46*$P46*'[111]2d - Schedule Table'!$N$15/12+$O46*$P46*'[111]2d - Schedule Table'!$N$16/12+$F46*$P46*'[111]2d - Schedule Table'!$N$7/12</f>
        <v>0</v>
      </c>
      <c r="Y46" s="178">
        <f>+$G46*$P46*'[111]2d - Schedule Table'!$O$8/12+$H46*$P46*'[111]2d - Schedule Table'!$O$9/12+$I46*$P46*'[111]2d - Schedule Table'!$O$10/12+$J46*$P46*'[111]2d - Schedule Table'!$O$11/12+$K46*$P46*'[111]2d - Schedule Table'!$O$12/12+$L46*$P46*'[111]2d - Schedule Table'!$O$13/12+$M46*$P46*'[111]2d - Schedule Table'!$O$14/12+$N46*$P46*'[111]2d - Schedule Table'!$O$15/12+$O46*$P46*'[111]2d - Schedule Table'!$O$16/12+$F46*$P46*'[111]2d - Schedule Table'!$O$7/12</f>
        <v>0</v>
      </c>
      <c r="Z46" s="178">
        <f>+$G46*$P46*'[111]2d - Schedule Table'!$P$8/12+$H46*$P46*'[111]2d - Schedule Table'!$P$9/12+$I46*$P46*'[111]2d - Schedule Table'!$P$10/12+$J46*$P46*'[111]2d - Schedule Table'!$P$11/12+$K46*$P46*'[111]2d - Schedule Table'!$P$12/12+$L46*$P46*'[111]2d - Schedule Table'!$P$13/12+$M46*$P46*'[111]2d - Schedule Table'!$P$14/12+$N46*$P46*'[111]2d - Schedule Table'!$P$15/12+$O46*$P46*'[111]2d - Schedule Table'!$P$16/12+$F46*$P46*'[111]2d - Schedule Table'!$P$7/12</f>
        <v>0</v>
      </c>
      <c r="AA46" s="178">
        <f>+$G46*$P46*'[111]2d - Schedule Table'!$Q$8/12+$H46*$P46*'[111]2d - Schedule Table'!$Q$9/12+$I46*$P46*'[111]2d - Schedule Table'!$Q$10/12+$J46*$P46*'[111]2d - Schedule Table'!$Q$11/12+$K46*$P46*'[111]2d - Schedule Table'!$Q$12/12+$L46*$P46*'[111]2d - Schedule Table'!$Q$13/12+$M46*$P46*'[111]2d - Schedule Table'!$Q$14/12+$N46*$P46*'[111]2d - Schedule Table'!$Q$15/12+$O46*$P46*'[111]2d - Schedule Table'!$Q$16/12+$F46*$P46*'[111]2d - Schedule Table'!$Q$7/12</f>
        <v>0</v>
      </c>
      <c r="AB46" s="178">
        <f>+$G46*$P46*'[111]2d - Schedule Table'!$R$8/12+$H46*$P46*'[111]2d - Schedule Table'!$R$9/12+$I46*$P46*'[111]2d - Schedule Table'!$R$10/12+$J46*$P46*'[111]2d - Schedule Table'!$R$11/12+$K46*$P46*'[111]2d - Schedule Table'!$R$12/12+$L46*$P46*'[111]2d - Schedule Table'!$R$13/12+$M46*$P46*'[111]2d - Schedule Table'!$R$14/12+$N46*$P46*'[111]2d - Schedule Table'!$R$15/12+$O46*$P46*'[111]2d - Schedule Table'!$R$16/12+$F46*$P46*'[111]2d - Schedule Table'!$R$7/12</f>
        <v>0</v>
      </c>
      <c r="AC46" s="178">
        <f>+$G46*$P46*'[111]2d - Schedule Table'!$S$8/12+$H46*$P46*'[111]2d - Schedule Table'!$S$9/12+$I46*$P46*'[111]2d - Schedule Table'!$S$10/12+$J46*$P46*'[111]2d - Schedule Table'!$S$11/12+$K46*$P46*'[111]2d - Schedule Table'!$S$12/12+$L46*$P46*'[111]2d - Schedule Table'!$S$13/12+$M46*$P46*'[111]2d - Schedule Table'!$S$14/12+$N46*$P46*'[111]2d - Schedule Table'!$S$15/12+$O46*$P46*'[111]2d - Schedule Table'!$S$16/12+$F46*$P46*'[111]2d - Schedule Table'!$S$7/12</f>
        <v>0</v>
      </c>
      <c r="AD46" s="178">
        <f>+$G46*$P46*'[111]2d - Schedule Table'!$T$8/12+$H46*$P46*'[111]2d - Schedule Table'!$T$9/12+$I46*$P46*'[111]2d - Schedule Table'!$T$10/12+$J46*$P46*'[111]2d - Schedule Table'!$T$11/12+$K46*$P46*'[111]2d - Schedule Table'!$T$12/12+$L46*$P46*'[111]2d - Schedule Table'!$T$13/12+$M46*$P46*'[111]2d - Schedule Table'!$T$14/12+$N46*$P46*'[111]2d - Schedule Table'!$T$15/12+$O46*$P46*'[111]2d - Schedule Table'!$T$16/12+$F46*$P46*'[111]2d - Schedule Table'!$T$7/12</f>
        <v>0</v>
      </c>
      <c r="AE46" s="178">
        <f>+$G46*$P46*'[111]2d - Schedule Table'!$U$8/12+$H46*$P46*'[111]2d - Schedule Table'!$U$9/12+$I46*$P46*'[111]2d - Schedule Table'!$U$10/12+$J46*$P46*'[111]2d - Schedule Table'!$U$11/12+$K46*$P46*'[111]2d - Schedule Table'!$U$12/12+$L46*$P46*'[111]2d - Schedule Table'!$U$13/12+$M46*$P46*'[111]2d - Schedule Table'!$U$14/12+$N46*$P46*'[111]2d - Schedule Table'!$U$15/12+$O46*$P46*'[111]2d - Schedule Table'!$U$16/12+$F46*$P46*'[111]2d - Schedule Table'!$U$7/12</f>
        <v>0</v>
      </c>
      <c r="AF46" s="178">
        <f>+$G46*$P46*'[111]2d - Schedule Table'!$V$8/12+$H46*$P46*'[111]2d - Schedule Table'!$V$9/12+$I46*$P46*'[111]2d - Schedule Table'!$V$10/12+$J46*$P46*'[111]2d - Schedule Table'!$V$11/12+$K46*$P46*'[111]2d - Schedule Table'!$V$12/12+$L46*$P46*'[111]2d - Schedule Table'!$V$13/12+$M46*$P46*'[111]2d - Schedule Table'!$V$14/12+$N46*$P46*'[111]2d - Schedule Table'!$V$15/12+$O46*$P46*'[111]2d - Schedule Table'!$V$16/12+$F46*$P46*'[111]2d - Schedule Table'!$V$7/12</f>
        <v>0</v>
      </c>
      <c r="AG46" s="178">
        <f>+$G46*$P46*'[111]2d - Schedule Table'!$W$8/12+$H46*$P46*'[111]2d - Schedule Table'!$W$9/12+$I46*$P46*'[111]2d - Schedule Table'!$W$10/12+$J46*$P46*'[111]2d - Schedule Table'!$W$11/12+$K46*$P46*'[111]2d - Schedule Table'!$W$12/12+$L46*$P46*'[111]2d - Schedule Table'!$W$13/12+$M46*$P46*'[111]2d - Schedule Table'!$W$14/12+$N46*$P46*'[111]2d - Schedule Table'!$W$15/12+$O46*$P46*'[111]2d - Schedule Table'!$W$16/12+$F46*$P46*'[111]2d - Schedule Table'!$W$7/12</f>
        <v>0</v>
      </c>
      <c r="AH46" s="178">
        <f>+$G46*$P46*'[111]2d - Schedule Table'!$X$8/12+$H46*$P46*'[111]2d - Schedule Table'!$X$9/12+$I46*$P46*'[111]2d - Schedule Table'!$X$10/12+$J46*$P46*'[111]2d - Schedule Table'!$X$11/12+$K46*$P46*'[111]2d - Schedule Table'!$X$12/12+$L46*$P46*'[111]2d - Schedule Table'!$X$13/12+$M46*$P46*'[111]2d - Schedule Table'!$X$14/12+$N46*$P46*'[111]2d - Schedule Table'!$X$15/12+$O46*$P46*'[111]2d - Schedule Table'!$X$16/12+$F46*$P46*'[111]2d - Schedule Table'!$X$7/12</f>
        <v>0</v>
      </c>
      <c r="AI46" s="178">
        <f>+$G46*$P46*'[111]2d - Schedule Table'!$Y$8/12+$H46*$P46*'[111]2d - Schedule Table'!$Y$9/12+$I46*$P46*'[111]2d - Schedule Table'!$Y$10/12+$J46*$P46*'[111]2d - Schedule Table'!$Y$11/12+$K46*$P46*'[111]2d - Schedule Table'!$Y$12/12+$L46*$P46*'[111]2d - Schedule Table'!$Y$13/12+$M46*$P46*'[111]2d - Schedule Table'!$Y$14/12+$N46*$P46*'[111]2d - Schedule Table'!$Y$15/12+$O46*$P46*'[111]2d - Schedule Table'!$Y$16/12+$F46*$P46*'[111]2d - Schedule Table'!$Y$7/12</f>
        <v>0</v>
      </c>
      <c r="AJ46" s="178">
        <f>+$G46*$P46*'[111]2d - Schedule Table'!$Z$8/12+$H46*$P46*'[111]2d - Schedule Table'!$Z$9/12+$I46*$P46*'[111]2d - Schedule Table'!$Z$10/12+$J46*$P46*'[111]2d - Schedule Table'!$Z$11/12+$K46*$P46*'[111]2d - Schedule Table'!$Z$12/12+$L46*$P46*'[111]2d - Schedule Table'!$Z$13/12+$M46*$P46*'[111]2d - Schedule Table'!$Z$14/12+$N46*$P46*'[111]2d - Schedule Table'!$Z$15/12+$O46*$P46*'[111]2d - Schedule Table'!$Z$16/12+$F46*$P46*'[111]2d - Schedule Table'!$Z$7/12</f>
        <v>0</v>
      </c>
      <c r="AK46" s="178">
        <f>+$G46*$P46*'[111]2d - Schedule Table'!$AA$8/12+$H46*$P46*'[111]2d - Schedule Table'!$AA$9/12+$I46*$P46*'[111]2d - Schedule Table'!$AA$10/12+$J46*$P46*'[111]2d - Schedule Table'!$AA$11/12+$K46*$P46*'[111]2d - Schedule Table'!$AA$12/12+$L46*$P46*'[111]2d - Schedule Table'!$AA$13/12+$M46*$P46*'[111]2d - Schedule Table'!$AA$14/12+$N46*$P46*'[111]2d - Schedule Table'!$AA$15/12+$O46*$P46*'[111]2d - Schedule Table'!$AA$16/12+$F46*$P46*'[111]2d - Schedule Table'!$AA$7/12</f>
        <v>0</v>
      </c>
      <c r="AL46" s="178">
        <f>+$G46*$P46*'[111]2d - Schedule Table'!$AB$8/12+$H46*$P46*'[111]2d - Schedule Table'!$AB$9/12+$I46*$P46*'[111]2d - Schedule Table'!$AB$10/12+$J46*$P46*'[111]2d - Schedule Table'!$AB$11/12+$K46*$P46*'[111]2d - Schedule Table'!$AB$12/12+$L46*$P46*'[111]2d - Schedule Table'!$AB$13/12+$M46*$P46*'[111]2d - Schedule Table'!$AB$14/12+$N46*$P46*'[111]2d - Schedule Table'!$AB$15/12+$O46*$P46*'[111]2d - Schedule Table'!$AB$16/12+$F46*$P46*'[111]2d - Schedule Table'!$AB$7/12</f>
        <v>0</v>
      </c>
      <c r="AM46" s="178">
        <f>+$G46*$P46*'[111]2d - Schedule Table'!$AC$8/12+$H46*$P46*'[111]2d - Schedule Table'!$AC$9/12+$I46*$P46*'[111]2d - Schedule Table'!$AC$10/12+$J46*$P46*'[111]2d - Schedule Table'!$AC$11/12+$K46*$P46*'[111]2d - Schedule Table'!$AC$12/12+$L46*$P46*'[111]2d - Schedule Table'!$AC$13/12+$M46*$P46*'[111]2d - Schedule Table'!$AC$14/12+$N46*$P46*'[111]2d - Schedule Table'!$AC$15/12+$O46*$P46*'[111]2d - Schedule Table'!$AC$16/12+$F46*$P46*'[111]2d - Schedule Table'!$AC$7/12</f>
        <v>0</v>
      </c>
      <c r="AN46" s="180">
        <f t="shared" si="1"/>
        <v>0</v>
      </c>
    </row>
    <row r="47" spans="1:40" hidden="1" outlineLevel="1">
      <c r="A47" s="216" t="s">
        <v>1381</v>
      </c>
      <c r="B47" s="211"/>
      <c r="C47" s="218"/>
      <c r="D47" s="217"/>
      <c r="E47" s="206" t="s">
        <v>1301</v>
      </c>
      <c r="F47" s="207"/>
      <c r="G47" s="215"/>
      <c r="H47" s="215"/>
      <c r="I47" s="215"/>
      <c r="J47" s="215"/>
      <c r="K47" s="215"/>
      <c r="L47" s="215"/>
      <c r="M47" s="215"/>
      <c r="N47" s="209"/>
      <c r="O47" s="209"/>
      <c r="P47" s="183">
        <f>+IFERROR(VLOOKUP(E47,'[111]4b-Classifcation rates'!$A$5:$G$200,7,FALSE),0)</f>
        <v>151178.8714875</v>
      </c>
      <c r="Q47" s="178">
        <f>+$G47*$P47*'[111]2d - Schedule Table'!$G$8/12+$H47*$P47*'[111]2d - Schedule Table'!$G$9/12+$I47*$P47*'[111]2d - Schedule Table'!$G$10/12+$J47*$P47*'[111]2d - Schedule Table'!$G$11/12+$K47*$P47*'[111]2d - Schedule Table'!$G$12/12+$L47*$P47*'[111]2d - Schedule Table'!$G$13/12+$M47*$P47*'[111]2d - Schedule Table'!$G$14/12+$N47*$P47*'[111]2d - Schedule Table'!$G$15/12+$O47*$P47*'[111]2d - Schedule Table'!$G$16/12+$F47*$P47*'[111]2d - Schedule Table'!$G$7/12</f>
        <v>0</v>
      </c>
      <c r="R47" s="178">
        <f>+$G47*$P47*'[111]2d - Schedule Table'!$H$8/12+$H47*$P47*'[111]2d - Schedule Table'!$H$9/12+$I47*$P47*'[111]2d - Schedule Table'!$H$10/12+$J47*$P47*'[111]2d - Schedule Table'!$H$11/12+$K47*$P47*'[111]2d - Schedule Table'!$H$12/12+$L47*$P47*'[111]2d - Schedule Table'!$H$13/12+$M47*$P47*'[111]2d - Schedule Table'!$H$14/12+$N47*$P47*'[111]2d - Schedule Table'!$H$15/12+$O47*$P47*'[111]2d - Schedule Table'!$H$16/12+$F47*$P47*'[111]2d - Schedule Table'!$H$7/12</f>
        <v>0</v>
      </c>
      <c r="S47" s="178">
        <f>+$G47*$P47*'[111]2d - Schedule Table'!$I$8/12+$H47*$P47*'[111]2d - Schedule Table'!$I$9/12+$I47*$P47*'[111]2d - Schedule Table'!$I$10/12+$J47*$P47*'[111]2d - Schedule Table'!$I$11/12+$K47*$P47*'[111]2d - Schedule Table'!$I$12/12+$L47*$P47*'[111]2d - Schedule Table'!$I$13/12+$M47*$P47*'[111]2d - Schedule Table'!$I$14/12+$N47*$P47*'[111]2d - Schedule Table'!$I$15/12+$O47*$P47*'[111]2d - Schedule Table'!$I$16/12+$F47*$P47*'[111]2d - Schedule Table'!$I$7/12</f>
        <v>0</v>
      </c>
      <c r="T47" s="178">
        <f>+$G47*$P47*'[111]2d - Schedule Table'!$J$8/12+$H47*$P47*'[111]2d - Schedule Table'!$J$9/12+$I47*$P47*'[111]2d - Schedule Table'!$J$10/12+$J47*$P47*'[111]2d - Schedule Table'!$J$11/12+$K47*$P47*'[111]2d - Schedule Table'!$J$12/12+$L47*$P47*'[111]2d - Schedule Table'!$J$13/12+$M47*$P47*'[111]2d - Schedule Table'!$J$14/12+$N47*$P47*'[111]2d - Schedule Table'!$J$15/12+$O47*$P47*'[111]2d - Schedule Table'!$J$16/12+$F47*$P47*'[111]2d - Schedule Table'!$J$7/12</f>
        <v>0</v>
      </c>
      <c r="U47" s="178">
        <f>+$G47*$P47*'[111]2d - Schedule Table'!$K$8/12+$H47*$P47*'[111]2d - Schedule Table'!$K$9/12+$I47*$P47*'[111]2d - Schedule Table'!$K$10/12+$J47*$P47*'[111]2d - Schedule Table'!$K$11/12+$K47*$P47*'[111]2d - Schedule Table'!$K$12/12+$L47*$P47*'[111]2d - Schedule Table'!$K$13/12+$M47*$P47*'[111]2d - Schedule Table'!$K$14/12+$N47*$P47*'[111]2d - Schedule Table'!$K$15/12+$O47*$P47*'[111]2d - Schedule Table'!$K$16/12+$F47*$P47*'[111]2d - Schedule Table'!$K$7/12</f>
        <v>0</v>
      </c>
      <c r="V47" s="178">
        <f>+$G47*$P47*'[111]2d - Schedule Table'!$L$8/12+$H47*$P47*'[111]2d - Schedule Table'!$L$9/12+$I47*$P47*'[111]2d - Schedule Table'!$L$10/12+$J47*$P47*'[111]2d - Schedule Table'!$L$11/12+$K47*$P47*'[111]2d - Schedule Table'!$L$12/12+$L47*$P47*'[111]2d - Schedule Table'!$L$13/12+$M47*$P47*'[111]2d - Schedule Table'!$L$14/12+$N47*$P47*'[111]2d - Schedule Table'!$L$15/12+$O47*$P47*'[111]2d - Schedule Table'!$L$16/12+$F47*$P47*'[111]2d - Schedule Table'!$L$7/12</f>
        <v>0</v>
      </c>
      <c r="W47" s="178">
        <f>+$G47*$P47*'[111]2d - Schedule Table'!$M$8/12+$H47*$P47*'[111]2d - Schedule Table'!$M$9/12+$I47*$P47*'[111]2d - Schedule Table'!$M$10/12+$J47*$P47*'[111]2d - Schedule Table'!$M$11/12+$K47*$P47*'[111]2d - Schedule Table'!$M$12/12+$L47*$P47*'[111]2d - Schedule Table'!$M$13/12+$M47*$P47*'[111]2d - Schedule Table'!$M$14/12+$N47*$P47*'[111]2d - Schedule Table'!$M$15/12+$O47*$P47*'[111]2d - Schedule Table'!$M$16/12+$F47*$P47*'[111]2d - Schedule Table'!$M$7/12</f>
        <v>0</v>
      </c>
      <c r="X47" s="178">
        <f>+$G47*$P47*'[111]2d - Schedule Table'!$N$8/12+$H47*$P47*'[111]2d - Schedule Table'!$N$9/12+$I47*$P47*'[111]2d - Schedule Table'!$N$10/12+$J47*$P47*'[111]2d - Schedule Table'!$N$11/12+$K47*$P47*'[111]2d - Schedule Table'!$N$12/12+$L47*$P47*'[111]2d - Schedule Table'!$N$13/12+$M47*$P47*'[111]2d - Schedule Table'!$N$14/12+$N47*$P47*'[111]2d - Schedule Table'!$N$15/12+$O47*$P47*'[111]2d - Schedule Table'!$N$16/12+$F47*$P47*'[111]2d - Schedule Table'!$N$7/12</f>
        <v>0</v>
      </c>
      <c r="Y47" s="178">
        <f>+$G47*$P47*'[111]2d - Schedule Table'!$O$8/12+$H47*$P47*'[111]2d - Schedule Table'!$O$9/12+$I47*$P47*'[111]2d - Schedule Table'!$O$10/12+$J47*$P47*'[111]2d - Schedule Table'!$O$11/12+$K47*$P47*'[111]2d - Schedule Table'!$O$12/12+$L47*$P47*'[111]2d - Schedule Table'!$O$13/12+$M47*$P47*'[111]2d - Schedule Table'!$O$14/12+$N47*$P47*'[111]2d - Schedule Table'!$O$15/12+$O47*$P47*'[111]2d - Schedule Table'!$O$16/12+$F47*$P47*'[111]2d - Schedule Table'!$O$7/12</f>
        <v>0</v>
      </c>
      <c r="Z47" s="178">
        <f>+$G47*$P47*'[111]2d - Schedule Table'!$P$8/12+$H47*$P47*'[111]2d - Schedule Table'!$P$9/12+$I47*$P47*'[111]2d - Schedule Table'!$P$10/12+$J47*$P47*'[111]2d - Schedule Table'!$P$11/12+$K47*$P47*'[111]2d - Schedule Table'!$P$12/12+$L47*$P47*'[111]2d - Schedule Table'!$P$13/12+$M47*$P47*'[111]2d - Schedule Table'!$P$14/12+$N47*$P47*'[111]2d - Schedule Table'!$P$15/12+$O47*$P47*'[111]2d - Schedule Table'!$P$16/12+$F47*$P47*'[111]2d - Schedule Table'!$P$7/12</f>
        <v>0</v>
      </c>
      <c r="AA47" s="178">
        <f>+$G47*$P47*'[111]2d - Schedule Table'!$Q$8/12+$H47*$P47*'[111]2d - Schedule Table'!$Q$9/12+$I47*$P47*'[111]2d - Schedule Table'!$Q$10/12+$J47*$P47*'[111]2d - Schedule Table'!$Q$11/12+$K47*$P47*'[111]2d - Schedule Table'!$Q$12/12+$L47*$P47*'[111]2d - Schedule Table'!$Q$13/12+$M47*$P47*'[111]2d - Schedule Table'!$Q$14/12+$N47*$P47*'[111]2d - Schedule Table'!$Q$15/12+$O47*$P47*'[111]2d - Schedule Table'!$Q$16/12+$F47*$P47*'[111]2d - Schedule Table'!$Q$7/12</f>
        <v>0</v>
      </c>
      <c r="AB47" s="178">
        <f>+$G47*$P47*'[111]2d - Schedule Table'!$R$8/12+$H47*$P47*'[111]2d - Schedule Table'!$R$9/12+$I47*$P47*'[111]2d - Schedule Table'!$R$10/12+$J47*$P47*'[111]2d - Schedule Table'!$R$11/12+$K47*$P47*'[111]2d - Schedule Table'!$R$12/12+$L47*$P47*'[111]2d - Schedule Table'!$R$13/12+$M47*$P47*'[111]2d - Schedule Table'!$R$14/12+$N47*$P47*'[111]2d - Schedule Table'!$R$15/12+$O47*$P47*'[111]2d - Schedule Table'!$R$16/12+$F47*$P47*'[111]2d - Schedule Table'!$R$7/12</f>
        <v>0</v>
      </c>
      <c r="AC47" s="178">
        <f>+$G47*$P47*'[111]2d - Schedule Table'!$S$8/12+$H47*$P47*'[111]2d - Schedule Table'!$S$9/12+$I47*$P47*'[111]2d - Schedule Table'!$S$10/12+$J47*$P47*'[111]2d - Schedule Table'!$S$11/12+$K47*$P47*'[111]2d - Schedule Table'!$S$12/12+$L47*$P47*'[111]2d - Schedule Table'!$S$13/12+$M47*$P47*'[111]2d - Schedule Table'!$S$14/12+$N47*$P47*'[111]2d - Schedule Table'!$S$15/12+$O47*$P47*'[111]2d - Schedule Table'!$S$16/12+$F47*$P47*'[111]2d - Schedule Table'!$S$7/12</f>
        <v>0</v>
      </c>
      <c r="AD47" s="178">
        <f>+$G47*$P47*'[111]2d - Schedule Table'!$T$8/12+$H47*$P47*'[111]2d - Schedule Table'!$T$9/12+$I47*$P47*'[111]2d - Schedule Table'!$T$10/12+$J47*$P47*'[111]2d - Schedule Table'!$T$11/12+$K47*$P47*'[111]2d - Schedule Table'!$T$12/12+$L47*$P47*'[111]2d - Schedule Table'!$T$13/12+$M47*$P47*'[111]2d - Schedule Table'!$T$14/12+$N47*$P47*'[111]2d - Schedule Table'!$T$15/12+$O47*$P47*'[111]2d - Schedule Table'!$T$16/12+$F47*$P47*'[111]2d - Schedule Table'!$T$7/12</f>
        <v>0</v>
      </c>
      <c r="AE47" s="178">
        <f>+$G47*$P47*'[111]2d - Schedule Table'!$U$8/12+$H47*$P47*'[111]2d - Schedule Table'!$U$9/12+$I47*$P47*'[111]2d - Schedule Table'!$U$10/12+$J47*$P47*'[111]2d - Schedule Table'!$U$11/12+$K47*$P47*'[111]2d - Schedule Table'!$U$12/12+$L47*$P47*'[111]2d - Schedule Table'!$U$13/12+$M47*$P47*'[111]2d - Schedule Table'!$U$14/12+$N47*$P47*'[111]2d - Schedule Table'!$U$15/12+$O47*$P47*'[111]2d - Schedule Table'!$U$16/12+$F47*$P47*'[111]2d - Schedule Table'!$U$7/12</f>
        <v>0</v>
      </c>
      <c r="AF47" s="178">
        <f>+$G47*$P47*'[111]2d - Schedule Table'!$V$8/12+$H47*$P47*'[111]2d - Schedule Table'!$V$9/12+$I47*$P47*'[111]2d - Schedule Table'!$V$10/12+$J47*$P47*'[111]2d - Schedule Table'!$V$11/12+$K47*$P47*'[111]2d - Schedule Table'!$V$12/12+$L47*$P47*'[111]2d - Schedule Table'!$V$13/12+$M47*$P47*'[111]2d - Schedule Table'!$V$14/12+$N47*$P47*'[111]2d - Schedule Table'!$V$15/12+$O47*$P47*'[111]2d - Schedule Table'!$V$16/12+$F47*$P47*'[111]2d - Schedule Table'!$V$7/12</f>
        <v>0</v>
      </c>
      <c r="AG47" s="178">
        <f>+$G47*$P47*'[111]2d - Schedule Table'!$W$8/12+$H47*$P47*'[111]2d - Schedule Table'!$W$9/12+$I47*$P47*'[111]2d - Schedule Table'!$W$10/12+$J47*$P47*'[111]2d - Schedule Table'!$W$11/12+$K47*$P47*'[111]2d - Schedule Table'!$W$12/12+$L47*$P47*'[111]2d - Schedule Table'!$W$13/12+$M47*$P47*'[111]2d - Schedule Table'!$W$14/12+$N47*$P47*'[111]2d - Schedule Table'!$W$15/12+$O47*$P47*'[111]2d - Schedule Table'!$W$16/12+$F47*$P47*'[111]2d - Schedule Table'!$W$7/12</f>
        <v>0</v>
      </c>
      <c r="AH47" s="178">
        <f>+$G47*$P47*'[111]2d - Schedule Table'!$X$8/12+$H47*$P47*'[111]2d - Schedule Table'!$X$9/12+$I47*$P47*'[111]2d - Schedule Table'!$X$10/12+$J47*$P47*'[111]2d - Schedule Table'!$X$11/12+$K47*$P47*'[111]2d - Schedule Table'!$X$12/12+$L47*$P47*'[111]2d - Schedule Table'!$X$13/12+$M47*$P47*'[111]2d - Schedule Table'!$X$14/12+$N47*$P47*'[111]2d - Schedule Table'!$X$15/12+$O47*$P47*'[111]2d - Schedule Table'!$X$16/12+$F47*$P47*'[111]2d - Schedule Table'!$X$7/12</f>
        <v>0</v>
      </c>
      <c r="AI47" s="178">
        <f>+$G47*$P47*'[111]2d - Schedule Table'!$Y$8/12+$H47*$P47*'[111]2d - Schedule Table'!$Y$9/12+$I47*$P47*'[111]2d - Schedule Table'!$Y$10/12+$J47*$P47*'[111]2d - Schedule Table'!$Y$11/12+$K47*$P47*'[111]2d - Schedule Table'!$Y$12/12+$L47*$P47*'[111]2d - Schedule Table'!$Y$13/12+$M47*$P47*'[111]2d - Schedule Table'!$Y$14/12+$N47*$P47*'[111]2d - Schedule Table'!$Y$15/12+$O47*$P47*'[111]2d - Schedule Table'!$Y$16/12+$F47*$P47*'[111]2d - Schedule Table'!$Y$7/12</f>
        <v>0</v>
      </c>
      <c r="AJ47" s="178">
        <f>+$G47*$P47*'[111]2d - Schedule Table'!$Z$8/12+$H47*$P47*'[111]2d - Schedule Table'!$Z$9/12+$I47*$P47*'[111]2d - Schedule Table'!$Z$10/12+$J47*$P47*'[111]2d - Schedule Table'!$Z$11/12+$K47*$P47*'[111]2d - Schedule Table'!$Z$12/12+$L47*$P47*'[111]2d - Schedule Table'!$Z$13/12+$M47*$P47*'[111]2d - Schedule Table'!$Z$14/12+$N47*$P47*'[111]2d - Schedule Table'!$Z$15/12+$O47*$P47*'[111]2d - Schedule Table'!$Z$16/12+$F47*$P47*'[111]2d - Schedule Table'!$Z$7/12</f>
        <v>0</v>
      </c>
      <c r="AK47" s="178">
        <f>+$G47*$P47*'[111]2d - Schedule Table'!$AA$8/12+$H47*$P47*'[111]2d - Schedule Table'!$AA$9/12+$I47*$P47*'[111]2d - Schedule Table'!$AA$10/12+$J47*$P47*'[111]2d - Schedule Table'!$AA$11/12+$K47*$P47*'[111]2d - Schedule Table'!$AA$12/12+$L47*$P47*'[111]2d - Schedule Table'!$AA$13/12+$M47*$P47*'[111]2d - Schedule Table'!$AA$14/12+$N47*$P47*'[111]2d - Schedule Table'!$AA$15/12+$O47*$P47*'[111]2d - Schedule Table'!$AA$16/12+$F47*$P47*'[111]2d - Schedule Table'!$AA$7/12</f>
        <v>0</v>
      </c>
      <c r="AL47" s="178">
        <f>+$G47*$P47*'[111]2d - Schedule Table'!$AB$8/12+$H47*$P47*'[111]2d - Schedule Table'!$AB$9/12+$I47*$P47*'[111]2d - Schedule Table'!$AB$10/12+$J47*$P47*'[111]2d - Schedule Table'!$AB$11/12+$K47*$P47*'[111]2d - Schedule Table'!$AB$12/12+$L47*$P47*'[111]2d - Schedule Table'!$AB$13/12+$M47*$P47*'[111]2d - Schedule Table'!$AB$14/12+$N47*$P47*'[111]2d - Schedule Table'!$AB$15/12+$O47*$P47*'[111]2d - Schedule Table'!$AB$16/12+$F47*$P47*'[111]2d - Schedule Table'!$AB$7/12</f>
        <v>0</v>
      </c>
      <c r="AM47" s="178">
        <f>+$G47*$P47*'[111]2d - Schedule Table'!$AC$8/12+$H47*$P47*'[111]2d - Schedule Table'!$AC$9/12+$I47*$P47*'[111]2d - Schedule Table'!$AC$10/12+$J47*$P47*'[111]2d - Schedule Table'!$AC$11/12+$K47*$P47*'[111]2d - Schedule Table'!$AC$12/12+$L47*$P47*'[111]2d - Schedule Table'!$AC$13/12+$M47*$P47*'[111]2d - Schedule Table'!$AC$14/12+$N47*$P47*'[111]2d - Schedule Table'!$AC$15/12+$O47*$P47*'[111]2d - Schedule Table'!$AC$16/12+$F47*$P47*'[111]2d - Schedule Table'!$AC$7/12</f>
        <v>0</v>
      </c>
      <c r="AN47" s="180">
        <f t="shared" si="1"/>
        <v>0</v>
      </c>
    </row>
    <row r="48" spans="1:40" hidden="1" outlineLevel="1">
      <c r="A48" s="216" t="s">
        <v>1386</v>
      </c>
      <c r="B48" s="211"/>
      <c r="C48" s="218"/>
      <c r="D48" s="217"/>
      <c r="E48" s="206" t="s">
        <v>1296</v>
      </c>
      <c r="F48" s="207"/>
      <c r="G48" s="215"/>
      <c r="H48" s="215"/>
      <c r="I48" s="215"/>
      <c r="J48" s="215"/>
      <c r="K48" s="215"/>
      <c r="L48" s="215"/>
      <c r="M48" s="215"/>
      <c r="N48" s="209"/>
      <c r="O48" s="209"/>
      <c r="P48" s="183">
        <f>+IFERROR(VLOOKUP(E48,'[111]4b-Classifcation rates'!$A$5:$G$200,7,FALSE),0)</f>
        <v>131672.61978750001</v>
      </c>
      <c r="Q48" s="178">
        <f>+$G48*$P48*'[111]2d - Schedule Table'!$G$8/12+$H48*$P48*'[111]2d - Schedule Table'!$G$9/12+$I48*$P48*'[111]2d - Schedule Table'!$G$10/12+$J48*$P48*'[111]2d - Schedule Table'!$G$11/12+$K48*$P48*'[111]2d - Schedule Table'!$G$12/12+$L48*$P48*'[111]2d - Schedule Table'!$G$13/12+$M48*$P48*'[111]2d - Schedule Table'!$G$14/12+$N48*$P48*'[111]2d - Schedule Table'!$G$15/12+$O48*$P48*'[111]2d - Schedule Table'!$G$16/12+$F48*$P48*'[111]2d - Schedule Table'!$G$7/12</f>
        <v>0</v>
      </c>
      <c r="R48" s="178">
        <f>+$G48*$P48*'[111]2d - Schedule Table'!$H$8/12+$H48*$P48*'[111]2d - Schedule Table'!$H$9/12+$I48*$P48*'[111]2d - Schedule Table'!$H$10/12+$J48*$P48*'[111]2d - Schedule Table'!$H$11/12+$K48*$P48*'[111]2d - Schedule Table'!$H$12/12+$L48*$P48*'[111]2d - Schedule Table'!$H$13/12+$M48*$P48*'[111]2d - Schedule Table'!$H$14/12+$N48*$P48*'[111]2d - Schedule Table'!$H$15/12+$O48*$P48*'[111]2d - Schedule Table'!$H$16/12+$F48*$P48*'[111]2d - Schedule Table'!$H$7/12</f>
        <v>0</v>
      </c>
      <c r="S48" s="178">
        <f>+$G48*$P48*'[111]2d - Schedule Table'!$I$8/12+$H48*$P48*'[111]2d - Schedule Table'!$I$9/12+$I48*$P48*'[111]2d - Schedule Table'!$I$10/12+$J48*$P48*'[111]2d - Schedule Table'!$I$11/12+$K48*$P48*'[111]2d - Schedule Table'!$I$12/12+$L48*$P48*'[111]2d - Schedule Table'!$I$13/12+$M48*$P48*'[111]2d - Schedule Table'!$I$14/12+$N48*$P48*'[111]2d - Schedule Table'!$I$15/12+$O48*$P48*'[111]2d - Schedule Table'!$I$16/12+$F48*$P48*'[111]2d - Schedule Table'!$I$7/12</f>
        <v>0</v>
      </c>
      <c r="T48" s="178">
        <f>+$G48*$P48*'[111]2d - Schedule Table'!$J$8/12+$H48*$P48*'[111]2d - Schedule Table'!$J$9/12+$I48*$P48*'[111]2d - Schedule Table'!$J$10/12+$J48*$P48*'[111]2d - Schedule Table'!$J$11/12+$K48*$P48*'[111]2d - Schedule Table'!$J$12/12+$L48*$P48*'[111]2d - Schedule Table'!$J$13/12+$M48*$P48*'[111]2d - Schedule Table'!$J$14/12+$N48*$P48*'[111]2d - Schedule Table'!$J$15/12+$O48*$P48*'[111]2d - Schedule Table'!$J$16/12+$F48*$P48*'[111]2d - Schedule Table'!$J$7/12</f>
        <v>0</v>
      </c>
      <c r="U48" s="178">
        <f>+$G48*$P48*'[111]2d - Schedule Table'!$K$8/12+$H48*$P48*'[111]2d - Schedule Table'!$K$9/12+$I48*$P48*'[111]2d - Schedule Table'!$K$10/12+$J48*$P48*'[111]2d - Schedule Table'!$K$11/12+$K48*$P48*'[111]2d - Schedule Table'!$K$12/12+$L48*$P48*'[111]2d - Schedule Table'!$K$13/12+$M48*$P48*'[111]2d - Schedule Table'!$K$14/12+$N48*$P48*'[111]2d - Schedule Table'!$K$15/12+$O48*$P48*'[111]2d - Schedule Table'!$K$16/12+$F48*$P48*'[111]2d - Schedule Table'!$K$7/12</f>
        <v>0</v>
      </c>
      <c r="V48" s="178">
        <f>+$G48*$P48*'[111]2d - Schedule Table'!$L$8/12+$H48*$P48*'[111]2d - Schedule Table'!$L$9/12+$I48*$P48*'[111]2d - Schedule Table'!$L$10/12+$J48*$P48*'[111]2d - Schedule Table'!$L$11/12+$K48*$P48*'[111]2d - Schedule Table'!$L$12/12+$L48*$P48*'[111]2d - Schedule Table'!$L$13/12+$M48*$P48*'[111]2d - Schedule Table'!$L$14/12+$N48*$P48*'[111]2d - Schedule Table'!$L$15/12+$O48*$P48*'[111]2d - Schedule Table'!$L$16/12+$F48*$P48*'[111]2d - Schedule Table'!$L$7/12</f>
        <v>0</v>
      </c>
      <c r="W48" s="178">
        <f>+$G48*$P48*'[111]2d - Schedule Table'!$M$8/12+$H48*$P48*'[111]2d - Schedule Table'!$M$9/12+$I48*$P48*'[111]2d - Schedule Table'!$M$10/12+$J48*$P48*'[111]2d - Schedule Table'!$M$11/12+$K48*$P48*'[111]2d - Schedule Table'!$M$12/12+$L48*$P48*'[111]2d - Schedule Table'!$M$13/12+$M48*$P48*'[111]2d - Schedule Table'!$M$14/12+$N48*$P48*'[111]2d - Schedule Table'!$M$15/12+$O48*$P48*'[111]2d - Schedule Table'!$M$16/12+$F48*$P48*'[111]2d - Schedule Table'!$M$7/12</f>
        <v>0</v>
      </c>
      <c r="X48" s="178">
        <f>+$G48*$P48*'[111]2d - Schedule Table'!$N$8/12+$H48*$P48*'[111]2d - Schedule Table'!$N$9/12+$I48*$P48*'[111]2d - Schedule Table'!$N$10/12+$J48*$P48*'[111]2d - Schedule Table'!$N$11/12+$K48*$P48*'[111]2d - Schedule Table'!$N$12/12+$L48*$P48*'[111]2d - Schedule Table'!$N$13/12+$M48*$P48*'[111]2d - Schedule Table'!$N$14/12+$N48*$P48*'[111]2d - Schedule Table'!$N$15/12+$O48*$P48*'[111]2d - Schedule Table'!$N$16/12+$F48*$P48*'[111]2d - Schedule Table'!$N$7/12</f>
        <v>0</v>
      </c>
      <c r="Y48" s="178">
        <f>+$G48*$P48*'[111]2d - Schedule Table'!$O$8/12+$H48*$P48*'[111]2d - Schedule Table'!$O$9/12+$I48*$P48*'[111]2d - Schedule Table'!$O$10/12+$J48*$P48*'[111]2d - Schedule Table'!$O$11/12+$K48*$P48*'[111]2d - Schedule Table'!$O$12/12+$L48*$P48*'[111]2d - Schedule Table'!$O$13/12+$M48*$P48*'[111]2d - Schedule Table'!$O$14/12+$N48*$P48*'[111]2d - Schedule Table'!$O$15/12+$O48*$P48*'[111]2d - Schedule Table'!$O$16/12+$F48*$P48*'[111]2d - Schedule Table'!$O$7/12</f>
        <v>0</v>
      </c>
      <c r="Z48" s="178">
        <f>+$G48*$P48*'[111]2d - Schedule Table'!$P$8/12+$H48*$P48*'[111]2d - Schedule Table'!$P$9/12+$I48*$P48*'[111]2d - Schedule Table'!$P$10/12+$J48*$P48*'[111]2d - Schedule Table'!$P$11/12+$K48*$P48*'[111]2d - Schedule Table'!$P$12/12+$L48*$P48*'[111]2d - Schedule Table'!$P$13/12+$M48*$P48*'[111]2d - Schedule Table'!$P$14/12+$N48*$P48*'[111]2d - Schedule Table'!$P$15/12+$O48*$P48*'[111]2d - Schedule Table'!$P$16/12+$F48*$P48*'[111]2d - Schedule Table'!$P$7/12</f>
        <v>0</v>
      </c>
      <c r="AA48" s="178">
        <f>+$G48*$P48*'[111]2d - Schedule Table'!$Q$8/12+$H48*$P48*'[111]2d - Schedule Table'!$Q$9/12+$I48*$P48*'[111]2d - Schedule Table'!$Q$10/12+$J48*$P48*'[111]2d - Schedule Table'!$Q$11/12+$K48*$P48*'[111]2d - Schedule Table'!$Q$12/12+$L48*$P48*'[111]2d - Schedule Table'!$Q$13/12+$M48*$P48*'[111]2d - Schedule Table'!$Q$14/12+$N48*$P48*'[111]2d - Schedule Table'!$Q$15/12+$O48*$P48*'[111]2d - Schedule Table'!$Q$16/12+$F48*$P48*'[111]2d - Schedule Table'!$Q$7/12</f>
        <v>0</v>
      </c>
      <c r="AB48" s="178">
        <f>+$G48*$P48*'[111]2d - Schedule Table'!$R$8/12+$H48*$P48*'[111]2d - Schedule Table'!$R$9/12+$I48*$P48*'[111]2d - Schedule Table'!$R$10/12+$J48*$P48*'[111]2d - Schedule Table'!$R$11/12+$K48*$P48*'[111]2d - Schedule Table'!$R$12/12+$L48*$P48*'[111]2d - Schedule Table'!$R$13/12+$M48*$P48*'[111]2d - Schedule Table'!$R$14/12+$N48*$P48*'[111]2d - Schedule Table'!$R$15/12+$O48*$P48*'[111]2d - Schedule Table'!$R$16/12+$F48*$P48*'[111]2d - Schedule Table'!$R$7/12</f>
        <v>0</v>
      </c>
      <c r="AC48" s="178">
        <f>+$G48*$P48*'[111]2d - Schedule Table'!$S$8/12+$H48*$P48*'[111]2d - Schedule Table'!$S$9/12+$I48*$P48*'[111]2d - Schedule Table'!$S$10/12+$J48*$P48*'[111]2d - Schedule Table'!$S$11/12+$K48*$P48*'[111]2d - Schedule Table'!$S$12/12+$L48*$P48*'[111]2d - Schedule Table'!$S$13/12+$M48*$P48*'[111]2d - Schedule Table'!$S$14/12+$N48*$P48*'[111]2d - Schedule Table'!$S$15/12+$O48*$P48*'[111]2d - Schedule Table'!$S$16/12+$F48*$P48*'[111]2d - Schedule Table'!$S$7/12</f>
        <v>0</v>
      </c>
      <c r="AD48" s="178">
        <f>+$G48*$P48*'[111]2d - Schedule Table'!$T$8/12+$H48*$P48*'[111]2d - Schedule Table'!$T$9/12+$I48*$P48*'[111]2d - Schedule Table'!$T$10/12+$J48*$P48*'[111]2d - Schedule Table'!$T$11/12+$K48*$P48*'[111]2d - Schedule Table'!$T$12/12+$L48*$P48*'[111]2d - Schedule Table'!$T$13/12+$M48*$P48*'[111]2d - Schedule Table'!$T$14/12+$N48*$P48*'[111]2d - Schedule Table'!$T$15/12+$O48*$P48*'[111]2d - Schedule Table'!$T$16/12+$F48*$P48*'[111]2d - Schedule Table'!$T$7/12</f>
        <v>0</v>
      </c>
      <c r="AE48" s="178">
        <f>+$G48*$P48*'[111]2d - Schedule Table'!$U$8/12+$H48*$P48*'[111]2d - Schedule Table'!$U$9/12+$I48*$P48*'[111]2d - Schedule Table'!$U$10/12+$J48*$P48*'[111]2d - Schedule Table'!$U$11/12+$K48*$P48*'[111]2d - Schedule Table'!$U$12/12+$L48*$P48*'[111]2d - Schedule Table'!$U$13/12+$M48*$P48*'[111]2d - Schedule Table'!$U$14/12+$N48*$P48*'[111]2d - Schedule Table'!$U$15/12+$O48*$P48*'[111]2d - Schedule Table'!$U$16/12+$F48*$P48*'[111]2d - Schedule Table'!$U$7/12</f>
        <v>0</v>
      </c>
      <c r="AF48" s="178">
        <f>+$G48*$P48*'[111]2d - Schedule Table'!$V$8/12+$H48*$P48*'[111]2d - Schedule Table'!$V$9/12+$I48*$P48*'[111]2d - Schedule Table'!$V$10/12+$J48*$P48*'[111]2d - Schedule Table'!$V$11/12+$K48*$P48*'[111]2d - Schedule Table'!$V$12/12+$L48*$P48*'[111]2d - Schedule Table'!$V$13/12+$M48*$P48*'[111]2d - Schedule Table'!$V$14/12+$N48*$P48*'[111]2d - Schedule Table'!$V$15/12+$O48*$P48*'[111]2d - Schedule Table'!$V$16/12+$F48*$P48*'[111]2d - Schedule Table'!$V$7/12</f>
        <v>0</v>
      </c>
      <c r="AG48" s="178">
        <f>+$G48*$P48*'[111]2d - Schedule Table'!$W$8/12+$H48*$P48*'[111]2d - Schedule Table'!$W$9/12+$I48*$P48*'[111]2d - Schedule Table'!$W$10/12+$J48*$P48*'[111]2d - Schedule Table'!$W$11/12+$K48*$P48*'[111]2d - Schedule Table'!$W$12/12+$L48*$P48*'[111]2d - Schedule Table'!$W$13/12+$M48*$P48*'[111]2d - Schedule Table'!$W$14/12+$N48*$P48*'[111]2d - Schedule Table'!$W$15/12+$O48*$P48*'[111]2d - Schedule Table'!$W$16/12+$F48*$P48*'[111]2d - Schedule Table'!$W$7/12</f>
        <v>0</v>
      </c>
      <c r="AH48" s="178">
        <f>+$G48*$P48*'[111]2d - Schedule Table'!$X$8/12+$H48*$P48*'[111]2d - Schedule Table'!$X$9/12+$I48*$P48*'[111]2d - Schedule Table'!$X$10/12+$J48*$P48*'[111]2d - Schedule Table'!$X$11/12+$K48*$P48*'[111]2d - Schedule Table'!$X$12/12+$L48*$P48*'[111]2d - Schedule Table'!$X$13/12+$M48*$P48*'[111]2d - Schedule Table'!$X$14/12+$N48*$P48*'[111]2d - Schedule Table'!$X$15/12+$O48*$P48*'[111]2d - Schedule Table'!$X$16/12+$F48*$P48*'[111]2d - Schedule Table'!$X$7/12</f>
        <v>0</v>
      </c>
      <c r="AI48" s="178">
        <f>+$G48*$P48*'[111]2d - Schedule Table'!$Y$8/12+$H48*$P48*'[111]2d - Schedule Table'!$Y$9/12+$I48*$P48*'[111]2d - Schedule Table'!$Y$10/12+$J48*$P48*'[111]2d - Schedule Table'!$Y$11/12+$K48*$P48*'[111]2d - Schedule Table'!$Y$12/12+$L48*$P48*'[111]2d - Schedule Table'!$Y$13/12+$M48*$P48*'[111]2d - Schedule Table'!$Y$14/12+$N48*$P48*'[111]2d - Schedule Table'!$Y$15/12+$O48*$P48*'[111]2d - Schedule Table'!$Y$16/12+$F48*$P48*'[111]2d - Schedule Table'!$Y$7/12</f>
        <v>0</v>
      </c>
      <c r="AJ48" s="178">
        <f>+$G48*$P48*'[111]2d - Schedule Table'!$Z$8/12+$H48*$P48*'[111]2d - Schedule Table'!$Z$9/12+$I48*$P48*'[111]2d - Schedule Table'!$Z$10/12+$J48*$P48*'[111]2d - Schedule Table'!$Z$11/12+$K48*$P48*'[111]2d - Schedule Table'!$Z$12/12+$L48*$P48*'[111]2d - Schedule Table'!$Z$13/12+$M48*$P48*'[111]2d - Schedule Table'!$Z$14/12+$N48*$P48*'[111]2d - Schedule Table'!$Z$15/12+$O48*$P48*'[111]2d - Schedule Table'!$Z$16/12+$F48*$P48*'[111]2d - Schedule Table'!$Z$7/12</f>
        <v>0</v>
      </c>
      <c r="AK48" s="178">
        <f>+$G48*$P48*'[111]2d - Schedule Table'!$AA$8/12+$H48*$P48*'[111]2d - Schedule Table'!$AA$9/12+$I48*$P48*'[111]2d - Schedule Table'!$AA$10/12+$J48*$P48*'[111]2d - Schedule Table'!$AA$11/12+$K48*$P48*'[111]2d - Schedule Table'!$AA$12/12+$L48*$P48*'[111]2d - Schedule Table'!$AA$13/12+$M48*$P48*'[111]2d - Schedule Table'!$AA$14/12+$N48*$P48*'[111]2d - Schedule Table'!$AA$15/12+$O48*$P48*'[111]2d - Schedule Table'!$AA$16/12+$F48*$P48*'[111]2d - Schedule Table'!$AA$7/12</f>
        <v>0</v>
      </c>
      <c r="AL48" s="178">
        <f>+$G48*$P48*'[111]2d - Schedule Table'!$AB$8/12+$H48*$P48*'[111]2d - Schedule Table'!$AB$9/12+$I48*$P48*'[111]2d - Schedule Table'!$AB$10/12+$J48*$P48*'[111]2d - Schedule Table'!$AB$11/12+$K48*$P48*'[111]2d - Schedule Table'!$AB$12/12+$L48*$P48*'[111]2d - Schedule Table'!$AB$13/12+$M48*$P48*'[111]2d - Schedule Table'!$AB$14/12+$N48*$P48*'[111]2d - Schedule Table'!$AB$15/12+$O48*$P48*'[111]2d - Schedule Table'!$AB$16/12+$F48*$P48*'[111]2d - Schedule Table'!$AB$7/12</f>
        <v>0</v>
      </c>
      <c r="AM48" s="178">
        <f>+$G48*$P48*'[111]2d - Schedule Table'!$AC$8/12+$H48*$P48*'[111]2d - Schedule Table'!$AC$9/12+$I48*$P48*'[111]2d - Schedule Table'!$AC$10/12+$J48*$P48*'[111]2d - Schedule Table'!$AC$11/12+$K48*$P48*'[111]2d - Schedule Table'!$AC$12/12+$L48*$P48*'[111]2d - Schedule Table'!$AC$13/12+$M48*$P48*'[111]2d - Schedule Table'!$AC$14/12+$N48*$P48*'[111]2d - Schedule Table'!$AC$15/12+$O48*$P48*'[111]2d - Schedule Table'!$AC$16/12+$F48*$P48*'[111]2d - Schedule Table'!$AC$7/12</f>
        <v>0</v>
      </c>
      <c r="AN48" s="180">
        <f t="shared" si="1"/>
        <v>0</v>
      </c>
    </row>
    <row r="49" spans="1:40" hidden="1" outlineLevel="1">
      <c r="A49" s="216" t="s">
        <v>1395</v>
      </c>
      <c r="B49" s="211"/>
      <c r="C49" s="218"/>
      <c r="D49" s="217"/>
      <c r="E49" s="206" t="s">
        <v>1396</v>
      </c>
      <c r="F49" s="207"/>
      <c r="G49" s="215"/>
      <c r="H49" s="215"/>
      <c r="I49" s="215"/>
      <c r="J49" s="215"/>
      <c r="K49" s="215"/>
      <c r="L49" s="215"/>
      <c r="M49" s="215"/>
      <c r="N49" s="209"/>
      <c r="O49" s="209"/>
      <c r="P49" s="183">
        <f>+IFERROR(VLOOKUP(E49,'[111]4b-Classifcation rates'!$A$5:$G$200,7,FALSE),0)</f>
        <v>70033.645012500012</v>
      </c>
      <c r="Q49" s="178">
        <f>+$G49*$P49*'[111]2d - Schedule Table'!$G$8/12+$H49*$P49*'[111]2d - Schedule Table'!$G$9/12+$I49*$P49*'[111]2d - Schedule Table'!$G$10/12+$J49*$P49*'[111]2d - Schedule Table'!$G$11/12+$K49*$P49*'[111]2d - Schedule Table'!$G$12/12+$L49*$P49*'[111]2d - Schedule Table'!$G$13/12+$M49*$P49*'[111]2d - Schedule Table'!$G$14/12+$N49*$P49*'[111]2d - Schedule Table'!$G$15/12+$O49*$P49*'[111]2d - Schedule Table'!$G$16/12+$F49*$P49*'[111]2d - Schedule Table'!$G$7/12</f>
        <v>0</v>
      </c>
      <c r="R49" s="178">
        <f>+$G49*$P49*'[111]2d - Schedule Table'!$H$8/12+$H49*$P49*'[111]2d - Schedule Table'!$H$9/12+$I49*$P49*'[111]2d - Schedule Table'!$H$10/12+$J49*$P49*'[111]2d - Schedule Table'!$H$11/12+$K49*$P49*'[111]2d - Schedule Table'!$H$12/12+$L49*$P49*'[111]2d - Schedule Table'!$H$13/12+$M49*$P49*'[111]2d - Schedule Table'!$H$14/12+$N49*$P49*'[111]2d - Schedule Table'!$H$15/12+$O49*$P49*'[111]2d - Schedule Table'!$H$16/12+$F49*$P49*'[111]2d - Schedule Table'!$H$7/12</f>
        <v>0</v>
      </c>
      <c r="S49" s="178">
        <f>+$G49*$P49*'[111]2d - Schedule Table'!$I$8/12+$H49*$P49*'[111]2d - Schedule Table'!$I$9/12+$I49*$P49*'[111]2d - Schedule Table'!$I$10/12+$J49*$P49*'[111]2d - Schedule Table'!$I$11/12+$K49*$P49*'[111]2d - Schedule Table'!$I$12/12+$L49*$P49*'[111]2d - Schedule Table'!$I$13/12+$M49*$P49*'[111]2d - Schedule Table'!$I$14/12+$N49*$P49*'[111]2d - Schedule Table'!$I$15/12+$O49*$P49*'[111]2d - Schedule Table'!$I$16/12+$F49*$P49*'[111]2d - Schedule Table'!$I$7/12</f>
        <v>0</v>
      </c>
      <c r="T49" s="178">
        <f>+$G49*$P49*'[111]2d - Schedule Table'!$J$8/12+$H49*$P49*'[111]2d - Schedule Table'!$J$9/12+$I49*$P49*'[111]2d - Schedule Table'!$J$10/12+$J49*$P49*'[111]2d - Schedule Table'!$J$11/12+$K49*$P49*'[111]2d - Schedule Table'!$J$12/12+$L49*$P49*'[111]2d - Schedule Table'!$J$13/12+$M49*$P49*'[111]2d - Schedule Table'!$J$14/12+$N49*$P49*'[111]2d - Schedule Table'!$J$15/12+$O49*$P49*'[111]2d - Schedule Table'!$J$16/12+$F49*$P49*'[111]2d - Schedule Table'!$J$7/12</f>
        <v>0</v>
      </c>
      <c r="U49" s="178">
        <f>+$G49*$P49*'[111]2d - Schedule Table'!$K$8/12+$H49*$P49*'[111]2d - Schedule Table'!$K$9/12+$I49*$P49*'[111]2d - Schedule Table'!$K$10/12+$J49*$P49*'[111]2d - Schedule Table'!$K$11/12+$K49*$P49*'[111]2d - Schedule Table'!$K$12/12+$L49*$P49*'[111]2d - Schedule Table'!$K$13/12+$M49*$P49*'[111]2d - Schedule Table'!$K$14/12+$N49*$P49*'[111]2d - Schedule Table'!$K$15/12+$O49*$P49*'[111]2d - Schedule Table'!$K$16/12+$F49*$P49*'[111]2d - Schedule Table'!$K$7/12</f>
        <v>0</v>
      </c>
      <c r="V49" s="178">
        <f>+$G49*$P49*'[111]2d - Schedule Table'!$L$8/12+$H49*$P49*'[111]2d - Schedule Table'!$L$9/12+$I49*$P49*'[111]2d - Schedule Table'!$L$10/12+$J49*$P49*'[111]2d - Schedule Table'!$L$11/12+$K49*$P49*'[111]2d - Schedule Table'!$L$12/12+$L49*$P49*'[111]2d - Schedule Table'!$L$13/12+$M49*$P49*'[111]2d - Schedule Table'!$L$14/12+$N49*$P49*'[111]2d - Schedule Table'!$L$15/12+$O49*$P49*'[111]2d - Schedule Table'!$L$16/12+$F49*$P49*'[111]2d - Schedule Table'!$L$7/12</f>
        <v>0</v>
      </c>
      <c r="W49" s="178">
        <f>+$G49*$P49*'[111]2d - Schedule Table'!$M$8/12+$H49*$P49*'[111]2d - Schedule Table'!$M$9/12+$I49*$P49*'[111]2d - Schedule Table'!$M$10/12+$J49*$P49*'[111]2d - Schedule Table'!$M$11/12+$K49*$P49*'[111]2d - Schedule Table'!$M$12/12+$L49*$P49*'[111]2d - Schedule Table'!$M$13/12+$M49*$P49*'[111]2d - Schedule Table'!$M$14/12+$N49*$P49*'[111]2d - Schedule Table'!$M$15/12+$O49*$P49*'[111]2d - Schedule Table'!$M$16/12+$F49*$P49*'[111]2d - Schedule Table'!$M$7/12</f>
        <v>0</v>
      </c>
      <c r="X49" s="178">
        <f>+$G49*$P49*'[111]2d - Schedule Table'!$N$8/12+$H49*$P49*'[111]2d - Schedule Table'!$N$9/12+$I49*$P49*'[111]2d - Schedule Table'!$N$10/12+$J49*$P49*'[111]2d - Schedule Table'!$N$11/12+$K49*$P49*'[111]2d - Schedule Table'!$N$12/12+$L49*$P49*'[111]2d - Schedule Table'!$N$13/12+$M49*$P49*'[111]2d - Schedule Table'!$N$14/12+$N49*$P49*'[111]2d - Schedule Table'!$N$15/12+$O49*$P49*'[111]2d - Schedule Table'!$N$16/12+$F49*$P49*'[111]2d - Schedule Table'!$N$7/12</f>
        <v>0</v>
      </c>
      <c r="Y49" s="178">
        <f>+$G49*$P49*'[111]2d - Schedule Table'!$O$8/12+$H49*$P49*'[111]2d - Schedule Table'!$O$9/12+$I49*$P49*'[111]2d - Schedule Table'!$O$10/12+$J49*$P49*'[111]2d - Schedule Table'!$O$11/12+$K49*$P49*'[111]2d - Schedule Table'!$O$12/12+$L49*$P49*'[111]2d - Schedule Table'!$O$13/12+$M49*$P49*'[111]2d - Schedule Table'!$O$14/12+$N49*$P49*'[111]2d - Schedule Table'!$O$15/12+$O49*$P49*'[111]2d - Schedule Table'!$O$16/12+$F49*$P49*'[111]2d - Schedule Table'!$O$7/12</f>
        <v>0</v>
      </c>
      <c r="Z49" s="178">
        <f>+$G49*$P49*'[111]2d - Schedule Table'!$P$8/12+$H49*$P49*'[111]2d - Schedule Table'!$P$9/12+$I49*$P49*'[111]2d - Schedule Table'!$P$10/12+$J49*$P49*'[111]2d - Schedule Table'!$P$11/12+$K49*$P49*'[111]2d - Schedule Table'!$P$12/12+$L49*$P49*'[111]2d - Schedule Table'!$P$13/12+$M49*$P49*'[111]2d - Schedule Table'!$P$14/12+$N49*$P49*'[111]2d - Schedule Table'!$P$15/12+$O49*$P49*'[111]2d - Schedule Table'!$P$16/12+$F49*$P49*'[111]2d - Schedule Table'!$P$7/12</f>
        <v>0</v>
      </c>
      <c r="AA49" s="178">
        <f>+$G49*$P49*'[111]2d - Schedule Table'!$Q$8/12+$H49*$P49*'[111]2d - Schedule Table'!$Q$9/12+$I49*$P49*'[111]2d - Schedule Table'!$Q$10/12+$J49*$P49*'[111]2d - Schedule Table'!$Q$11/12+$K49*$P49*'[111]2d - Schedule Table'!$Q$12/12+$L49*$P49*'[111]2d - Schedule Table'!$Q$13/12+$M49*$P49*'[111]2d - Schedule Table'!$Q$14/12+$N49*$P49*'[111]2d - Schedule Table'!$Q$15/12+$O49*$P49*'[111]2d - Schedule Table'!$Q$16/12+$F49*$P49*'[111]2d - Schedule Table'!$Q$7/12</f>
        <v>0</v>
      </c>
      <c r="AB49" s="178">
        <f>+$G49*$P49*'[111]2d - Schedule Table'!$R$8/12+$H49*$P49*'[111]2d - Schedule Table'!$R$9/12+$I49*$P49*'[111]2d - Schedule Table'!$R$10/12+$J49*$P49*'[111]2d - Schedule Table'!$R$11/12+$K49*$P49*'[111]2d - Schedule Table'!$R$12/12+$L49*$P49*'[111]2d - Schedule Table'!$R$13/12+$M49*$P49*'[111]2d - Schedule Table'!$R$14/12+$N49*$P49*'[111]2d - Schedule Table'!$R$15/12+$O49*$P49*'[111]2d - Schedule Table'!$R$16/12+$F49*$P49*'[111]2d - Schedule Table'!$R$7/12</f>
        <v>0</v>
      </c>
      <c r="AC49" s="178">
        <f>+$G49*$P49*'[111]2d - Schedule Table'!$S$8/12+$H49*$P49*'[111]2d - Schedule Table'!$S$9/12+$I49*$P49*'[111]2d - Schedule Table'!$S$10/12+$J49*$P49*'[111]2d - Schedule Table'!$S$11/12+$K49*$P49*'[111]2d - Schedule Table'!$S$12/12+$L49*$P49*'[111]2d - Schedule Table'!$S$13/12+$M49*$P49*'[111]2d - Schedule Table'!$S$14/12+$N49*$P49*'[111]2d - Schedule Table'!$S$15/12+$O49*$P49*'[111]2d - Schedule Table'!$S$16/12+$F49*$P49*'[111]2d - Schedule Table'!$S$7/12</f>
        <v>0</v>
      </c>
      <c r="AD49" s="178">
        <f>+$G49*$P49*'[111]2d - Schedule Table'!$T$8/12+$H49*$P49*'[111]2d - Schedule Table'!$T$9/12+$I49*$P49*'[111]2d - Schedule Table'!$T$10/12+$J49*$P49*'[111]2d - Schedule Table'!$T$11/12+$K49*$P49*'[111]2d - Schedule Table'!$T$12/12+$L49*$P49*'[111]2d - Schedule Table'!$T$13/12+$M49*$P49*'[111]2d - Schedule Table'!$T$14/12+$N49*$P49*'[111]2d - Schedule Table'!$T$15/12+$O49*$P49*'[111]2d - Schedule Table'!$T$16/12+$F49*$P49*'[111]2d - Schedule Table'!$T$7/12</f>
        <v>0</v>
      </c>
      <c r="AE49" s="178">
        <f>+$G49*$P49*'[111]2d - Schedule Table'!$U$8/12+$H49*$P49*'[111]2d - Schedule Table'!$U$9/12+$I49*$P49*'[111]2d - Schedule Table'!$U$10/12+$J49*$P49*'[111]2d - Schedule Table'!$U$11/12+$K49*$P49*'[111]2d - Schedule Table'!$U$12/12+$L49*$P49*'[111]2d - Schedule Table'!$U$13/12+$M49*$P49*'[111]2d - Schedule Table'!$U$14/12+$N49*$P49*'[111]2d - Schedule Table'!$U$15/12+$O49*$P49*'[111]2d - Schedule Table'!$U$16/12+$F49*$P49*'[111]2d - Schedule Table'!$U$7/12</f>
        <v>0</v>
      </c>
      <c r="AF49" s="178">
        <f>+$G49*$P49*'[111]2d - Schedule Table'!$V$8/12+$H49*$P49*'[111]2d - Schedule Table'!$V$9/12+$I49*$P49*'[111]2d - Schedule Table'!$V$10/12+$J49*$P49*'[111]2d - Schedule Table'!$V$11/12+$K49*$P49*'[111]2d - Schedule Table'!$V$12/12+$L49*$P49*'[111]2d - Schedule Table'!$V$13/12+$M49*$P49*'[111]2d - Schedule Table'!$V$14/12+$N49*$P49*'[111]2d - Schedule Table'!$V$15/12+$O49*$P49*'[111]2d - Schedule Table'!$V$16/12+$F49*$P49*'[111]2d - Schedule Table'!$V$7/12</f>
        <v>0</v>
      </c>
      <c r="AG49" s="178">
        <f>+$G49*$P49*'[111]2d - Schedule Table'!$W$8/12+$H49*$P49*'[111]2d - Schedule Table'!$W$9/12+$I49*$P49*'[111]2d - Schedule Table'!$W$10/12+$J49*$P49*'[111]2d - Schedule Table'!$W$11/12+$K49*$P49*'[111]2d - Schedule Table'!$W$12/12+$L49*$P49*'[111]2d - Schedule Table'!$W$13/12+$M49*$P49*'[111]2d - Schedule Table'!$W$14/12+$N49*$P49*'[111]2d - Schedule Table'!$W$15/12+$O49*$P49*'[111]2d - Schedule Table'!$W$16/12+$F49*$P49*'[111]2d - Schedule Table'!$W$7/12</f>
        <v>0</v>
      </c>
      <c r="AH49" s="178">
        <f>+$G49*$P49*'[111]2d - Schedule Table'!$X$8/12+$H49*$P49*'[111]2d - Schedule Table'!$X$9/12+$I49*$P49*'[111]2d - Schedule Table'!$X$10/12+$J49*$P49*'[111]2d - Schedule Table'!$X$11/12+$K49*$P49*'[111]2d - Schedule Table'!$X$12/12+$L49*$P49*'[111]2d - Schedule Table'!$X$13/12+$M49*$P49*'[111]2d - Schedule Table'!$X$14/12+$N49*$P49*'[111]2d - Schedule Table'!$X$15/12+$O49*$P49*'[111]2d - Schedule Table'!$X$16/12+$F49*$P49*'[111]2d - Schedule Table'!$X$7/12</f>
        <v>0</v>
      </c>
      <c r="AI49" s="178">
        <f>+$G49*$P49*'[111]2d - Schedule Table'!$Y$8/12+$H49*$P49*'[111]2d - Schedule Table'!$Y$9/12+$I49*$P49*'[111]2d - Schedule Table'!$Y$10/12+$J49*$P49*'[111]2d - Schedule Table'!$Y$11/12+$K49*$P49*'[111]2d - Schedule Table'!$Y$12/12+$L49*$P49*'[111]2d - Schedule Table'!$Y$13/12+$M49*$P49*'[111]2d - Schedule Table'!$Y$14/12+$N49*$P49*'[111]2d - Schedule Table'!$Y$15/12+$O49*$P49*'[111]2d - Schedule Table'!$Y$16/12+$F49*$P49*'[111]2d - Schedule Table'!$Y$7/12</f>
        <v>0</v>
      </c>
      <c r="AJ49" s="178">
        <f>+$G49*$P49*'[111]2d - Schedule Table'!$Z$8/12+$H49*$P49*'[111]2d - Schedule Table'!$Z$9/12+$I49*$P49*'[111]2d - Schedule Table'!$Z$10/12+$J49*$P49*'[111]2d - Schedule Table'!$Z$11/12+$K49*$P49*'[111]2d - Schedule Table'!$Z$12/12+$L49*$P49*'[111]2d - Schedule Table'!$Z$13/12+$M49*$P49*'[111]2d - Schedule Table'!$Z$14/12+$N49*$P49*'[111]2d - Schedule Table'!$Z$15/12+$O49*$P49*'[111]2d - Schedule Table'!$Z$16/12+$F49*$P49*'[111]2d - Schedule Table'!$Z$7/12</f>
        <v>0</v>
      </c>
      <c r="AK49" s="178">
        <f>+$G49*$P49*'[111]2d - Schedule Table'!$AA$8/12+$H49*$P49*'[111]2d - Schedule Table'!$AA$9/12+$I49*$P49*'[111]2d - Schedule Table'!$AA$10/12+$J49*$P49*'[111]2d - Schedule Table'!$AA$11/12+$K49*$P49*'[111]2d - Schedule Table'!$AA$12/12+$L49*$P49*'[111]2d - Schedule Table'!$AA$13/12+$M49*$P49*'[111]2d - Schedule Table'!$AA$14/12+$N49*$P49*'[111]2d - Schedule Table'!$AA$15/12+$O49*$P49*'[111]2d - Schedule Table'!$AA$16/12+$F49*$P49*'[111]2d - Schedule Table'!$AA$7/12</f>
        <v>0</v>
      </c>
      <c r="AL49" s="178">
        <f>+$G49*$P49*'[111]2d - Schedule Table'!$AB$8/12+$H49*$P49*'[111]2d - Schedule Table'!$AB$9/12+$I49*$P49*'[111]2d - Schedule Table'!$AB$10/12+$J49*$P49*'[111]2d - Schedule Table'!$AB$11/12+$K49*$P49*'[111]2d - Schedule Table'!$AB$12/12+$L49*$P49*'[111]2d - Schedule Table'!$AB$13/12+$M49*$P49*'[111]2d - Schedule Table'!$AB$14/12+$N49*$P49*'[111]2d - Schedule Table'!$AB$15/12+$O49*$P49*'[111]2d - Schedule Table'!$AB$16/12+$F49*$P49*'[111]2d - Schedule Table'!$AB$7/12</f>
        <v>0</v>
      </c>
      <c r="AM49" s="178">
        <f>+$G49*$P49*'[111]2d - Schedule Table'!$AC$8/12+$H49*$P49*'[111]2d - Schedule Table'!$AC$9/12+$I49*$P49*'[111]2d - Schedule Table'!$AC$10/12+$J49*$P49*'[111]2d - Schedule Table'!$AC$11/12+$K49*$P49*'[111]2d - Schedule Table'!$AC$12/12+$L49*$P49*'[111]2d - Schedule Table'!$AC$13/12+$M49*$P49*'[111]2d - Schedule Table'!$AC$14/12+$N49*$P49*'[111]2d - Schedule Table'!$AC$15/12+$O49*$P49*'[111]2d - Schedule Table'!$AC$16/12+$F49*$P49*'[111]2d - Schedule Table'!$AC$7/12</f>
        <v>0</v>
      </c>
      <c r="AN49" s="180">
        <f t="shared" si="1"/>
        <v>0</v>
      </c>
    </row>
    <row r="50" spans="1:40" hidden="1" outlineLevel="1">
      <c r="A50" s="216" t="s">
        <v>1387</v>
      </c>
      <c r="B50" s="211"/>
      <c r="C50" s="218"/>
      <c r="D50" s="217"/>
      <c r="E50" s="206" t="s">
        <v>1301</v>
      </c>
      <c r="F50" s="207"/>
      <c r="G50" s="215"/>
      <c r="H50" s="215"/>
      <c r="I50" s="215"/>
      <c r="J50" s="215"/>
      <c r="K50" s="215"/>
      <c r="L50" s="215"/>
      <c r="M50" s="215"/>
      <c r="N50" s="209"/>
      <c r="O50" s="209"/>
      <c r="P50" s="183">
        <f>+IFERROR(VLOOKUP(E50,'[111]4b-Classifcation rates'!$A$5:$G$200,7,FALSE),0)</f>
        <v>151178.8714875</v>
      </c>
      <c r="Q50" s="178">
        <f>+$G50*$P50*'[111]2d - Schedule Table'!$G$8/12+$H50*$P50*'[111]2d - Schedule Table'!$G$9/12+$I50*$P50*'[111]2d - Schedule Table'!$G$10/12+$J50*$P50*'[111]2d - Schedule Table'!$G$11/12+$K50*$P50*'[111]2d - Schedule Table'!$G$12/12+$L50*$P50*'[111]2d - Schedule Table'!$G$13/12+$M50*$P50*'[111]2d - Schedule Table'!$G$14/12+$N50*$P50*'[111]2d - Schedule Table'!$G$15/12+$O50*$P50*'[111]2d - Schedule Table'!$G$16/12+$F50*$P50*'[111]2d - Schedule Table'!$G$7/12</f>
        <v>0</v>
      </c>
      <c r="R50" s="178">
        <f>+$G50*$P50*'[111]2d - Schedule Table'!$H$8/12+$H50*$P50*'[111]2d - Schedule Table'!$H$9/12+$I50*$P50*'[111]2d - Schedule Table'!$H$10/12+$J50*$P50*'[111]2d - Schedule Table'!$H$11/12+$K50*$P50*'[111]2d - Schedule Table'!$H$12/12+$L50*$P50*'[111]2d - Schedule Table'!$H$13/12+$M50*$P50*'[111]2d - Schedule Table'!$H$14/12+$N50*$P50*'[111]2d - Schedule Table'!$H$15/12+$O50*$P50*'[111]2d - Schedule Table'!$H$16/12+$F50*$P50*'[111]2d - Schedule Table'!$H$7/12</f>
        <v>0</v>
      </c>
      <c r="S50" s="178">
        <f>+$G50*$P50*'[111]2d - Schedule Table'!$I$8/12+$H50*$P50*'[111]2d - Schedule Table'!$I$9/12+$I50*$P50*'[111]2d - Schedule Table'!$I$10/12+$J50*$P50*'[111]2d - Schedule Table'!$I$11/12+$K50*$P50*'[111]2d - Schedule Table'!$I$12/12+$L50*$P50*'[111]2d - Schedule Table'!$I$13/12+$M50*$P50*'[111]2d - Schedule Table'!$I$14/12+$N50*$P50*'[111]2d - Schedule Table'!$I$15/12+$O50*$P50*'[111]2d - Schedule Table'!$I$16/12+$F50*$P50*'[111]2d - Schedule Table'!$I$7/12</f>
        <v>0</v>
      </c>
      <c r="T50" s="178">
        <f>+$G50*$P50*'[111]2d - Schedule Table'!$J$8/12+$H50*$P50*'[111]2d - Schedule Table'!$J$9/12+$I50*$P50*'[111]2d - Schedule Table'!$J$10/12+$J50*$P50*'[111]2d - Schedule Table'!$J$11/12+$K50*$P50*'[111]2d - Schedule Table'!$J$12/12+$L50*$P50*'[111]2d - Schedule Table'!$J$13/12+$M50*$P50*'[111]2d - Schedule Table'!$J$14/12+$N50*$P50*'[111]2d - Schedule Table'!$J$15/12+$O50*$P50*'[111]2d - Schedule Table'!$J$16/12+$F50*$P50*'[111]2d - Schedule Table'!$J$7/12</f>
        <v>0</v>
      </c>
      <c r="U50" s="178">
        <f>+$G50*$P50*'[111]2d - Schedule Table'!$K$8/12+$H50*$P50*'[111]2d - Schedule Table'!$K$9/12+$I50*$P50*'[111]2d - Schedule Table'!$K$10/12+$J50*$P50*'[111]2d - Schedule Table'!$K$11/12+$K50*$P50*'[111]2d - Schedule Table'!$K$12/12+$L50*$P50*'[111]2d - Schedule Table'!$K$13/12+$M50*$P50*'[111]2d - Schedule Table'!$K$14/12+$N50*$P50*'[111]2d - Schedule Table'!$K$15/12+$O50*$P50*'[111]2d - Schedule Table'!$K$16/12+$F50*$P50*'[111]2d - Schedule Table'!$K$7/12</f>
        <v>0</v>
      </c>
      <c r="V50" s="178">
        <f>+$G50*$P50*'[111]2d - Schedule Table'!$L$8/12+$H50*$P50*'[111]2d - Schedule Table'!$L$9/12+$I50*$P50*'[111]2d - Schedule Table'!$L$10/12+$J50*$P50*'[111]2d - Schedule Table'!$L$11/12+$K50*$P50*'[111]2d - Schedule Table'!$L$12/12+$L50*$P50*'[111]2d - Schedule Table'!$L$13/12+$M50*$P50*'[111]2d - Schedule Table'!$L$14/12+$N50*$P50*'[111]2d - Schedule Table'!$L$15/12+$O50*$P50*'[111]2d - Schedule Table'!$L$16/12+$F50*$P50*'[111]2d - Schedule Table'!$L$7/12</f>
        <v>0</v>
      </c>
      <c r="W50" s="178">
        <f>+$G50*$P50*'[111]2d - Schedule Table'!$M$8/12+$H50*$P50*'[111]2d - Schedule Table'!$M$9/12+$I50*$P50*'[111]2d - Schedule Table'!$M$10/12+$J50*$P50*'[111]2d - Schedule Table'!$M$11/12+$K50*$P50*'[111]2d - Schedule Table'!$M$12/12+$L50*$P50*'[111]2d - Schedule Table'!$M$13/12+$M50*$P50*'[111]2d - Schedule Table'!$M$14/12+$N50*$P50*'[111]2d - Schedule Table'!$M$15/12+$O50*$P50*'[111]2d - Schedule Table'!$M$16/12+$F50*$P50*'[111]2d - Schedule Table'!$M$7/12</f>
        <v>0</v>
      </c>
      <c r="X50" s="178">
        <f>+$G50*$P50*'[111]2d - Schedule Table'!$N$8/12+$H50*$P50*'[111]2d - Schedule Table'!$N$9/12+$I50*$P50*'[111]2d - Schedule Table'!$N$10/12+$J50*$P50*'[111]2d - Schedule Table'!$N$11/12+$K50*$P50*'[111]2d - Schedule Table'!$N$12/12+$L50*$P50*'[111]2d - Schedule Table'!$N$13/12+$M50*$P50*'[111]2d - Schedule Table'!$N$14/12+$N50*$P50*'[111]2d - Schedule Table'!$N$15/12+$O50*$P50*'[111]2d - Schedule Table'!$N$16/12+$F50*$P50*'[111]2d - Schedule Table'!$N$7/12</f>
        <v>0</v>
      </c>
      <c r="Y50" s="178">
        <f>+$G50*$P50*'[111]2d - Schedule Table'!$O$8/12+$H50*$P50*'[111]2d - Schedule Table'!$O$9/12+$I50*$P50*'[111]2d - Schedule Table'!$O$10/12+$J50*$P50*'[111]2d - Schedule Table'!$O$11/12+$K50*$P50*'[111]2d - Schedule Table'!$O$12/12+$L50*$P50*'[111]2d - Schedule Table'!$O$13/12+$M50*$P50*'[111]2d - Schedule Table'!$O$14/12+$N50*$P50*'[111]2d - Schedule Table'!$O$15/12+$O50*$P50*'[111]2d - Schedule Table'!$O$16/12+$F50*$P50*'[111]2d - Schedule Table'!$O$7/12</f>
        <v>0</v>
      </c>
      <c r="Z50" s="178">
        <f>+$G50*$P50*'[111]2d - Schedule Table'!$P$8/12+$H50*$P50*'[111]2d - Schedule Table'!$P$9/12+$I50*$P50*'[111]2d - Schedule Table'!$P$10/12+$J50*$P50*'[111]2d - Schedule Table'!$P$11/12+$K50*$P50*'[111]2d - Schedule Table'!$P$12/12+$L50*$P50*'[111]2d - Schedule Table'!$P$13/12+$M50*$P50*'[111]2d - Schedule Table'!$P$14/12+$N50*$P50*'[111]2d - Schedule Table'!$P$15/12+$O50*$P50*'[111]2d - Schedule Table'!$P$16/12+$F50*$P50*'[111]2d - Schedule Table'!$P$7/12</f>
        <v>0</v>
      </c>
      <c r="AA50" s="178">
        <f>+$G50*$P50*'[111]2d - Schedule Table'!$Q$8/12+$H50*$P50*'[111]2d - Schedule Table'!$Q$9/12+$I50*$P50*'[111]2d - Schedule Table'!$Q$10/12+$J50*$P50*'[111]2d - Schedule Table'!$Q$11/12+$K50*$P50*'[111]2d - Schedule Table'!$Q$12/12+$L50*$P50*'[111]2d - Schedule Table'!$Q$13/12+$M50*$P50*'[111]2d - Schedule Table'!$Q$14/12+$N50*$P50*'[111]2d - Schedule Table'!$Q$15/12+$O50*$P50*'[111]2d - Schedule Table'!$Q$16/12+$F50*$P50*'[111]2d - Schedule Table'!$Q$7/12</f>
        <v>0</v>
      </c>
      <c r="AB50" s="178">
        <f>+$G50*$P50*'[111]2d - Schedule Table'!$R$8/12+$H50*$P50*'[111]2d - Schedule Table'!$R$9/12+$I50*$P50*'[111]2d - Schedule Table'!$R$10/12+$J50*$P50*'[111]2d - Schedule Table'!$R$11/12+$K50*$P50*'[111]2d - Schedule Table'!$R$12/12+$L50*$P50*'[111]2d - Schedule Table'!$R$13/12+$M50*$P50*'[111]2d - Schedule Table'!$R$14/12+$N50*$P50*'[111]2d - Schedule Table'!$R$15/12+$O50*$P50*'[111]2d - Schedule Table'!$R$16/12+$F50*$P50*'[111]2d - Schedule Table'!$R$7/12</f>
        <v>0</v>
      </c>
      <c r="AC50" s="178">
        <f>+$G50*$P50*'[111]2d - Schedule Table'!$S$8/12+$H50*$P50*'[111]2d - Schedule Table'!$S$9/12+$I50*$P50*'[111]2d - Schedule Table'!$S$10/12+$J50*$P50*'[111]2d - Schedule Table'!$S$11/12+$K50*$P50*'[111]2d - Schedule Table'!$S$12/12+$L50*$P50*'[111]2d - Schedule Table'!$S$13/12+$M50*$P50*'[111]2d - Schedule Table'!$S$14/12+$N50*$P50*'[111]2d - Schedule Table'!$S$15/12+$O50*$P50*'[111]2d - Schedule Table'!$S$16/12+$F50*$P50*'[111]2d - Schedule Table'!$S$7/12</f>
        <v>0</v>
      </c>
      <c r="AD50" s="178">
        <f>+$G50*$P50*'[111]2d - Schedule Table'!$T$8/12+$H50*$P50*'[111]2d - Schedule Table'!$T$9/12+$I50*$P50*'[111]2d - Schedule Table'!$T$10/12+$J50*$P50*'[111]2d - Schedule Table'!$T$11/12+$K50*$P50*'[111]2d - Schedule Table'!$T$12/12+$L50*$P50*'[111]2d - Schedule Table'!$T$13/12+$M50*$P50*'[111]2d - Schedule Table'!$T$14/12+$N50*$P50*'[111]2d - Schedule Table'!$T$15/12+$O50*$P50*'[111]2d - Schedule Table'!$T$16/12+$F50*$P50*'[111]2d - Schedule Table'!$T$7/12</f>
        <v>0</v>
      </c>
      <c r="AE50" s="178">
        <f>+$G50*$P50*'[111]2d - Schedule Table'!$U$8/12+$H50*$P50*'[111]2d - Schedule Table'!$U$9/12+$I50*$P50*'[111]2d - Schedule Table'!$U$10/12+$J50*$P50*'[111]2d - Schedule Table'!$U$11/12+$K50*$P50*'[111]2d - Schedule Table'!$U$12/12+$L50*$P50*'[111]2d - Schedule Table'!$U$13/12+$M50*$P50*'[111]2d - Schedule Table'!$U$14/12+$N50*$P50*'[111]2d - Schedule Table'!$U$15/12+$O50*$P50*'[111]2d - Schedule Table'!$U$16/12+$F50*$P50*'[111]2d - Schedule Table'!$U$7/12</f>
        <v>0</v>
      </c>
      <c r="AF50" s="178">
        <f>+$G50*$P50*'[111]2d - Schedule Table'!$V$8/12+$H50*$P50*'[111]2d - Schedule Table'!$V$9/12+$I50*$P50*'[111]2d - Schedule Table'!$V$10/12+$J50*$P50*'[111]2d - Schedule Table'!$V$11/12+$K50*$P50*'[111]2d - Schedule Table'!$V$12/12+$L50*$P50*'[111]2d - Schedule Table'!$V$13/12+$M50*$P50*'[111]2d - Schedule Table'!$V$14/12+$N50*$P50*'[111]2d - Schedule Table'!$V$15/12+$O50*$P50*'[111]2d - Schedule Table'!$V$16/12+$F50*$P50*'[111]2d - Schedule Table'!$V$7/12</f>
        <v>0</v>
      </c>
      <c r="AG50" s="178">
        <f>+$G50*$P50*'[111]2d - Schedule Table'!$W$8/12+$H50*$P50*'[111]2d - Schedule Table'!$W$9/12+$I50*$P50*'[111]2d - Schedule Table'!$W$10/12+$J50*$P50*'[111]2d - Schedule Table'!$W$11/12+$K50*$P50*'[111]2d - Schedule Table'!$W$12/12+$L50*$P50*'[111]2d - Schedule Table'!$W$13/12+$M50*$P50*'[111]2d - Schedule Table'!$W$14/12+$N50*$P50*'[111]2d - Schedule Table'!$W$15/12+$O50*$P50*'[111]2d - Schedule Table'!$W$16/12+$F50*$P50*'[111]2d - Schedule Table'!$W$7/12</f>
        <v>0</v>
      </c>
      <c r="AH50" s="178">
        <f>+$G50*$P50*'[111]2d - Schedule Table'!$X$8/12+$H50*$P50*'[111]2d - Schedule Table'!$X$9/12+$I50*$P50*'[111]2d - Schedule Table'!$X$10/12+$J50*$P50*'[111]2d - Schedule Table'!$X$11/12+$K50*$P50*'[111]2d - Schedule Table'!$X$12/12+$L50*$P50*'[111]2d - Schedule Table'!$X$13/12+$M50*$P50*'[111]2d - Schedule Table'!$X$14/12+$N50*$P50*'[111]2d - Schedule Table'!$X$15/12+$O50*$P50*'[111]2d - Schedule Table'!$X$16/12+$F50*$P50*'[111]2d - Schedule Table'!$X$7/12</f>
        <v>0</v>
      </c>
      <c r="AI50" s="178">
        <f>+$G50*$P50*'[111]2d - Schedule Table'!$Y$8/12+$H50*$P50*'[111]2d - Schedule Table'!$Y$9/12+$I50*$P50*'[111]2d - Schedule Table'!$Y$10/12+$J50*$P50*'[111]2d - Schedule Table'!$Y$11/12+$K50*$P50*'[111]2d - Schedule Table'!$Y$12/12+$L50*$P50*'[111]2d - Schedule Table'!$Y$13/12+$M50*$P50*'[111]2d - Schedule Table'!$Y$14/12+$N50*$P50*'[111]2d - Schedule Table'!$Y$15/12+$O50*$P50*'[111]2d - Schedule Table'!$Y$16/12+$F50*$P50*'[111]2d - Schedule Table'!$Y$7/12</f>
        <v>0</v>
      </c>
      <c r="AJ50" s="178">
        <f>+$G50*$P50*'[111]2d - Schedule Table'!$Z$8/12+$H50*$P50*'[111]2d - Schedule Table'!$Z$9/12+$I50*$P50*'[111]2d - Schedule Table'!$Z$10/12+$J50*$P50*'[111]2d - Schedule Table'!$Z$11/12+$K50*$P50*'[111]2d - Schedule Table'!$Z$12/12+$L50*$P50*'[111]2d - Schedule Table'!$Z$13/12+$M50*$P50*'[111]2d - Schedule Table'!$Z$14/12+$N50*$P50*'[111]2d - Schedule Table'!$Z$15/12+$O50*$P50*'[111]2d - Schedule Table'!$Z$16/12+$F50*$P50*'[111]2d - Schedule Table'!$Z$7/12</f>
        <v>0</v>
      </c>
      <c r="AK50" s="178">
        <f>+$G50*$P50*'[111]2d - Schedule Table'!$AA$8/12+$H50*$P50*'[111]2d - Schedule Table'!$AA$9/12+$I50*$P50*'[111]2d - Schedule Table'!$AA$10/12+$J50*$P50*'[111]2d - Schedule Table'!$AA$11/12+$K50*$P50*'[111]2d - Schedule Table'!$AA$12/12+$L50*$P50*'[111]2d - Schedule Table'!$AA$13/12+$M50*$P50*'[111]2d - Schedule Table'!$AA$14/12+$N50*$P50*'[111]2d - Schedule Table'!$AA$15/12+$O50*$P50*'[111]2d - Schedule Table'!$AA$16/12+$F50*$P50*'[111]2d - Schedule Table'!$AA$7/12</f>
        <v>0</v>
      </c>
      <c r="AL50" s="178">
        <f>+$G50*$P50*'[111]2d - Schedule Table'!$AB$8/12+$H50*$P50*'[111]2d - Schedule Table'!$AB$9/12+$I50*$P50*'[111]2d - Schedule Table'!$AB$10/12+$J50*$P50*'[111]2d - Schedule Table'!$AB$11/12+$K50*$P50*'[111]2d - Schedule Table'!$AB$12/12+$L50*$P50*'[111]2d - Schedule Table'!$AB$13/12+$M50*$P50*'[111]2d - Schedule Table'!$AB$14/12+$N50*$P50*'[111]2d - Schedule Table'!$AB$15/12+$O50*$P50*'[111]2d - Schedule Table'!$AB$16/12+$F50*$P50*'[111]2d - Schedule Table'!$AB$7/12</f>
        <v>0</v>
      </c>
      <c r="AM50" s="178">
        <f>+$G50*$P50*'[111]2d - Schedule Table'!$AC$8/12+$H50*$P50*'[111]2d - Schedule Table'!$AC$9/12+$I50*$P50*'[111]2d - Schedule Table'!$AC$10/12+$J50*$P50*'[111]2d - Schedule Table'!$AC$11/12+$K50*$P50*'[111]2d - Schedule Table'!$AC$12/12+$L50*$P50*'[111]2d - Schedule Table'!$AC$13/12+$M50*$P50*'[111]2d - Schedule Table'!$AC$14/12+$N50*$P50*'[111]2d - Schedule Table'!$AC$15/12+$O50*$P50*'[111]2d - Schedule Table'!$AC$16/12+$F50*$P50*'[111]2d - Schedule Table'!$AC$7/12</f>
        <v>0</v>
      </c>
      <c r="AN50" s="180">
        <f t="shared" si="1"/>
        <v>0</v>
      </c>
    </row>
    <row r="51" spans="1:40" hidden="1" outlineLevel="1">
      <c r="A51" s="216" t="s">
        <v>1387</v>
      </c>
      <c r="B51" s="211"/>
      <c r="C51" s="218"/>
      <c r="D51" s="217"/>
      <c r="E51" s="206" t="s">
        <v>1296</v>
      </c>
      <c r="F51" s="207"/>
      <c r="G51" s="215"/>
      <c r="H51" s="215"/>
      <c r="I51" s="215"/>
      <c r="J51" s="215"/>
      <c r="K51" s="215"/>
      <c r="L51" s="215"/>
      <c r="M51" s="215"/>
      <c r="N51" s="209"/>
      <c r="O51" s="209"/>
      <c r="P51" s="183">
        <f>+IFERROR(VLOOKUP(E51,'[111]4b-Classifcation rates'!$A$5:$G$200,7,FALSE),0)</f>
        <v>131672.61978750001</v>
      </c>
      <c r="Q51" s="178">
        <f>+$G51*$P51*'[111]2d - Schedule Table'!$G$8/12+$H51*$P51*'[111]2d - Schedule Table'!$G$9/12+$I51*$P51*'[111]2d - Schedule Table'!$G$10/12+$J51*$P51*'[111]2d - Schedule Table'!$G$11/12+$K51*$P51*'[111]2d - Schedule Table'!$G$12/12+$L51*$P51*'[111]2d - Schedule Table'!$G$13/12+$M51*$P51*'[111]2d - Schedule Table'!$G$14/12+$N51*$P51*'[111]2d - Schedule Table'!$G$15/12+$O51*$P51*'[111]2d - Schedule Table'!$G$16/12+$F51*$P51*'[111]2d - Schedule Table'!$G$7/12</f>
        <v>0</v>
      </c>
      <c r="R51" s="178">
        <f>+$G51*$P51*'[111]2d - Schedule Table'!$H$8/12+$H51*$P51*'[111]2d - Schedule Table'!$H$9/12+$I51*$P51*'[111]2d - Schedule Table'!$H$10/12+$J51*$P51*'[111]2d - Schedule Table'!$H$11/12+$K51*$P51*'[111]2d - Schedule Table'!$H$12/12+$L51*$P51*'[111]2d - Schedule Table'!$H$13/12+$M51*$P51*'[111]2d - Schedule Table'!$H$14/12+$N51*$P51*'[111]2d - Schedule Table'!$H$15/12+$O51*$P51*'[111]2d - Schedule Table'!$H$16/12+$F51*$P51*'[111]2d - Schedule Table'!$H$7/12</f>
        <v>0</v>
      </c>
      <c r="S51" s="178">
        <f>+$G51*$P51*'[111]2d - Schedule Table'!$I$8/12+$H51*$P51*'[111]2d - Schedule Table'!$I$9/12+$I51*$P51*'[111]2d - Schedule Table'!$I$10/12+$J51*$P51*'[111]2d - Schedule Table'!$I$11/12+$K51*$P51*'[111]2d - Schedule Table'!$I$12/12+$L51*$P51*'[111]2d - Schedule Table'!$I$13/12+$M51*$P51*'[111]2d - Schedule Table'!$I$14/12+$N51*$P51*'[111]2d - Schedule Table'!$I$15/12+$O51*$P51*'[111]2d - Schedule Table'!$I$16/12+$F51*$P51*'[111]2d - Schedule Table'!$I$7/12</f>
        <v>0</v>
      </c>
      <c r="T51" s="178">
        <f>+$G51*$P51*'[111]2d - Schedule Table'!$J$8/12+$H51*$P51*'[111]2d - Schedule Table'!$J$9/12+$I51*$P51*'[111]2d - Schedule Table'!$J$10/12+$J51*$P51*'[111]2d - Schedule Table'!$J$11/12+$K51*$P51*'[111]2d - Schedule Table'!$J$12/12+$L51*$P51*'[111]2d - Schedule Table'!$J$13/12+$M51*$P51*'[111]2d - Schedule Table'!$J$14/12+$N51*$P51*'[111]2d - Schedule Table'!$J$15/12+$O51*$P51*'[111]2d - Schedule Table'!$J$16/12+$F51*$P51*'[111]2d - Schedule Table'!$J$7/12</f>
        <v>0</v>
      </c>
      <c r="U51" s="178">
        <f>+$G51*$P51*'[111]2d - Schedule Table'!$K$8/12+$H51*$P51*'[111]2d - Schedule Table'!$K$9/12+$I51*$P51*'[111]2d - Schedule Table'!$K$10/12+$J51*$P51*'[111]2d - Schedule Table'!$K$11/12+$K51*$P51*'[111]2d - Schedule Table'!$K$12/12+$L51*$P51*'[111]2d - Schedule Table'!$K$13/12+$M51*$P51*'[111]2d - Schedule Table'!$K$14/12+$N51*$P51*'[111]2d - Schedule Table'!$K$15/12+$O51*$P51*'[111]2d - Schedule Table'!$K$16/12+$F51*$P51*'[111]2d - Schedule Table'!$K$7/12</f>
        <v>0</v>
      </c>
      <c r="V51" s="178">
        <f>+$G51*$P51*'[111]2d - Schedule Table'!$L$8/12+$H51*$P51*'[111]2d - Schedule Table'!$L$9/12+$I51*$P51*'[111]2d - Schedule Table'!$L$10/12+$J51*$P51*'[111]2d - Schedule Table'!$L$11/12+$K51*$P51*'[111]2d - Schedule Table'!$L$12/12+$L51*$P51*'[111]2d - Schedule Table'!$L$13/12+$M51*$P51*'[111]2d - Schedule Table'!$L$14/12+$N51*$P51*'[111]2d - Schedule Table'!$L$15/12+$O51*$P51*'[111]2d - Schedule Table'!$L$16/12+$F51*$P51*'[111]2d - Schedule Table'!$L$7/12</f>
        <v>0</v>
      </c>
      <c r="W51" s="178">
        <f>+$G51*$P51*'[111]2d - Schedule Table'!$M$8/12+$H51*$P51*'[111]2d - Schedule Table'!$M$9/12+$I51*$P51*'[111]2d - Schedule Table'!$M$10/12+$J51*$P51*'[111]2d - Schedule Table'!$M$11/12+$K51*$P51*'[111]2d - Schedule Table'!$M$12/12+$L51*$P51*'[111]2d - Schedule Table'!$M$13/12+$M51*$P51*'[111]2d - Schedule Table'!$M$14/12+$N51*$P51*'[111]2d - Schedule Table'!$M$15/12+$O51*$P51*'[111]2d - Schedule Table'!$M$16/12+$F51*$P51*'[111]2d - Schedule Table'!$M$7/12</f>
        <v>0</v>
      </c>
      <c r="X51" s="178">
        <f>+$G51*$P51*'[111]2d - Schedule Table'!$N$8/12+$H51*$P51*'[111]2d - Schedule Table'!$N$9/12+$I51*$P51*'[111]2d - Schedule Table'!$N$10/12+$J51*$P51*'[111]2d - Schedule Table'!$N$11/12+$K51*$P51*'[111]2d - Schedule Table'!$N$12/12+$L51*$P51*'[111]2d - Schedule Table'!$N$13/12+$M51*$P51*'[111]2d - Schedule Table'!$N$14/12+$N51*$P51*'[111]2d - Schedule Table'!$N$15/12+$O51*$P51*'[111]2d - Schedule Table'!$N$16/12+$F51*$P51*'[111]2d - Schedule Table'!$N$7/12</f>
        <v>0</v>
      </c>
      <c r="Y51" s="178">
        <f>+$G51*$P51*'[111]2d - Schedule Table'!$O$8/12+$H51*$P51*'[111]2d - Schedule Table'!$O$9/12+$I51*$P51*'[111]2d - Schedule Table'!$O$10/12+$J51*$P51*'[111]2d - Schedule Table'!$O$11/12+$K51*$P51*'[111]2d - Schedule Table'!$O$12/12+$L51*$P51*'[111]2d - Schedule Table'!$O$13/12+$M51*$P51*'[111]2d - Schedule Table'!$O$14/12+$N51*$P51*'[111]2d - Schedule Table'!$O$15/12+$O51*$P51*'[111]2d - Schedule Table'!$O$16/12+$F51*$P51*'[111]2d - Schedule Table'!$O$7/12</f>
        <v>0</v>
      </c>
      <c r="Z51" s="178">
        <f>+$G51*$P51*'[111]2d - Schedule Table'!$P$8/12+$H51*$P51*'[111]2d - Schedule Table'!$P$9/12+$I51*$P51*'[111]2d - Schedule Table'!$P$10/12+$J51*$P51*'[111]2d - Schedule Table'!$P$11/12+$K51*$P51*'[111]2d - Schedule Table'!$P$12/12+$L51*$P51*'[111]2d - Schedule Table'!$P$13/12+$M51*$P51*'[111]2d - Schedule Table'!$P$14/12+$N51*$P51*'[111]2d - Schedule Table'!$P$15/12+$O51*$P51*'[111]2d - Schedule Table'!$P$16/12+$F51*$P51*'[111]2d - Schedule Table'!$P$7/12</f>
        <v>0</v>
      </c>
      <c r="AA51" s="178">
        <f>+$G51*$P51*'[111]2d - Schedule Table'!$Q$8/12+$H51*$P51*'[111]2d - Schedule Table'!$Q$9/12+$I51*$P51*'[111]2d - Schedule Table'!$Q$10/12+$J51*$P51*'[111]2d - Schedule Table'!$Q$11/12+$K51*$P51*'[111]2d - Schedule Table'!$Q$12/12+$L51*$P51*'[111]2d - Schedule Table'!$Q$13/12+$M51*$P51*'[111]2d - Schedule Table'!$Q$14/12+$N51*$P51*'[111]2d - Schedule Table'!$Q$15/12+$O51*$P51*'[111]2d - Schedule Table'!$Q$16/12+$F51*$P51*'[111]2d - Schedule Table'!$Q$7/12</f>
        <v>0</v>
      </c>
      <c r="AB51" s="178">
        <f>+$G51*$P51*'[111]2d - Schedule Table'!$R$8/12+$H51*$P51*'[111]2d - Schedule Table'!$R$9/12+$I51*$P51*'[111]2d - Schedule Table'!$R$10/12+$J51*$P51*'[111]2d - Schedule Table'!$R$11/12+$K51*$P51*'[111]2d - Schedule Table'!$R$12/12+$L51*$P51*'[111]2d - Schedule Table'!$R$13/12+$M51*$P51*'[111]2d - Schedule Table'!$R$14/12+$N51*$P51*'[111]2d - Schedule Table'!$R$15/12+$O51*$P51*'[111]2d - Schedule Table'!$R$16/12+$F51*$P51*'[111]2d - Schedule Table'!$R$7/12</f>
        <v>0</v>
      </c>
      <c r="AC51" s="178">
        <f>+$G51*$P51*'[111]2d - Schedule Table'!$S$8/12+$H51*$P51*'[111]2d - Schedule Table'!$S$9/12+$I51*$P51*'[111]2d - Schedule Table'!$S$10/12+$J51*$P51*'[111]2d - Schedule Table'!$S$11/12+$K51*$P51*'[111]2d - Schedule Table'!$S$12/12+$L51*$P51*'[111]2d - Schedule Table'!$S$13/12+$M51*$P51*'[111]2d - Schedule Table'!$S$14/12+$N51*$P51*'[111]2d - Schedule Table'!$S$15/12+$O51*$P51*'[111]2d - Schedule Table'!$S$16/12+$F51*$P51*'[111]2d - Schedule Table'!$S$7/12</f>
        <v>0</v>
      </c>
      <c r="AD51" s="178">
        <f>+$G51*$P51*'[111]2d - Schedule Table'!$T$8/12+$H51*$P51*'[111]2d - Schedule Table'!$T$9/12+$I51*$P51*'[111]2d - Schedule Table'!$T$10/12+$J51*$P51*'[111]2d - Schedule Table'!$T$11/12+$K51*$P51*'[111]2d - Schedule Table'!$T$12/12+$L51*$P51*'[111]2d - Schedule Table'!$T$13/12+$M51*$P51*'[111]2d - Schedule Table'!$T$14/12+$N51*$P51*'[111]2d - Schedule Table'!$T$15/12+$O51*$P51*'[111]2d - Schedule Table'!$T$16/12+$F51*$P51*'[111]2d - Schedule Table'!$T$7/12</f>
        <v>0</v>
      </c>
      <c r="AE51" s="178">
        <f>+$G51*$P51*'[111]2d - Schedule Table'!$U$8/12+$H51*$P51*'[111]2d - Schedule Table'!$U$9/12+$I51*$P51*'[111]2d - Schedule Table'!$U$10/12+$J51*$P51*'[111]2d - Schedule Table'!$U$11/12+$K51*$P51*'[111]2d - Schedule Table'!$U$12/12+$L51*$P51*'[111]2d - Schedule Table'!$U$13/12+$M51*$P51*'[111]2d - Schedule Table'!$U$14/12+$N51*$P51*'[111]2d - Schedule Table'!$U$15/12+$O51*$P51*'[111]2d - Schedule Table'!$U$16/12+$F51*$P51*'[111]2d - Schedule Table'!$U$7/12</f>
        <v>0</v>
      </c>
      <c r="AF51" s="178">
        <f>+$G51*$P51*'[111]2d - Schedule Table'!$V$8/12+$H51*$P51*'[111]2d - Schedule Table'!$V$9/12+$I51*$P51*'[111]2d - Schedule Table'!$V$10/12+$J51*$P51*'[111]2d - Schedule Table'!$V$11/12+$K51*$P51*'[111]2d - Schedule Table'!$V$12/12+$L51*$P51*'[111]2d - Schedule Table'!$V$13/12+$M51*$P51*'[111]2d - Schedule Table'!$V$14/12+$N51*$P51*'[111]2d - Schedule Table'!$V$15/12+$O51*$P51*'[111]2d - Schedule Table'!$V$16/12+$F51*$P51*'[111]2d - Schedule Table'!$V$7/12</f>
        <v>0</v>
      </c>
      <c r="AG51" s="178">
        <f>+$G51*$P51*'[111]2d - Schedule Table'!$W$8/12+$H51*$P51*'[111]2d - Schedule Table'!$W$9/12+$I51*$P51*'[111]2d - Schedule Table'!$W$10/12+$J51*$P51*'[111]2d - Schedule Table'!$W$11/12+$K51*$P51*'[111]2d - Schedule Table'!$W$12/12+$L51*$P51*'[111]2d - Schedule Table'!$W$13/12+$M51*$P51*'[111]2d - Schedule Table'!$W$14/12+$N51*$P51*'[111]2d - Schedule Table'!$W$15/12+$O51*$P51*'[111]2d - Schedule Table'!$W$16/12+$F51*$P51*'[111]2d - Schedule Table'!$W$7/12</f>
        <v>0</v>
      </c>
      <c r="AH51" s="178">
        <f>+$G51*$P51*'[111]2d - Schedule Table'!$X$8/12+$H51*$P51*'[111]2d - Schedule Table'!$X$9/12+$I51*$P51*'[111]2d - Schedule Table'!$X$10/12+$J51*$P51*'[111]2d - Schedule Table'!$X$11/12+$K51*$P51*'[111]2d - Schedule Table'!$X$12/12+$L51*$P51*'[111]2d - Schedule Table'!$X$13/12+$M51*$P51*'[111]2d - Schedule Table'!$X$14/12+$N51*$P51*'[111]2d - Schedule Table'!$X$15/12+$O51*$P51*'[111]2d - Schedule Table'!$X$16/12+$F51*$P51*'[111]2d - Schedule Table'!$X$7/12</f>
        <v>0</v>
      </c>
      <c r="AI51" s="178">
        <f>+$G51*$P51*'[111]2d - Schedule Table'!$Y$8/12+$H51*$P51*'[111]2d - Schedule Table'!$Y$9/12+$I51*$P51*'[111]2d - Schedule Table'!$Y$10/12+$J51*$P51*'[111]2d - Schedule Table'!$Y$11/12+$K51*$P51*'[111]2d - Schedule Table'!$Y$12/12+$L51*$P51*'[111]2d - Schedule Table'!$Y$13/12+$M51*$P51*'[111]2d - Schedule Table'!$Y$14/12+$N51*$P51*'[111]2d - Schedule Table'!$Y$15/12+$O51*$P51*'[111]2d - Schedule Table'!$Y$16/12+$F51*$P51*'[111]2d - Schedule Table'!$Y$7/12</f>
        <v>0</v>
      </c>
      <c r="AJ51" s="178">
        <f>+$G51*$P51*'[111]2d - Schedule Table'!$Z$8/12+$H51*$P51*'[111]2d - Schedule Table'!$Z$9/12+$I51*$P51*'[111]2d - Schedule Table'!$Z$10/12+$J51*$P51*'[111]2d - Schedule Table'!$Z$11/12+$K51*$P51*'[111]2d - Schedule Table'!$Z$12/12+$L51*$P51*'[111]2d - Schedule Table'!$Z$13/12+$M51*$P51*'[111]2d - Schedule Table'!$Z$14/12+$N51*$P51*'[111]2d - Schedule Table'!$Z$15/12+$O51*$P51*'[111]2d - Schedule Table'!$Z$16/12+$F51*$P51*'[111]2d - Schedule Table'!$Z$7/12</f>
        <v>0</v>
      </c>
      <c r="AK51" s="178">
        <f>+$G51*$P51*'[111]2d - Schedule Table'!$AA$8/12+$H51*$P51*'[111]2d - Schedule Table'!$AA$9/12+$I51*$P51*'[111]2d - Schedule Table'!$AA$10/12+$J51*$P51*'[111]2d - Schedule Table'!$AA$11/12+$K51*$P51*'[111]2d - Schedule Table'!$AA$12/12+$L51*$P51*'[111]2d - Schedule Table'!$AA$13/12+$M51*$P51*'[111]2d - Schedule Table'!$AA$14/12+$N51*$P51*'[111]2d - Schedule Table'!$AA$15/12+$O51*$P51*'[111]2d - Schedule Table'!$AA$16/12+$F51*$P51*'[111]2d - Schedule Table'!$AA$7/12</f>
        <v>0</v>
      </c>
      <c r="AL51" s="178">
        <f>+$G51*$P51*'[111]2d - Schedule Table'!$AB$8/12+$H51*$P51*'[111]2d - Schedule Table'!$AB$9/12+$I51*$P51*'[111]2d - Schedule Table'!$AB$10/12+$J51*$P51*'[111]2d - Schedule Table'!$AB$11/12+$K51*$P51*'[111]2d - Schedule Table'!$AB$12/12+$L51*$P51*'[111]2d - Schedule Table'!$AB$13/12+$M51*$P51*'[111]2d - Schedule Table'!$AB$14/12+$N51*$P51*'[111]2d - Schedule Table'!$AB$15/12+$O51*$P51*'[111]2d - Schedule Table'!$AB$16/12+$F51*$P51*'[111]2d - Schedule Table'!$AB$7/12</f>
        <v>0</v>
      </c>
      <c r="AM51" s="178">
        <f>+$G51*$P51*'[111]2d - Schedule Table'!$AC$8/12+$H51*$P51*'[111]2d - Schedule Table'!$AC$9/12+$I51*$P51*'[111]2d - Schedule Table'!$AC$10/12+$J51*$P51*'[111]2d - Schedule Table'!$AC$11/12+$K51*$P51*'[111]2d - Schedule Table'!$AC$12/12+$L51*$P51*'[111]2d - Schedule Table'!$AC$13/12+$M51*$P51*'[111]2d - Schedule Table'!$AC$14/12+$N51*$P51*'[111]2d - Schedule Table'!$AC$15/12+$O51*$P51*'[111]2d - Schedule Table'!$AC$16/12+$F51*$P51*'[111]2d - Schedule Table'!$AC$7/12</f>
        <v>0</v>
      </c>
      <c r="AN51" s="180">
        <f t="shared" si="1"/>
        <v>0</v>
      </c>
    </row>
    <row r="52" spans="1:40" hidden="1" outlineLevel="1">
      <c r="A52" s="216" t="s">
        <v>1385</v>
      </c>
      <c r="B52" s="211"/>
      <c r="C52" s="218"/>
      <c r="D52" s="217"/>
      <c r="E52" s="206" t="s">
        <v>1301</v>
      </c>
      <c r="F52" s="207"/>
      <c r="G52" s="215"/>
      <c r="H52" s="215"/>
      <c r="I52" s="215"/>
      <c r="J52" s="215"/>
      <c r="K52" s="215"/>
      <c r="L52" s="215"/>
      <c r="M52" s="215"/>
      <c r="N52" s="209"/>
      <c r="O52" s="209"/>
      <c r="P52" s="183">
        <f>+IFERROR(VLOOKUP(E52,'[111]4b-Classifcation rates'!$A$5:$G$200,7,FALSE),0)</f>
        <v>151178.8714875</v>
      </c>
      <c r="Q52" s="178">
        <f>+$G52*$P52*'[111]2d - Schedule Table'!$G$8/12+$H52*$P52*'[111]2d - Schedule Table'!$G$9/12+$I52*$P52*'[111]2d - Schedule Table'!$G$10/12+$J52*$P52*'[111]2d - Schedule Table'!$G$11/12+$K52*$P52*'[111]2d - Schedule Table'!$G$12/12+$L52*$P52*'[111]2d - Schedule Table'!$G$13/12+$M52*$P52*'[111]2d - Schedule Table'!$G$14/12+$N52*$P52*'[111]2d - Schedule Table'!$G$15/12+$O52*$P52*'[111]2d - Schedule Table'!$G$16/12+$F52*$P52*'[111]2d - Schedule Table'!$G$7/12</f>
        <v>0</v>
      </c>
      <c r="R52" s="178">
        <f>+$G52*$P52*'[111]2d - Schedule Table'!$H$8/12+$H52*$P52*'[111]2d - Schedule Table'!$H$9/12+$I52*$P52*'[111]2d - Schedule Table'!$H$10/12+$J52*$P52*'[111]2d - Schedule Table'!$H$11/12+$K52*$P52*'[111]2d - Schedule Table'!$H$12/12+$L52*$P52*'[111]2d - Schedule Table'!$H$13/12+$M52*$P52*'[111]2d - Schedule Table'!$H$14/12+$N52*$P52*'[111]2d - Schedule Table'!$H$15/12+$O52*$P52*'[111]2d - Schedule Table'!$H$16/12+$F52*$P52*'[111]2d - Schedule Table'!$H$7/12</f>
        <v>0</v>
      </c>
      <c r="S52" s="178">
        <f>+$G52*$P52*'[111]2d - Schedule Table'!$I$8/12+$H52*$P52*'[111]2d - Schedule Table'!$I$9/12+$I52*$P52*'[111]2d - Schedule Table'!$I$10/12+$J52*$P52*'[111]2d - Schedule Table'!$I$11/12+$K52*$P52*'[111]2d - Schedule Table'!$I$12/12+$L52*$P52*'[111]2d - Schedule Table'!$I$13/12+$M52*$P52*'[111]2d - Schedule Table'!$I$14/12+$N52*$P52*'[111]2d - Schedule Table'!$I$15/12+$O52*$P52*'[111]2d - Schedule Table'!$I$16/12+$F52*$P52*'[111]2d - Schedule Table'!$I$7/12</f>
        <v>0</v>
      </c>
      <c r="T52" s="178">
        <f>+$G52*$P52*'[111]2d - Schedule Table'!$J$8/12+$H52*$P52*'[111]2d - Schedule Table'!$J$9/12+$I52*$P52*'[111]2d - Schedule Table'!$J$10/12+$J52*$P52*'[111]2d - Schedule Table'!$J$11/12+$K52*$P52*'[111]2d - Schedule Table'!$J$12/12+$L52*$P52*'[111]2d - Schedule Table'!$J$13/12+$M52*$P52*'[111]2d - Schedule Table'!$J$14/12+$N52*$P52*'[111]2d - Schedule Table'!$J$15/12+$O52*$P52*'[111]2d - Schedule Table'!$J$16/12+$F52*$P52*'[111]2d - Schedule Table'!$J$7/12</f>
        <v>0</v>
      </c>
      <c r="U52" s="178">
        <f>+$G52*$P52*'[111]2d - Schedule Table'!$K$8/12+$H52*$P52*'[111]2d - Schedule Table'!$K$9/12+$I52*$P52*'[111]2d - Schedule Table'!$K$10/12+$J52*$P52*'[111]2d - Schedule Table'!$K$11/12+$K52*$P52*'[111]2d - Schedule Table'!$K$12/12+$L52*$P52*'[111]2d - Schedule Table'!$K$13/12+$M52*$P52*'[111]2d - Schedule Table'!$K$14/12+$N52*$P52*'[111]2d - Schedule Table'!$K$15/12+$O52*$P52*'[111]2d - Schedule Table'!$K$16/12+$F52*$P52*'[111]2d - Schedule Table'!$K$7/12</f>
        <v>0</v>
      </c>
      <c r="V52" s="178">
        <f>+$G52*$P52*'[111]2d - Schedule Table'!$L$8/12+$H52*$P52*'[111]2d - Schedule Table'!$L$9/12+$I52*$P52*'[111]2d - Schedule Table'!$L$10/12+$J52*$P52*'[111]2d - Schedule Table'!$L$11/12+$K52*$P52*'[111]2d - Schedule Table'!$L$12/12+$L52*$P52*'[111]2d - Schedule Table'!$L$13/12+$M52*$P52*'[111]2d - Schedule Table'!$L$14/12+$N52*$P52*'[111]2d - Schedule Table'!$L$15/12+$O52*$P52*'[111]2d - Schedule Table'!$L$16/12+$F52*$P52*'[111]2d - Schedule Table'!$L$7/12</f>
        <v>0</v>
      </c>
      <c r="W52" s="178">
        <f>+$G52*$P52*'[111]2d - Schedule Table'!$M$8/12+$H52*$P52*'[111]2d - Schedule Table'!$M$9/12+$I52*$P52*'[111]2d - Schedule Table'!$M$10/12+$J52*$P52*'[111]2d - Schedule Table'!$M$11/12+$K52*$P52*'[111]2d - Schedule Table'!$M$12/12+$L52*$P52*'[111]2d - Schedule Table'!$M$13/12+$M52*$P52*'[111]2d - Schedule Table'!$M$14/12+$N52*$P52*'[111]2d - Schedule Table'!$M$15/12+$O52*$P52*'[111]2d - Schedule Table'!$M$16/12+$F52*$P52*'[111]2d - Schedule Table'!$M$7/12</f>
        <v>0</v>
      </c>
      <c r="X52" s="178">
        <f>+$G52*$P52*'[111]2d - Schedule Table'!$N$8/12+$H52*$P52*'[111]2d - Schedule Table'!$N$9/12+$I52*$P52*'[111]2d - Schedule Table'!$N$10/12+$J52*$P52*'[111]2d - Schedule Table'!$N$11/12+$K52*$P52*'[111]2d - Schedule Table'!$N$12/12+$L52*$P52*'[111]2d - Schedule Table'!$N$13/12+$M52*$P52*'[111]2d - Schedule Table'!$N$14/12+$N52*$P52*'[111]2d - Schedule Table'!$N$15/12+$O52*$P52*'[111]2d - Schedule Table'!$N$16/12+$F52*$P52*'[111]2d - Schedule Table'!$N$7/12</f>
        <v>0</v>
      </c>
      <c r="Y52" s="178">
        <f>+$G52*$P52*'[111]2d - Schedule Table'!$O$8/12+$H52*$P52*'[111]2d - Schedule Table'!$O$9/12+$I52*$P52*'[111]2d - Schedule Table'!$O$10/12+$J52*$P52*'[111]2d - Schedule Table'!$O$11/12+$K52*$P52*'[111]2d - Schedule Table'!$O$12/12+$L52*$P52*'[111]2d - Schedule Table'!$O$13/12+$M52*$P52*'[111]2d - Schedule Table'!$O$14/12+$N52*$P52*'[111]2d - Schedule Table'!$O$15/12+$O52*$P52*'[111]2d - Schedule Table'!$O$16/12+$F52*$P52*'[111]2d - Schedule Table'!$O$7/12</f>
        <v>0</v>
      </c>
      <c r="Z52" s="178">
        <f>+$G52*$P52*'[111]2d - Schedule Table'!$P$8/12+$H52*$P52*'[111]2d - Schedule Table'!$P$9/12+$I52*$P52*'[111]2d - Schedule Table'!$P$10/12+$J52*$P52*'[111]2d - Schedule Table'!$P$11/12+$K52*$P52*'[111]2d - Schedule Table'!$P$12/12+$L52*$P52*'[111]2d - Schedule Table'!$P$13/12+$M52*$P52*'[111]2d - Schedule Table'!$P$14/12+$N52*$P52*'[111]2d - Schedule Table'!$P$15/12+$O52*$P52*'[111]2d - Schedule Table'!$P$16/12+$F52*$P52*'[111]2d - Schedule Table'!$P$7/12</f>
        <v>0</v>
      </c>
      <c r="AA52" s="178">
        <f>+$G52*$P52*'[111]2d - Schedule Table'!$Q$8/12+$H52*$P52*'[111]2d - Schedule Table'!$Q$9/12+$I52*$P52*'[111]2d - Schedule Table'!$Q$10/12+$J52*$P52*'[111]2d - Schedule Table'!$Q$11/12+$K52*$P52*'[111]2d - Schedule Table'!$Q$12/12+$L52*$P52*'[111]2d - Schedule Table'!$Q$13/12+$M52*$P52*'[111]2d - Schedule Table'!$Q$14/12+$N52*$P52*'[111]2d - Schedule Table'!$Q$15/12+$O52*$P52*'[111]2d - Schedule Table'!$Q$16/12+$F52*$P52*'[111]2d - Schedule Table'!$Q$7/12</f>
        <v>0</v>
      </c>
      <c r="AB52" s="178">
        <f>+$G52*$P52*'[111]2d - Schedule Table'!$R$8/12+$H52*$P52*'[111]2d - Schedule Table'!$R$9/12+$I52*$P52*'[111]2d - Schedule Table'!$R$10/12+$J52*$P52*'[111]2d - Schedule Table'!$R$11/12+$K52*$P52*'[111]2d - Schedule Table'!$R$12/12+$L52*$P52*'[111]2d - Schedule Table'!$R$13/12+$M52*$P52*'[111]2d - Schedule Table'!$R$14/12+$N52*$P52*'[111]2d - Schedule Table'!$R$15/12+$O52*$P52*'[111]2d - Schedule Table'!$R$16/12+$F52*$P52*'[111]2d - Schedule Table'!$R$7/12</f>
        <v>0</v>
      </c>
      <c r="AC52" s="178">
        <f>+$G52*$P52*'[111]2d - Schedule Table'!$S$8/12+$H52*$P52*'[111]2d - Schedule Table'!$S$9/12+$I52*$P52*'[111]2d - Schedule Table'!$S$10/12+$J52*$P52*'[111]2d - Schedule Table'!$S$11/12+$K52*$P52*'[111]2d - Schedule Table'!$S$12/12+$L52*$P52*'[111]2d - Schedule Table'!$S$13/12+$M52*$P52*'[111]2d - Schedule Table'!$S$14/12+$N52*$P52*'[111]2d - Schedule Table'!$S$15/12+$O52*$P52*'[111]2d - Schedule Table'!$S$16/12+$F52*$P52*'[111]2d - Schedule Table'!$S$7/12</f>
        <v>0</v>
      </c>
      <c r="AD52" s="178">
        <f>+$G52*$P52*'[111]2d - Schedule Table'!$T$8/12+$H52*$P52*'[111]2d - Schedule Table'!$T$9/12+$I52*$P52*'[111]2d - Schedule Table'!$T$10/12+$J52*$P52*'[111]2d - Schedule Table'!$T$11/12+$K52*$P52*'[111]2d - Schedule Table'!$T$12/12+$L52*$P52*'[111]2d - Schedule Table'!$T$13/12+$M52*$P52*'[111]2d - Schedule Table'!$T$14/12+$N52*$P52*'[111]2d - Schedule Table'!$T$15/12+$O52*$P52*'[111]2d - Schedule Table'!$T$16/12+$F52*$P52*'[111]2d - Schedule Table'!$T$7/12</f>
        <v>0</v>
      </c>
      <c r="AE52" s="178">
        <f>+$G52*$P52*'[111]2d - Schedule Table'!$U$8/12+$H52*$P52*'[111]2d - Schedule Table'!$U$9/12+$I52*$P52*'[111]2d - Schedule Table'!$U$10/12+$J52*$P52*'[111]2d - Schedule Table'!$U$11/12+$K52*$P52*'[111]2d - Schedule Table'!$U$12/12+$L52*$P52*'[111]2d - Schedule Table'!$U$13/12+$M52*$P52*'[111]2d - Schedule Table'!$U$14/12+$N52*$P52*'[111]2d - Schedule Table'!$U$15/12+$O52*$P52*'[111]2d - Schedule Table'!$U$16/12+$F52*$P52*'[111]2d - Schedule Table'!$U$7/12</f>
        <v>0</v>
      </c>
      <c r="AF52" s="178">
        <f>+$G52*$P52*'[111]2d - Schedule Table'!$V$8/12+$H52*$P52*'[111]2d - Schedule Table'!$V$9/12+$I52*$P52*'[111]2d - Schedule Table'!$V$10/12+$J52*$P52*'[111]2d - Schedule Table'!$V$11/12+$K52*$P52*'[111]2d - Schedule Table'!$V$12/12+$L52*$P52*'[111]2d - Schedule Table'!$V$13/12+$M52*$P52*'[111]2d - Schedule Table'!$V$14/12+$N52*$P52*'[111]2d - Schedule Table'!$V$15/12+$O52*$P52*'[111]2d - Schedule Table'!$V$16/12+$F52*$P52*'[111]2d - Schedule Table'!$V$7/12</f>
        <v>0</v>
      </c>
      <c r="AG52" s="178">
        <f>+$G52*$P52*'[111]2d - Schedule Table'!$W$8/12+$H52*$P52*'[111]2d - Schedule Table'!$W$9/12+$I52*$P52*'[111]2d - Schedule Table'!$W$10/12+$J52*$P52*'[111]2d - Schedule Table'!$W$11/12+$K52*$P52*'[111]2d - Schedule Table'!$W$12/12+$L52*$P52*'[111]2d - Schedule Table'!$W$13/12+$M52*$P52*'[111]2d - Schedule Table'!$W$14/12+$N52*$P52*'[111]2d - Schedule Table'!$W$15/12+$O52*$P52*'[111]2d - Schedule Table'!$W$16/12+$F52*$P52*'[111]2d - Schedule Table'!$W$7/12</f>
        <v>0</v>
      </c>
      <c r="AH52" s="178">
        <f>+$G52*$P52*'[111]2d - Schedule Table'!$X$8/12+$H52*$P52*'[111]2d - Schedule Table'!$X$9/12+$I52*$P52*'[111]2d - Schedule Table'!$X$10/12+$J52*$P52*'[111]2d - Schedule Table'!$X$11/12+$K52*$P52*'[111]2d - Schedule Table'!$X$12/12+$L52*$P52*'[111]2d - Schedule Table'!$X$13/12+$M52*$P52*'[111]2d - Schedule Table'!$X$14/12+$N52*$P52*'[111]2d - Schedule Table'!$X$15/12+$O52*$P52*'[111]2d - Schedule Table'!$X$16/12+$F52*$P52*'[111]2d - Schedule Table'!$X$7/12</f>
        <v>0</v>
      </c>
      <c r="AI52" s="178">
        <f>+$G52*$P52*'[111]2d - Schedule Table'!$Y$8/12+$H52*$P52*'[111]2d - Schedule Table'!$Y$9/12+$I52*$P52*'[111]2d - Schedule Table'!$Y$10/12+$J52*$P52*'[111]2d - Schedule Table'!$Y$11/12+$K52*$P52*'[111]2d - Schedule Table'!$Y$12/12+$L52*$P52*'[111]2d - Schedule Table'!$Y$13/12+$M52*$P52*'[111]2d - Schedule Table'!$Y$14/12+$N52*$P52*'[111]2d - Schedule Table'!$Y$15/12+$O52*$P52*'[111]2d - Schedule Table'!$Y$16/12+$F52*$P52*'[111]2d - Schedule Table'!$Y$7/12</f>
        <v>0</v>
      </c>
      <c r="AJ52" s="178">
        <f>+$G52*$P52*'[111]2d - Schedule Table'!$Z$8/12+$H52*$P52*'[111]2d - Schedule Table'!$Z$9/12+$I52*$P52*'[111]2d - Schedule Table'!$Z$10/12+$J52*$P52*'[111]2d - Schedule Table'!$Z$11/12+$K52*$P52*'[111]2d - Schedule Table'!$Z$12/12+$L52*$P52*'[111]2d - Schedule Table'!$Z$13/12+$M52*$P52*'[111]2d - Schedule Table'!$Z$14/12+$N52*$P52*'[111]2d - Schedule Table'!$Z$15/12+$O52*$P52*'[111]2d - Schedule Table'!$Z$16/12+$F52*$P52*'[111]2d - Schedule Table'!$Z$7/12</f>
        <v>0</v>
      </c>
      <c r="AK52" s="178">
        <f>+$G52*$P52*'[111]2d - Schedule Table'!$AA$8/12+$H52*$P52*'[111]2d - Schedule Table'!$AA$9/12+$I52*$P52*'[111]2d - Schedule Table'!$AA$10/12+$J52*$P52*'[111]2d - Schedule Table'!$AA$11/12+$K52*$P52*'[111]2d - Schedule Table'!$AA$12/12+$L52*$P52*'[111]2d - Schedule Table'!$AA$13/12+$M52*$P52*'[111]2d - Schedule Table'!$AA$14/12+$N52*$P52*'[111]2d - Schedule Table'!$AA$15/12+$O52*$P52*'[111]2d - Schedule Table'!$AA$16/12+$F52*$P52*'[111]2d - Schedule Table'!$AA$7/12</f>
        <v>0</v>
      </c>
      <c r="AL52" s="178">
        <f>+$G52*$P52*'[111]2d - Schedule Table'!$AB$8/12+$H52*$P52*'[111]2d - Schedule Table'!$AB$9/12+$I52*$P52*'[111]2d - Schedule Table'!$AB$10/12+$J52*$P52*'[111]2d - Schedule Table'!$AB$11/12+$K52*$P52*'[111]2d - Schedule Table'!$AB$12/12+$L52*$P52*'[111]2d - Schedule Table'!$AB$13/12+$M52*$P52*'[111]2d - Schedule Table'!$AB$14/12+$N52*$P52*'[111]2d - Schedule Table'!$AB$15/12+$O52*$P52*'[111]2d - Schedule Table'!$AB$16/12+$F52*$P52*'[111]2d - Schedule Table'!$AB$7/12</f>
        <v>0</v>
      </c>
      <c r="AM52" s="178">
        <f>+$G52*$P52*'[111]2d - Schedule Table'!$AC$8/12+$H52*$P52*'[111]2d - Schedule Table'!$AC$9/12+$I52*$P52*'[111]2d - Schedule Table'!$AC$10/12+$J52*$P52*'[111]2d - Schedule Table'!$AC$11/12+$K52*$P52*'[111]2d - Schedule Table'!$AC$12/12+$L52*$P52*'[111]2d - Schedule Table'!$AC$13/12+$M52*$P52*'[111]2d - Schedule Table'!$AC$14/12+$N52*$P52*'[111]2d - Schedule Table'!$AC$15/12+$O52*$P52*'[111]2d - Schedule Table'!$AC$16/12+$F52*$P52*'[111]2d - Schedule Table'!$AC$7/12</f>
        <v>0</v>
      </c>
      <c r="AN52" s="180">
        <f t="shared" si="1"/>
        <v>0</v>
      </c>
    </row>
    <row r="53" spans="1:40" hidden="1" outlineLevel="1">
      <c r="A53" s="216" t="s">
        <v>1395</v>
      </c>
      <c r="B53" s="211"/>
      <c r="C53" s="218"/>
      <c r="D53" s="217"/>
      <c r="E53" s="206" t="s">
        <v>1384</v>
      </c>
      <c r="F53" s="207"/>
      <c r="G53" s="215"/>
      <c r="H53" s="215"/>
      <c r="I53" s="215"/>
      <c r="J53" s="215"/>
      <c r="K53" s="215"/>
      <c r="L53" s="215"/>
      <c r="M53" s="215"/>
      <c r="N53" s="209"/>
      <c r="O53" s="209"/>
      <c r="P53" s="183">
        <f>+IFERROR(VLOOKUP(E53,'[111]4b-Classifcation rates'!$A$5:$G$200,7,FALSE),0)</f>
        <v>60399</v>
      </c>
      <c r="Q53" s="178">
        <f>+$G53*$P53*'[111]2d - Schedule Table'!$G$8/12+$H53*$P53*'[111]2d - Schedule Table'!$G$9/12+$I53*$P53*'[111]2d - Schedule Table'!$G$10/12+$J53*$P53*'[111]2d - Schedule Table'!$G$11/12+$K53*$P53*'[111]2d - Schedule Table'!$G$12/12+$L53*$P53*'[111]2d - Schedule Table'!$G$13/12+$M53*$P53*'[111]2d - Schedule Table'!$G$14/12+$N53*$P53*'[111]2d - Schedule Table'!$G$15/12+$O53*$P53*'[111]2d - Schedule Table'!$G$16/12+$F53*$P53*'[111]2d - Schedule Table'!$G$7/12</f>
        <v>0</v>
      </c>
      <c r="R53" s="178">
        <f>+$G53*$P53*'[111]2d - Schedule Table'!$H$8/12+$H53*$P53*'[111]2d - Schedule Table'!$H$9/12+$I53*$P53*'[111]2d - Schedule Table'!$H$10/12+$J53*$P53*'[111]2d - Schedule Table'!$H$11/12+$K53*$P53*'[111]2d - Schedule Table'!$H$12/12+$L53*$P53*'[111]2d - Schedule Table'!$H$13/12+$M53*$P53*'[111]2d - Schedule Table'!$H$14/12+$N53*$P53*'[111]2d - Schedule Table'!$H$15/12+$O53*$P53*'[111]2d - Schedule Table'!$H$16/12+$F53*$P53*'[111]2d - Schedule Table'!$H$7/12</f>
        <v>0</v>
      </c>
      <c r="S53" s="178">
        <f>+$G53*$P53*'[111]2d - Schedule Table'!$I$8/12+$H53*$P53*'[111]2d - Schedule Table'!$I$9/12+$I53*$P53*'[111]2d - Schedule Table'!$I$10/12+$J53*$P53*'[111]2d - Schedule Table'!$I$11/12+$K53*$P53*'[111]2d - Schedule Table'!$I$12/12+$L53*$P53*'[111]2d - Schedule Table'!$I$13/12+$M53*$P53*'[111]2d - Schedule Table'!$I$14/12+$N53*$P53*'[111]2d - Schedule Table'!$I$15/12+$O53*$P53*'[111]2d - Schedule Table'!$I$16/12+$F53*$P53*'[111]2d - Schedule Table'!$I$7/12</f>
        <v>0</v>
      </c>
      <c r="T53" s="178">
        <f>+$G53*$P53*'[111]2d - Schedule Table'!$J$8/12+$H53*$P53*'[111]2d - Schedule Table'!$J$9/12+$I53*$P53*'[111]2d - Schedule Table'!$J$10/12+$J53*$P53*'[111]2d - Schedule Table'!$J$11/12+$K53*$P53*'[111]2d - Schedule Table'!$J$12/12+$L53*$P53*'[111]2d - Schedule Table'!$J$13/12+$M53*$P53*'[111]2d - Schedule Table'!$J$14/12+$N53*$P53*'[111]2d - Schedule Table'!$J$15/12+$O53*$P53*'[111]2d - Schedule Table'!$J$16/12+$F53*$P53*'[111]2d - Schedule Table'!$J$7/12</f>
        <v>0</v>
      </c>
      <c r="U53" s="178">
        <f>+$G53*$P53*'[111]2d - Schedule Table'!$K$8/12+$H53*$P53*'[111]2d - Schedule Table'!$K$9/12+$I53*$P53*'[111]2d - Schedule Table'!$K$10/12+$J53*$P53*'[111]2d - Schedule Table'!$K$11/12+$K53*$P53*'[111]2d - Schedule Table'!$K$12/12+$L53*$P53*'[111]2d - Schedule Table'!$K$13/12+$M53*$P53*'[111]2d - Schedule Table'!$K$14/12+$N53*$P53*'[111]2d - Schedule Table'!$K$15/12+$O53*$P53*'[111]2d - Schedule Table'!$K$16/12+$F53*$P53*'[111]2d - Schedule Table'!$K$7/12</f>
        <v>0</v>
      </c>
      <c r="V53" s="178">
        <f>+$G53*$P53*'[111]2d - Schedule Table'!$L$8/12+$H53*$P53*'[111]2d - Schedule Table'!$L$9/12+$I53*$P53*'[111]2d - Schedule Table'!$L$10/12+$J53*$P53*'[111]2d - Schedule Table'!$L$11/12+$K53*$P53*'[111]2d - Schedule Table'!$L$12/12+$L53*$P53*'[111]2d - Schedule Table'!$L$13/12+$M53*$P53*'[111]2d - Schedule Table'!$L$14/12+$N53*$P53*'[111]2d - Schedule Table'!$L$15/12+$O53*$P53*'[111]2d - Schedule Table'!$L$16/12+$F53*$P53*'[111]2d - Schedule Table'!$L$7/12</f>
        <v>0</v>
      </c>
      <c r="W53" s="178">
        <f>+$G53*$P53*'[111]2d - Schedule Table'!$M$8/12+$H53*$P53*'[111]2d - Schedule Table'!$M$9/12+$I53*$P53*'[111]2d - Schedule Table'!$M$10/12+$J53*$P53*'[111]2d - Schedule Table'!$M$11/12+$K53*$P53*'[111]2d - Schedule Table'!$M$12/12+$L53*$P53*'[111]2d - Schedule Table'!$M$13/12+$M53*$P53*'[111]2d - Schedule Table'!$M$14/12+$N53*$P53*'[111]2d - Schedule Table'!$M$15/12+$O53*$P53*'[111]2d - Schedule Table'!$M$16/12+$F53*$P53*'[111]2d - Schedule Table'!$M$7/12</f>
        <v>0</v>
      </c>
      <c r="X53" s="178">
        <f>+$G53*$P53*'[111]2d - Schedule Table'!$N$8/12+$H53*$P53*'[111]2d - Schedule Table'!$N$9/12+$I53*$P53*'[111]2d - Schedule Table'!$N$10/12+$J53*$P53*'[111]2d - Schedule Table'!$N$11/12+$K53*$P53*'[111]2d - Schedule Table'!$N$12/12+$L53*$P53*'[111]2d - Schedule Table'!$N$13/12+$M53*$P53*'[111]2d - Schedule Table'!$N$14/12+$N53*$P53*'[111]2d - Schedule Table'!$N$15/12+$O53*$P53*'[111]2d - Schedule Table'!$N$16/12+$F53*$P53*'[111]2d - Schedule Table'!$N$7/12</f>
        <v>0</v>
      </c>
      <c r="Y53" s="178">
        <f>+$G53*$P53*'[111]2d - Schedule Table'!$O$8/12+$H53*$P53*'[111]2d - Schedule Table'!$O$9/12+$I53*$P53*'[111]2d - Schedule Table'!$O$10/12+$J53*$P53*'[111]2d - Schedule Table'!$O$11/12+$K53*$P53*'[111]2d - Schedule Table'!$O$12/12+$L53*$P53*'[111]2d - Schedule Table'!$O$13/12+$M53*$P53*'[111]2d - Schedule Table'!$O$14/12+$N53*$P53*'[111]2d - Schedule Table'!$O$15/12+$O53*$P53*'[111]2d - Schedule Table'!$O$16/12+$F53*$P53*'[111]2d - Schedule Table'!$O$7/12</f>
        <v>0</v>
      </c>
      <c r="Z53" s="178">
        <f>+$G53*$P53*'[111]2d - Schedule Table'!$P$8/12+$H53*$P53*'[111]2d - Schedule Table'!$P$9/12+$I53*$P53*'[111]2d - Schedule Table'!$P$10/12+$J53*$P53*'[111]2d - Schedule Table'!$P$11/12+$K53*$P53*'[111]2d - Schedule Table'!$P$12/12+$L53*$P53*'[111]2d - Schedule Table'!$P$13/12+$M53*$P53*'[111]2d - Schedule Table'!$P$14/12+$N53*$P53*'[111]2d - Schedule Table'!$P$15/12+$O53*$P53*'[111]2d - Schedule Table'!$P$16/12+$F53*$P53*'[111]2d - Schedule Table'!$P$7/12</f>
        <v>0</v>
      </c>
      <c r="AA53" s="178">
        <f>+$G53*$P53*'[111]2d - Schedule Table'!$Q$8/12+$H53*$P53*'[111]2d - Schedule Table'!$Q$9/12+$I53*$P53*'[111]2d - Schedule Table'!$Q$10/12+$J53*$P53*'[111]2d - Schedule Table'!$Q$11/12+$K53*$P53*'[111]2d - Schedule Table'!$Q$12/12+$L53*$P53*'[111]2d - Schedule Table'!$Q$13/12+$M53*$P53*'[111]2d - Schedule Table'!$Q$14/12+$N53*$P53*'[111]2d - Schedule Table'!$Q$15/12+$O53*$P53*'[111]2d - Schedule Table'!$Q$16/12+$F53*$P53*'[111]2d - Schedule Table'!$Q$7/12</f>
        <v>0</v>
      </c>
      <c r="AB53" s="178">
        <f>+$G53*$P53*'[111]2d - Schedule Table'!$R$8/12+$H53*$P53*'[111]2d - Schedule Table'!$R$9/12+$I53*$P53*'[111]2d - Schedule Table'!$R$10/12+$J53*$P53*'[111]2d - Schedule Table'!$R$11/12+$K53*$P53*'[111]2d - Schedule Table'!$R$12/12+$L53*$P53*'[111]2d - Schedule Table'!$R$13/12+$M53*$P53*'[111]2d - Schedule Table'!$R$14/12+$N53*$P53*'[111]2d - Schedule Table'!$R$15/12+$O53*$P53*'[111]2d - Schedule Table'!$R$16/12+$F53*$P53*'[111]2d - Schedule Table'!$R$7/12</f>
        <v>0</v>
      </c>
      <c r="AC53" s="178">
        <f>+$G53*$P53*'[111]2d - Schedule Table'!$S$8/12+$H53*$P53*'[111]2d - Schedule Table'!$S$9/12+$I53*$P53*'[111]2d - Schedule Table'!$S$10/12+$J53*$P53*'[111]2d - Schedule Table'!$S$11/12+$K53*$P53*'[111]2d - Schedule Table'!$S$12/12+$L53*$P53*'[111]2d - Schedule Table'!$S$13/12+$M53*$P53*'[111]2d - Schedule Table'!$S$14/12+$N53*$P53*'[111]2d - Schedule Table'!$S$15/12+$O53*$P53*'[111]2d - Schedule Table'!$S$16/12+$F53*$P53*'[111]2d - Schedule Table'!$S$7/12</f>
        <v>0</v>
      </c>
      <c r="AD53" s="178">
        <f>+$G53*$P53*'[111]2d - Schedule Table'!$T$8/12+$H53*$P53*'[111]2d - Schedule Table'!$T$9/12+$I53*$P53*'[111]2d - Schedule Table'!$T$10/12+$J53*$P53*'[111]2d - Schedule Table'!$T$11/12+$K53*$P53*'[111]2d - Schedule Table'!$T$12/12+$L53*$P53*'[111]2d - Schedule Table'!$T$13/12+$M53*$P53*'[111]2d - Schedule Table'!$T$14/12+$N53*$P53*'[111]2d - Schedule Table'!$T$15/12+$O53*$P53*'[111]2d - Schedule Table'!$T$16/12+$F53*$P53*'[111]2d - Schedule Table'!$T$7/12</f>
        <v>0</v>
      </c>
      <c r="AE53" s="178">
        <f>+$G53*$P53*'[111]2d - Schedule Table'!$U$8/12+$H53*$P53*'[111]2d - Schedule Table'!$U$9/12+$I53*$P53*'[111]2d - Schedule Table'!$U$10/12+$J53*$P53*'[111]2d - Schedule Table'!$U$11/12+$K53*$P53*'[111]2d - Schedule Table'!$U$12/12+$L53*$P53*'[111]2d - Schedule Table'!$U$13/12+$M53*$P53*'[111]2d - Schedule Table'!$U$14/12+$N53*$P53*'[111]2d - Schedule Table'!$U$15/12+$O53*$P53*'[111]2d - Schedule Table'!$U$16/12+$F53*$P53*'[111]2d - Schedule Table'!$U$7/12</f>
        <v>0</v>
      </c>
      <c r="AF53" s="178">
        <f>+$G53*$P53*'[111]2d - Schedule Table'!$V$8/12+$H53*$P53*'[111]2d - Schedule Table'!$V$9/12+$I53*$P53*'[111]2d - Schedule Table'!$V$10/12+$J53*$P53*'[111]2d - Schedule Table'!$V$11/12+$K53*$P53*'[111]2d - Schedule Table'!$V$12/12+$L53*$P53*'[111]2d - Schedule Table'!$V$13/12+$M53*$P53*'[111]2d - Schedule Table'!$V$14/12+$N53*$P53*'[111]2d - Schedule Table'!$V$15/12+$O53*$P53*'[111]2d - Schedule Table'!$V$16/12+$F53*$P53*'[111]2d - Schedule Table'!$V$7/12</f>
        <v>0</v>
      </c>
      <c r="AG53" s="178">
        <f>+$G53*$P53*'[111]2d - Schedule Table'!$W$8/12+$H53*$P53*'[111]2d - Schedule Table'!$W$9/12+$I53*$P53*'[111]2d - Schedule Table'!$W$10/12+$J53*$P53*'[111]2d - Schedule Table'!$W$11/12+$K53*$P53*'[111]2d - Schedule Table'!$W$12/12+$L53*$P53*'[111]2d - Schedule Table'!$W$13/12+$M53*$P53*'[111]2d - Schedule Table'!$W$14/12+$N53*$P53*'[111]2d - Schedule Table'!$W$15/12+$O53*$P53*'[111]2d - Schedule Table'!$W$16/12+$F53*$P53*'[111]2d - Schedule Table'!$W$7/12</f>
        <v>0</v>
      </c>
      <c r="AH53" s="178">
        <f>+$G53*$P53*'[111]2d - Schedule Table'!$X$8/12+$H53*$P53*'[111]2d - Schedule Table'!$X$9/12+$I53*$P53*'[111]2d - Schedule Table'!$X$10/12+$J53*$P53*'[111]2d - Schedule Table'!$X$11/12+$K53*$P53*'[111]2d - Schedule Table'!$X$12/12+$L53*$P53*'[111]2d - Schedule Table'!$X$13/12+$M53*$P53*'[111]2d - Schedule Table'!$X$14/12+$N53*$P53*'[111]2d - Schedule Table'!$X$15/12+$O53*$P53*'[111]2d - Schedule Table'!$X$16/12+$F53*$P53*'[111]2d - Schedule Table'!$X$7/12</f>
        <v>0</v>
      </c>
      <c r="AI53" s="178">
        <f>+$G53*$P53*'[111]2d - Schedule Table'!$Y$8/12+$H53*$P53*'[111]2d - Schedule Table'!$Y$9/12+$I53*$P53*'[111]2d - Schedule Table'!$Y$10/12+$J53*$P53*'[111]2d - Schedule Table'!$Y$11/12+$K53*$P53*'[111]2d - Schedule Table'!$Y$12/12+$L53*$P53*'[111]2d - Schedule Table'!$Y$13/12+$M53*$P53*'[111]2d - Schedule Table'!$Y$14/12+$N53*$P53*'[111]2d - Schedule Table'!$Y$15/12+$O53*$P53*'[111]2d - Schedule Table'!$Y$16/12+$F53*$P53*'[111]2d - Schedule Table'!$Y$7/12</f>
        <v>0</v>
      </c>
      <c r="AJ53" s="178">
        <f>+$G53*$P53*'[111]2d - Schedule Table'!$Z$8/12+$H53*$P53*'[111]2d - Schedule Table'!$Z$9/12+$I53*$P53*'[111]2d - Schedule Table'!$Z$10/12+$J53*$P53*'[111]2d - Schedule Table'!$Z$11/12+$K53*$P53*'[111]2d - Schedule Table'!$Z$12/12+$L53*$P53*'[111]2d - Schedule Table'!$Z$13/12+$M53*$P53*'[111]2d - Schedule Table'!$Z$14/12+$N53*$P53*'[111]2d - Schedule Table'!$Z$15/12+$O53*$P53*'[111]2d - Schedule Table'!$Z$16/12+$F53*$P53*'[111]2d - Schedule Table'!$Z$7/12</f>
        <v>0</v>
      </c>
      <c r="AK53" s="178">
        <f>+$G53*$P53*'[111]2d - Schedule Table'!$AA$8/12+$H53*$P53*'[111]2d - Schedule Table'!$AA$9/12+$I53*$P53*'[111]2d - Schedule Table'!$AA$10/12+$J53*$P53*'[111]2d - Schedule Table'!$AA$11/12+$K53*$P53*'[111]2d - Schedule Table'!$AA$12/12+$L53*$P53*'[111]2d - Schedule Table'!$AA$13/12+$M53*$P53*'[111]2d - Schedule Table'!$AA$14/12+$N53*$P53*'[111]2d - Schedule Table'!$AA$15/12+$O53*$P53*'[111]2d - Schedule Table'!$AA$16/12+$F53*$P53*'[111]2d - Schedule Table'!$AA$7/12</f>
        <v>0</v>
      </c>
      <c r="AL53" s="178">
        <f>+$G53*$P53*'[111]2d - Schedule Table'!$AB$8/12+$H53*$P53*'[111]2d - Schedule Table'!$AB$9/12+$I53*$P53*'[111]2d - Schedule Table'!$AB$10/12+$J53*$P53*'[111]2d - Schedule Table'!$AB$11/12+$K53*$P53*'[111]2d - Schedule Table'!$AB$12/12+$L53*$P53*'[111]2d - Schedule Table'!$AB$13/12+$M53*$P53*'[111]2d - Schedule Table'!$AB$14/12+$N53*$P53*'[111]2d - Schedule Table'!$AB$15/12+$O53*$P53*'[111]2d - Schedule Table'!$AB$16/12+$F53*$P53*'[111]2d - Schedule Table'!$AB$7/12</f>
        <v>0</v>
      </c>
      <c r="AM53" s="178">
        <f>+$G53*$P53*'[111]2d - Schedule Table'!$AC$8/12+$H53*$P53*'[111]2d - Schedule Table'!$AC$9/12+$I53*$P53*'[111]2d - Schedule Table'!$AC$10/12+$J53*$P53*'[111]2d - Schedule Table'!$AC$11/12+$K53*$P53*'[111]2d - Schedule Table'!$AC$12/12+$L53*$P53*'[111]2d - Schedule Table'!$AC$13/12+$M53*$P53*'[111]2d - Schedule Table'!$AC$14/12+$N53*$P53*'[111]2d - Schedule Table'!$AC$15/12+$O53*$P53*'[111]2d - Schedule Table'!$AC$16/12+$F53*$P53*'[111]2d - Schedule Table'!$AC$7/12</f>
        <v>0</v>
      </c>
      <c r="AN53" s="180">
        <f t="shared" si="1"/>
        <v>0</v>
      </c>
    </row>
    <row r="54" spans="1:40" hidden="1" outlineLevel="1">
      <c r="A54" s="216" t="s">
        <v>1390</v>
      </c>
      <c r="B54" s="211"/>
      <c r="C54" s="218"/>
      <c r="D54" s="217"/>
      <c r="E54" s="206" t="s">
        <v>1296</v>
      </c>
      <c r="F54" s="207"/>
      <c r="G54" s="215"/>
      <c r="H54" s="215"/>
      <c r="I54" s="215"/>
      <c r="J54" s="215"/>
      <c r="K54" s="215"/>
      <c r="L54" s="215"/>
      <c r="M54" s="215"/>
      <c r="N54" s="209"/>
      <c r="O54" s="209"/>
      <c r="P54" s="183">
        <f>+IFERROR(VLOOKUP(E54,'[111]4b-Classifcation rates'!$A$5:$G$200,7,FALSE),0)</f>
        <v>131672.61978750001</v>
      </c>
      <c r="Q54" s="178">
        <f>+$G54*$P54*'[111]2d - Schedule Table'!$G$8/12+$H54*$P54*'[111]2d - Schedule Table'!$G$9/12+$I54*$P54*'[111]2d - Schedule Table'!$G$10/12+$J54*$P54*'[111]2d - Schedule Table'!$G$11/12+$K54*$P54*'[111]2d - Schedule Table'!$G$12/12+$L54*$P54*'[111]2d - Schedule Table'!$G$13/12+$M54*$P54*'[111]2d - Schedule Table'!$G$14/12+$N54*$P54*'[111]2d - Schedule Table'!$G$15/12+$O54*$P54*'[111]2d - Schedule Table'!$G$16/12+$F54*$P54*'[111]2d - Schedule Table'!$G$7/12</f>
        <v>0</v>
      </c>
      <c r="R54" s="178">
        <f>+$G54*$P54*'[111]2d - Schedule Table'!$H$8/12+$H54*$P54*'[111]2d - Schedule Table'!$H$9/12+$I54*$P54*'[111]2d - Schedule Table'!$H$10/12+$J54*$P54*'[111]2d - Schedule Table'!$H$11/12+$K54*$P54*'[111]2d - Schedule Table'!$H$12/12+$L54*$P54*'[111]2d - Schedule Table'!$H$13/12+$M54*$P54*'[111]2d - Schedule Table'!$H$14/12+$N54*$P54*'[111]2d - Schedule Table'!$H$15/12+$O54*$P54*'[111]2d - Schedule Table'!$H$16/12+$F54*$P54*'[111]2d - Schedule Table'!$H$7/12</f>
        <v>0</v>
      </c>
      <c r="S54" s="178">
        <f>+$G54*$P54*'[111]2d - Schedule Table'!$I$8/12+$H54*$P54*'[111]2d - Schedule Table'!$I$9/12+$I54*$P54*'[111]2d - Schedule Table'!$I$10/12+$J54*$P54*'[111]2d - Schedule Table'!$I$11/12+$K54*$P54*'[111]2d - Schedule Table'!$I$12/12+$L54*$P54*'[111]2d - Schedule Table'!$I$13/12+$M54*$P54*'[111]2d - Schedule Table'!$I$14/12+$N54*$P54*'[111]2d - Schedule Table'!$I$15/12+$O54*$P54*'[111]2d - Schedule Table'!$I$16/12+$F54*$P54*'[111]2d - Schedule Table'!$I$7/12</f>
        <v>0</v>
      </c>
      <c r="T54" s="178">
        <f>+$G54*$P54*'[111]2d - Schedule Table'!$J$8/12+$H54*$P54*'[111]2d - Schedule Table'!$J$9/12+$I54*$P54*'[111]2d - Schedule Table'!$J$10/12+$J54*$P54*'[111]2d - Schedule Table'!$J$11/12+$K54*$P54*'[111]2d - Schedule Table'!$J$12/12+$L54*$P54*'[111]2d - Schedule Table'!$J$13/12+$M54*$P54*'[111]2d - Schedule Table'!$J$14/12+$N54*$P54*'[111]2d - Schedule Table'!$J$15/12+$O54*$P54*'[111]2d - Schedule Table'!$J$16/12+$F54*$P54*'[111]2d - Schedule Table'!$J$7/12</f>
        <v>0</v>
      </c>
      <c r="U54" s="178">
        <f>+$G54*$P54*'[111]2d - Schedule Table'!$K$8/12+$H54*$P54*'[111]2d - Schedule Table'!$K$9/12+$I54*$P54*'[111]2d - Schedule Table'!$K$10/12+$J54*$P54*'[111]2d - Schedule Table'!$K$11/12+$K54*$P54*'[111]2d - Schedule Table'!$K$12/12+$L54*$P54*'[111]2d - Schedule Table'!$K$13/12+$M54*$P54*'[111]2d - Schedule Table'!$K$14/12+$N54*$P54*'[111]2d - Schedule Table'!$K$15/12+$O54*$P54*'[111]2d - Schedule Table'!$K$16/12+$F54*$P54*'[111]2d - Schedule Table'!$K$7/12</f>
        <v>0</v>
      </c>
      <c r="V54" s="178">
        <f>+$G54*$P54*'[111]2d - Schedule Table'!$L$8/12+$H54*$P54*'[111]2d - Schedule Table'!$L$9/12+$I54*$P54*'[111]2d - Schedule Table'!$L$10/12+$J54*$P54*'[111]2d - Schedule Table'!$L$11/12+$K54*$P54*'[111]2d - Schedule Table'!$L$12/12+$L54*$P54*'[111]2d - Schedule Table'!$L$13/12+$M54*$P54*'[111]2d - Schedule Table'!$L$14/12+$N54*$P54*'[111]2d - Schedule Table'!$L$15/12+$O54*$P54*'[111]2d - Schedule Table'!$L$16/12+$F54*$P54*'[111]2d - Schedule Table'!$L$7/12</f>
        <v>0</v>
      </c>
      <c r="W54" s="178">
        <f>+$G54*$P54*'[111]2d - Schedule Table'!$M$8/12+$H54*$P54*'[111]2d - Schedule Table'!$M$9/12+$I54*$P54*'[111]2d - Schedule Table'!$M$10/12+$J54*$P54*'[111]2d - Schedule Table'!$M$11/12+$K54*$P54*'[111]2d - Schedule Table'!$M$12/12+$L54*$P54*'[111]2d - Schedule Table'!$M$13/12+$M54*$P54*'[111]2d - Schedule Table'!$M$14/12+$N54*$P54*'[111]2d - Schedule Table'!$M$15/12+$O54*$P54*'[111]2d - Schedule Table'!$M$16/12+$F54*$P54*'[111]2d - Schedule Table'!$M$7/12</f>
        <v>0</v>
      </c>
      <c r="X54" s="178">
        <f>+$G54*$P54*'[111]2d - Schedule Table'!$N$8/12+$H54*$P54*'[111]2d - Schedule Table'!$N$9/12+$I54*$P54*'[111]2d - Schedule Table'!$N$10/12+$J54*$P54*'[111]2d - Schedule Table'!$N$11/12+$K54*$P54*'[111]2d - Schedule Table'!$N$12/12+$L54*$P54*'[111]2d - Schedule Table'!$N$13/12+$M54*$P54*'[111]2d - Schedule Table'!$N$14/12+$N54*$P54*'[111]2d - Schedule Table'!$N$15/12+$O54*$P54*'[111]2d - Schedule Table'!$N$16/12+$F54*$P54*'[111]2d - Schedule Table'!$N$7/12</f>
        <v>0</v>
      </c>
      <c r="Y54" s="178">
        <f>+$G54*$P54*'[111]2d - Schedule Table'!$O$8/12+$H54*$P54*'[111]2d - Schedule Table'!$O$9/12+$I54*$P54*'[111]2d - Schedule Table'!$O$10/12+$J54*$P54*'[111]2d - Schedule Table'!$O$11/12+$K54*$P54*'[111]2d - Schedule Table'!$O$12/12+$L54*$P54*'[111]2d - Schedule Table'!$O$13/12+$M54*$P54*'[111]2d - Schedule Table'!$O$14/12+$N54*$P54*'[111]2d - Schedule Table'!$O$15/12+$O54*$P54*'[111]2d - Schedule Table'!$O$16/12+$F54*$P54*'[111]2d - Schedule Table'!$O$7/12</f>
        <v>0</v>
      </c>
      <c r="Z54" s="178">
        <f>+$G54*$P54*'[111]2d - Schedule Table'!$P$8/12+$H54*$P54*'[111]2d - Schedule Table'!$P$9/12+$I54*$P54*'[111]2d - Schedule Table'!$P$10/12+$J54*$P54*'[111]2d - Schedule Table'!$P$11/12+$K54*$P54*'[111]2d - Schedule Table'!$P$12/12+$L54*$P54*'[111]2d - Schedule Table'!$P$13/12+$M54*$P54*'[111]2d - Schedule Table'!$P$14/12+$N54*$P54*'[111]2d - Schedule Table'!$P$15/12+$O54*$P54*'[111]2d - Schedule Table'!$P$16/12+$F54*$P54*'[111]2d - Schedule Table'!$P$7/12</f>
        <v>0</v>
      </c>
      <c r="AA54" s="178">
        <f>+$G54*$P54*'[111]2d - Schedule Table'!$Q$8/12+$H54*$P54*'[111]2d - Schedule Table'!$Q$9/12+$I54*$P54*'[111]2d - Schedule Table'!$Q$10/12+$J54*$P54*'[111]2d - Schedule Table'!$Q$11/12+$K54*$P54*'[111]2d - Schedule Table'!$Q$12/12+$L54*$P54*'[111]2d - Schedule Table'!$Q$13/12+$M54*$P54*'[111]2d - Schedule Table'!$Q$14/12+$N54*$P54*'[111]2d - Schedule Table'!$Q$15/12+$O54*$P54*'[111]2d - Schedule Table'!$Q$16/12+$F54*$P54*'[111]2d - Schedule Table'!$Q$7/12</f>
        <v>0</v>
      </c>
      <c r="AB54" s="178">
        <f>+$G54*$P54*'[111]2d - Schedule Table'!$R$8/12+$H54*$P54*'[111]2d - Schedule Table'!$R$9/12+$I54*$P54*'[111]2d - Schedule Table'!$R$10/12+$J54*$P54*'[111]2d - Schedule Table'!$R$11/12+$K54*$P54*'[111]2d - Schedule Table'!$R$12/12+$L54*$P54*'[111]2d - Schedule Table'!$R$13/12+$M54*$P54*'[111]2d - Schedule Table'!$R$14/12+$N54*$P54*'[111]2d - Schedule Table'!$R$15/12+$O54*$P54*'[111]2d - Schedule Table'!$R$16/12+$F54*$P54*'[111]2d - Schedule Table'!$R$7/12</f>
        <v>0</v>
      </c>
      <c r="AC54" s="178">
        <f>+$G54*$P54*'[111]2d - Schedule Table'!$S$8/12+$H54*$P54*'[111]2d - Schedule Table'!$S$9/12+$I54*$P54*'[111]2d - Schedule Table'!$S$10/12+$J54*$P54*'[111]2d - Schedule Table'!$S$11/12+$K54*$P54*'[111]2d - Schedule Table'!$S$12/12+$L54*$P54*'[111]2d - Schedule Table'!$S$13/12+$M54*$P54*'[111]2d - Schedule Table'!$S$14/12+$N54*$P54*'[111]2d - Schedule Table'!$S$15/12+$O54*$P54*'[111]2d - Schedule Table'!$S$16/12+$F54*$P54*'[111]2d - Schedule Table'!$S$7/12</f>
        <v>0</v>
      </c>
      <c r="AD54" s="178">
        <f>+$G54*$P54*'[111]2d - Schedule Table'!$T$8/12+$H54*$P54*'[111]2d - Schedule Table'!$T$9/12+$I54*$P54*'[111]2d - Schedule Table'!$T$10/12+$J54*$P54*'[111]2d - Schedule Table'!$T$11/12+$K54*$P54*'[111]2d - Schedule Table'!$T$12/12+$L54*$P54*'[111]2d - Schedule Table'!$T$13/12+$M54*$P54*'[111]2d - Schedule Table'!$T$14/12+$N54*$P54*'[111]2d - Schedule Table'!$T$15/12+$O54*$P54*'[111]2d - Schedule Table'!$T$16/12+$F54*$P54*'[111]2d - Schedule Table'!$T$7/12</f>
        <v>0</v>
      </c>
      <c r="AE54" s="178">
        <f>+$G54*$P54*'[111]2d - Schedule Table'!$U$8/12+$H54*$P54*'[111]2d - Schedule Table'!$U$9/12+$I54*$P54*'[111]2d - Schedule Table'!$U$10/12+$J54*$P54*'[111]2d - Schedule Table'!$U$11/12+$K54*$P54*'[111]2d - Schedule Table'!$U$12/12+$L54*$P54*'[111]2d - Schedule Table'!$U$13/12+$M54*$P54*'[111]2d - Schedule Table'!$U$14/12+$N54*$P54*'[111]2d - Schedule Table'!$U$15/12+$O54*$P54*'[111]2d - Schedule Table'!$U$16/12+$F54*$P54*'[111]2d - Schedule Table'!$U$7/12</f>
        <v>0</v>
      </c>
      <c r="AF54" s="178">
        <f>+$G54*$P54*'[111]2d - Schedule Table'!$V$8/12+$H54*$P54*'[111]2d - Schedule Table'!$V$9/12+$I54*$P54*'[111]2d - Schedule Table'!$V$10/12+$J54*$P54*'[111]2d - Schedule Table'!$V$11/12+$K54*$P54*'[111]2d - Schedule Table'!$V$12/12+$L54*$P54*'[111]2d - Schedule Table'!$V$13/12+$M54*$P54*'[111]2d - Schedule Table'!$V$14/12+$N54*$P54*'[111]2d - Schedule Table'!$V$15/12+$O54*$P54*'[111]2d - Schedule Table'!$V$16/12+$F54*$P54*'[111]2d - Schedule Table'!$V$7/12</f>
        <v>0</v>
      </c>
      <c r="AG54" s="178">
        <f>+$G54*$P54*'[111]2d - Schedule Table'!$W$8/12+$H54*$P54*'[111]2d - Schedule Table'!$W$9/12+$I54*$P54*'[111]2d - Schedule Table'!$W$10/12+$J54*$P54*'[111]2d - Schedule Table'!$W$11/12+$K54*$P54*'[111]2d - Schedule Table'!$W$12/12+$L54*$P54*'[111]2d - Schedule Table'!$W$13/12+$M54*$P54*'[111]2d - Schedule Table'!$W$14/12+$N54*$P54*'[111]2d - Schedule Table'!$W$15/12+$O54*$P54*'[111]2d - Schedule Table'!$W$16/12+$F54*$P54*'[111]2d - Schedule Table'!$W$7/12</f>
        <v>0</v>
      </c>
      <c r="AH54" s="178">
        <f>+$G54*$P54*'[111]2d - Schedule Table'!$X$8/12+$H54*$P54*'[111]2d - Schedule Table'!$X$9/12+$I54*$P54*'[111]2d - Schedule Table'!$X$10/12+$J54*$P54*'[111]2d - Schedule Table'!$X$11/12+$K54*$P54*'[111]2d - Schedule Table'!$X$12/12+$L54*$P54*'[111]2d - Schedule Table'!$X$13/12+$M54*$P54*'[111]2d - Schedule Table'!$X$14/12+$N54*$P54*'[111]2d - Schedule Table'!$X$15/12+$O54*$P54*'[111]2d - Schedule Table'!$X$16/12+$F54*$P54*'[111]2d - Schedule Table'!$X$7/12</f>
        <v>0</v>
      </c>
      <c r="AI54" s="178">
        <f>+$G54*$P54*'[111]2d - Schedule Table'!$Y$8/12+$H54*$P54*'[111]2d - Schedule Table'!$Y$9/12+$I54*$P54*'[111]2d - Schedule Table'!$Y$10/12+$J54*$P54*'[111]2d - Schedule Table'!$Y$11/12+$K54*$P54*'[111]2d - Schedule Table'!$Y$12/12+$L54*$P54*'[111]2d - Schedule Table'!$Y$13/12+$M54*$P54*'[111]2d - Schedule Table'!$Y$14/12+$N54*$P54*'[111]2d - Schedule Table'!$Y$15/12+$O54*$P54*'[111]2d - Schedule Table'!$Y$16/12+$F54*$P54*'[111]2d - Schedule Table'!$Y$7/12</f>
        <v>0</v>
      </c>
      <c r="AJ54" s="178">
        <f>+$G54*$P54*'[111]2d - Schedule Table'!$Z$8/12+$H54*$P54*'[111]2d - Schedule Table'!$Z$9/12+$I54*$P54*'[111]2d - Schedule Table'!$Z$10/12+$J54*$P54*'[111]2d - Schedule Table'!$Z$11/12+$K54*$P54*'[111]2d - Schedule Table'!$Z$12/12+$L54*$P54*'[111]2d - Schedule Table'!$Z$13/12+$M54*$P54*'[111]2d - Schedule Table'!$Z$14/12+$N54*$P54*'[111]2d - Schedule Table'!$Z$15/12+$O54*$P54*'[111]2d - Schedule Table'!$Z$16/12+$F54*$P54*'[111]2d - Schedule Table'!$Z$7/12</f>
        <v>0</v>
      </c>
      <c r="AK54" s="178">
        <f>+$G54*$P54*'[111]2d - Schedule Table'!$AA$8/12+$H54*$P54*'[111]2d - Schedule Table'!$AA$9/12+$I54*$P54*'[111]2d - Schedule Table'!$AA$10/12+$J54*$P54*'[111]2d - Schedule Table'!$AA$11/12+$K54*$P54*'[111]2d - Schedule Table'!$AA$12/12+$L54*$P54*'[111]2d - Schedule Table'!$AA$13/12+$M54*$P54*'[111]2d - Schedule Table'!$AA$14/12+$N54*$P54*'[111]2d - Schedule Table'!$AA$15/12+$O54*$P54*'[111]2d - Schedule Table'!$AA$16/12+$F54*$P54*'[111]2d - Schedule Table'!$AA$7/12</f>
        <v>0</v>
      </c>
      <c r="AL54" s="178">
        <f>+$G54*$P54*'[111]2d - Schedule Table'!$AB$8/12+$H54*$P54*'[111]2d - Schedule Table'!$AB$9/12+$I54*$P54*'[111]2d - Schedule Table'!$AB$10/12+$J54*$P54*'[111]2d - Schedule Table'!$AB$11/12+$K54*$P54*'[111]2d - Schedule Table'!$AB$12/12+$L54*$P54*'[111]2d - Schedule Table'!$AB$13/12+$M54*$P54*'[111]2d - Schedule Table'!$AB$14/12+$N54*$P54*'[111]2d - Schedule Table'!$AB$15/12+$O54*$P54*'[111]2d - Schedule Table'!$AB$16/12+$F54*$P54*'[111]2d - Schedule Table'!$AB$7/12</f>
        <v>0</v>
      </c>
      <c r="AM54" s="178">
        <f>+$G54*$P54*'[111]2d - Schedule Table'!$AC$8/12+$H54*$P54*'[111]2d - Schedule Table'!$AC$9/12+$I54*$P54*'[111]2d - Schedule Table'!$AC$10/12+$J54*$P54*'[111]2d - Schedule Table'!$AC$11/12+$K54*$P54*'[111]2d - Schedule Table'!$AC$12/12+$L54*$P54*'[111]2d - Schedule Table'!$AC$13/12+$M54*$P54*'[111]2d - Schedule Table'!$AC$14/12+$N54*$P54*'[111]2d - Schedule Table'!$AC$15/12+$O54*$P54*'[111]2d - Schedule Table'!$AC$16/12+$F54*$P54*'[111]2d - Schedule Table'!$AC$7/12</f>
        <v>0</v>
      </c>
      <c r="AN54" s="180">
        <f t="shared" si="1"/>
        <v>0</v>
      </c>
    </row>
    <row r="55" spans="1:40" hidden="1" outlineLevel="1">
      <c r="A55" s="216" t="s">
        <v>1390</v>
      </c>
      <c r="B55" s="211"/>
      <c r="C55" s="218"/>
      <c r="D55" s="217"/>
      <c r="E55" s="206" t="s">
        <v>1296</v>
      </c>
      <c r="F55" s="207"/>
      <c r="G55" s="215"/>
      <c r="H55" s="215"/>
      <c r="I55" s="215"/>
      <c r="J55" s="215"/>
      <c r="K55" s="215"/>
      <c r="L55" s="215"/>
      <c r="M55" s="215"/>
      <c r="N55" s="209"/>
      <c r="O55" s="209"/>
      <c r="P55" s="183">
        <f>+IFERROR(VLOOKUP(E55,'[111]4b-Classifcation rates'!$A$5:$G$200,7,FALSE),0)</f>
        <v>131672.61978750001</v>
      </c>
      <c r="Q55" s="178">
        <f>+$G55*$P55*'[111]2d - Schedule Table'!$G$8/12+$H55*$P55*'[111]2d - Schedule Table'!$G$9/12+$I55*$P55*'[111]2d - Schedule Table'!$G$10/12+$J55*$P55*'[111]2d - Schedule Table'!$G$11/12+$K55*$P55*'[111]2d - Schedule Table'!$G$12/12+$L55*$P55*'[111]2d - Schedule Table'!$G$13/12+$M55*$P55*'[111]2d - Schedule Table'!$G$14/12+$N55*$P55*'[111]2d - Schedule Table'!$G$15/12+$O55*$P55*'[111]2d - Schedule Table'!$G$16/12+$F55*$P55*'[111]2d - Schedule Table'!$G$7/12</f>
        <v>0</v>
      </c>
      <c r="R55" s="178">
        <f>+$G55*$P55*'[111]2d - Schedule Table'!$H$8/12+$H55*$P55*'[111]2d - Schedule Table'!$H$9/12+$I55*$P55*'[111]2d - Schedule Table'!$H$10/12+$J55*$P55*'[111]2d - Schedule Table'!$H$11/12+$K55*$P55*'[111]2d - Schedule Table'!$H$12/12+$L55*$P55*'[111]2d - Schedule Table'!$H$13/12+$M55*$P55*'[111]2d - Schedule Table'!$H$14/12+$N55*$P55*'[111]2d - Schedule Table'!$H$15/12+$O55*$P55*'[111]2d - Schedule Table'!$H$16/12+$F55*$P55*'[111]2d - Schedule Table'!$H$7/12</f>
        <v>0</v>
      </c>
      <c r="S55" s="178">
        <f>+$G55*$P55*'[111]2d - Schedule Table'!$I$8/12+$H55*$P55*'[111]2d - Schedule Table'!$I$9/12+$I55*$P55*'[111]2d - Schedule Table'!$I$10/12+$J55*$P55*'[111]2d - Schedule Table'!$I$11/12+$K55*$P55*'[111]2d - Schedule Table'!$I$12/12+$L55*$P55*'[111]2d - Schedule Table'!$I$13/12+$M55*$P55*'[111]2d - Schedule Table'!$I$14/12+$N55*$P55*'[111]2d - Schedule Table'!$I$15/12+$O55*$P55*'[111]2d - Schedule Table'!$I$16/12+$F55*$P55*'[111]2d - Schedule Table'!$I$7/12</f>
        <v>0</v>
      </c>
      <c r="T55" s="178">
        <f>+$G55*$P55*'[111]2d - Schedule Table'!$J$8/12+$H55*$P55*'[111]2d - Schedule Table'!$J$9/12+$I55*$P55*'[111]2d - Schedule Table'!$J$10/12+$J55*$P55*'[111]2d - Schedule Table'!$J$11/12+$K55*$P55*'[111]2d - Schedule Table'!$J$12/12+$L55*$P55*'[111]2d - Schedule Table'!$J$13/12+$M55*$P55*'[111]2d - Schedule Table'!$J$14/12+$N55*$P55*'[111]2d - Schedule Table'!$J$15/12+$O55*$P55*'[111]2d - Schedule Table'!$J$16/12+$F55*$P55*'[111]2d - Schedule Table'!$J$7/12</f>
        <v>0</v>
      </c>
      <c r="U55" s="178">
        <f>+$G55*$P55*'[111]2d - Schedule Table'!$K$8/12+$H55*$P55*'[111]2d - Schedule Table'!$K$9/12+$I55*$P55*'[111]2d - Schedule Table'!$K$10/12+$J55*$P55*'[111]2d - Schedule Table'!$K$11/12+$K55*$P55*'[111]2d - Schedule Table'!$K$12/12+$L55*$P55*'[111]2d - Schedule Table'!$K$13/12+$M55*$P55*'[111]2d - Schedule Table'!$K$14/12+$N55*$P55*'[111]2d - Schedule Table'!$K$15/12+$O55*$P55*'[111]2d - Schedule Table'!$K$16/12+$F55*$P55*'[111]2d - Schedule Table'!$K$7/12</f>
        <v>0</v>
      </c>
      <c r="V55" s="178">
        <f>+$G55*$P55*'[111]2d - Schedule Table'!$L$8/12+$H55*$P55*'[111]2d - Schedule Table'!$L$9/12+$I55*$P55*'[111]2d - Schedule Table'!$L$10/12+$J55*$P55*'[111]2d - Schedule Table'!$L$11/12+$K55*$P55*'[111]2d - Schedule Table'!$L$12/12+$L55*$P55*'[111]2d - Schedule Table'!$L$13/12+$M55*$P55*'[111]2d - Schedule Table'!$L$14/12+$N55*$P55*'[111]2d - Schedule Table'!$L$15/12+$O55*$P55*'[111]2d - Schedule Table'!$L$16/12+$F55*$P55*'[111]2d - Schedule Table'!$L$7/12</f>
        <v>0</v>
      </c>
      <c r="W55" s="178">
        <f>+$G55*$P55*'[111]2d - Schedule Table'!$M$8/12+$H55*$P55*'[111]2d - Schedule Table'!$M$9/12+$I55*$P55*'[111]2d - Schedule Table'!$M$10/12+$J55*$P55*'[111]2d - Schedule Table'!$M$11/12+$K55*$P55*'[111]2d - Schedule Table'!$M$12/12+$L55*$P55*'[111]2d - Schedule Table'!$M$13/12+$M55*$P55*'[111]2d - Schedule Table'!$M$14/12+$N55*$P55*'[111]2d - Schedule Table'!$M$15/12+$O55*$P55*'[111]2d - Schedule Table'!$M$16/12+$F55*$P55*'[111]2d - Schedule Table'!$M$7/12</f>
        <v>0</v>
      </c>
      <c r="X55" s="178">
        <f>+$G55*$P55*'[111]2d - Schedule Table'!$N$8/12+$H55*$P55*'[111]2d - Schedule Table'!$N$9/12+$I55*$P55*'[111]2d - Schedule Table'!$N$10/12+$J55*$P55*'[111]2d - Schedule Table'!$N$11/12+$K55*$P55*'[111]2d - Schedule Table'!$N$12/12+$L55*$P55*'[111]2d - Schedule Table'!$N$13/12+$M55*$P55*'[111]2d - Schedule Table'!$N$14/12+$N55*$P55*'[111]2d - Schedule Table'!$N$15/12+$O55*$P55*'[111]2d - Schedule Table'!$N$16/12+$F55*$P55*'[111]2d - Schedule Table'!$N$7/12</f>
        <v>0</v>
      </c>
      <c r="Y55" s="178">
        <f>+$G55*$P55*'[111]2d - Schedule Table'!$O$8/12+$H55*$P55*'[111]2d - Schedule Table'!$O$9/12+$I55*$P55*'[111]2d - Schedule Table'!$O$10/12+$J55*$P55*'[111]2d - Schedule Table'!$O$11/12+$K55*$P55*'[111]2d - Schedule Table'!$O$12/12+$L55*$P55*'[111]2d - Schedule Table'!$O$13/12+$M55*$P55*'[111]2d - Schedule Table'!$O$14/12+$N55*$P55*'[111]2d - Schedule Table'!$O$15/12+$O55*$P55*'[111]2d - Schedule Table'!$O$16/12+$F55*$P55*'[111]2d - Schedule Table'!$O$7/12</f>
        <v>0</v>
      </c>
      <c r="Z55" s="178">
        <f>+$G55*$P55*'[111]2d - Schedule Table'!$P$8/12+$H55*$P55*'[111]2d - Schedule Table'!$P$9/12+$I55*$P55*'[111]2d - Schedule Table'!$P$10/12+$J55*$P55*'[111]2d - Schedule Table'!$P$11/12+$K55*$P55*'[111]2d - Schedule Table'!$P$12/12+$L55*$P55*'[111]2d - Schedule Table'!$P$13/12+$M55*$P55*'[111]2d - Schedule Table'!$P$14/12+$N55*$P55*'[111]2d - Schedule Table'!$P$15/12+$O55*$P55*'[111]2d - Schedule Table'!$P$16/12+$F55*$P55*'[111]2d - Schedule Table'!$P$7/12</f>
        <v>0</v>
      </c>
      <c r="AA55" s="178">
        <f>+$G55*$P55*'[111]2d - Schedule Table'!$Q$8/12+$H55*$P55*'[111]2d - Schedule Table'!$Q$9/12+$I55*$P55*'[111]2d - Schedule Table'!$Q$10/12+$J55*$P55*'[111]2d - Schedule Table'!$Q$11/12+$K55*$P55*'[111]2d - Schedule Table'!$Q$12/12+$L55*$P55*'[111]2d - Schedule Table'!$Q$13/12+$M55*$P55*'[111]2d - Schedule Table'!$Q$14/12+$N55*$P55*'[111]2d - Schedule Table'!$Q$15/12+$O55*$P55*'[111]2d - Schedule Table'!$Q$16/12+$F55*$P55*'[111]2d - Schedule Table'!$Q$7/12</f>
        <v>0</v>
      </c>
      <c r="AB55" s="178">
        <f>+$G55*$P55*'[111]2d - Schedule Table'!$R$8/12+$H55*$P55*'[111]2d - Schedule Table'!$R$9/12+$I55*$P55*'[111]2d - Schedule Table'!$R$10/12+$J55*$P55*'[111]2d - Schedule Table'!$R$11/12+$K55*$P55*'[111]2d - Schedule Table'!$R$12/12+$L55*$P55*'[111]2d - Schedule Table'!$R$13/12+$M55*$P55*'[111]2d - Schedule Table'!$R$14/12+$N55*$P55*'[111]2d - Schedule Table'!$R$15/12+$O55*$P55*'[111]2d - Schedule Table'!$R$16/12+$F55*$P55*'[111]2d - Schedule Table'!$R$7/12</f>
        <v>0</v>
      </c>
      <c r="AC55" s="178">
        <f>+$G55*$P55*'[111]2d - Schedule Table'!$S$8/12+$H55*$P55*'[111]2d - Schedule Table'!$S$9/12+$I55*$P55*'[111]2d - Schedule Table'!$S$10/12+$J55*$P55*'[111]2d - Schedule Table'!$S$11/12+$K55*$P55*'[111]2d - Schedule Table'!$S$12/12+$L55*$P55*'[111]2d - Schedule Table'!$S$13/12+$M55*$P55*'[111]2d - Schedule Table'!$S$14/12+$N55*$P55*'[111]2d - Schedule Table'!$S$15/12+$O55*$P55*'[111]2d - Schedule Table'!$S$16/12+$F55*$P55*'[111]2d - Schedule Table'!$S$7/12</f>
        <v>0</v>
      </c>
      <c r="AD55" s="178">
        <f>+$G55*$P55*'[111]2d - Schedule Table'!$T$8/12+$H55*$P55*'[111]2d - Schedule Table'!$T$9/12+$I55*$P55*'[111]2d - Schedule Table'!$T$10/12+$J55*$P55*'[111]2d - Schedule Table'!$T$11/12+$K55*$P55*'[111]2d - Schedule Table'!$T$12/12+$L55*$P55*'[111]2d - Schedule Table'!$T$13/12+$M55*$P55*'[111]2d - Schedule Table'!$T$14/12+$N55*$P55*'[111]2d - Schedule Table'!$T$15/12+$O55*$P55*'[111]2d - Schedule Table'!$T$16/12+$F55*$P55*'[111]2d - Schedule Table'!$T$7/12</f>
        <v>0</v>
      </c>
      <c r="AE55" s="178">
        <f>+$G55*$P55*'[111]2d - Schedule Table'!$U$8/12+$H55*$P55*'[111]2d - Schedule Table'!$U$9/12+$I55*$P55*'[111]2d - Schedule Table'!$U$10/12+$J55*$P55*'[111]2d - Schedule Table'!$U$11/12+$K55*$P55*'[111]2d - Schedule Table'!$U$12/12+$L55*$P55*'[111]2d - Schedule Table'!$U$13/12+$M55*$P55*'[111]2d - Schedule Table'!$U$14/12+$N55*$P55*'[111]2d - Schedule Table'!$U$15/12+$O55*$P55*'[111]2d - Schedule Table'!$U$16/12+$F55*$P55*'[111]2d - Schedule Table'!$U$7/12</f>
        <v>0</v>
      </c>
      <c r="AF55" s="178">
        <f>+$G55*$P55*'[111]2d - Schedule Table'!$V$8/12+$H55*$P55*'[111]2d - Schedule Table'!$V$9/12+$I55*$P55*'[111]2d - Schedule Table'!$V$10/12+$J55*$P55*'[111]2d - Schedule Table'!$V$11/12+$K55*$P55*'[111]2d - Schedule Table'!$V$12/12+$L55*$P55*'[111]2d - Schedule Table'!$V$13/12+$M55*$P55*'[111]2d - Schedule Table'!$V$14/12+$N55*$P55*'[111]2d - Schedule Table'!$V$15/12+$O55*$P55*'[111]2d - Schedule Table'!$V$16/12+$F55*$P55*'[111]2d - Schedule Table'!$V$7/12</f>
        <v>0</v>
      </c>
      <c r="AG55" s="178">
        <f>+$G55*$P55*'[111]2d - Schedule Table'!$W$8/12+$H55*$P55*'[111]2d - Schedule Table'!$W$9/12+$I55*$P55*'[111]2d - Schedule Table'!$W$10/12+$J55*$P55*'[111]2d - Schedule Table'!$W$11/12+$K55*$P55*'[111]2d - Schedule Table'!$W$12/12+$L55*$P55*'[111]2d - Schedule Table'!$W$13/12+$M55*$P55*'[111]2d - Schedule Table'!$W$14/12+$N55*$P55*'[111]2d - Schedule Table'!$W$15/12+$O55*$P55*'[111]2d - Schedule Table'!$W$16/12+$F55*$P55*'[111]2d - Schedule Table'!$W$7/12</f>
        <v>0</v>
      </c>
      <c r="AH55" s="178">
        <f>+$G55*$P55*'[111]2d - Schedule Table'!$X$8/12+$H55*$P55*'[111]2d - Schedule Table'!$X$9/12+$I55*$P55*'[111]2d - Schedule Table'!$X$10/12+$J55*$P55*'[111]2d - Schedule Table'!$X$11/12+$K55*$P55*'[111]2d - Schedule Table'!$X$12/12+$L55*$P55*'[111]2d - Schedule Table'!$X$13/12+$M55*$P55*'[111]2d - Schedule Table'!$X$14/12+$N55*$P55*'[111]2d - Schedule Table'!$X$15/12+$O55*$P55*'[111]2d - Schedule Table'!$X$16/12+$F55*$P55*'[111]2d - Schedule Table'!$X$7/12</f>
        <v>0</v>
      </c>
      <c r="AI55" s="178">
        <f>+$G55*$P55*'[111]2d - Schedule Table'!$Y$8/12+$H55*$P55*'[111]2d - Schedule Table'!$Y$9/12+$I55*$P55*'[111]2d - Schedule Table'!$Y$10/12+$J55*$P55*'[111]2d - Schedule Table'!$Y$11/12+$K55*$P55*'[111]2d - Schedule Table'!$Y$12/12+$L55*$P55*'[111]2d - Schedule Table'!$Y$13/12+$M55*$P55*'[111]2d - Schedule Table'!$Y$14/12+$N55*$P55*'[111]2d - Schedule Table'!$Y$15/12+$O55*$P55*'[111]2d - Schedule Table'!$Y$16/12+$F55*$P55*'[111]2d - Schedule Table'!$Y$7/12</f>
        <v>0</v>
      </c>
      <c r="AJ55" s="178">
        <f>+$G55*$P55*'[111]2d - Schedule Table'!$Z$8/12+$H55*$P55*'[111]2d - Schedule Table'!$Z$9/12+$I55*$P55*'[111]2d - Schedule Table'!$Z$10/12+$J55*$P55*'[111]2d - Schedule Table'!$Z$11/12+$K55*$P55*'[111]2d - Schedule Table'!$Z$12/12+$L55*$P55*'[111]2d - Schedule Table'!$Z$13/12+$M55*$P55*'[111]2d - Schedule Table'!$Z$14/12+$N55*$P55*'[111]2d - Schedule Table'!$Z$15/12+$O55*$P55*'[111]2d - Schedule Table'!$Z$16/12+$F55*$P55*'[111]2d - Schedule Table'!$Z$7/12</f>
        <v>0</v>
      </c>
      <c r="AK55" s="178">
        <f>+$G55*$P55*'[111]2d - Schedule Table'!$AA$8/12+$H55*$P55*'[111]2d - Schedule Table'!$AA$9/12+$I55*$P55*'[111]2d - Schedule Table'!$AA$10/12+$J55*$P55*'[111]2d - Schedule Table'!$AA$11/12+$K55*$P55*'[111]2d - Schedule Table'!$AA$12/12+$L55*$P55*'[111]2d - Schedule Table'!$AA$13/12+$M55*$P55*'[111]2d - Schedule Table'!$AA$14/12+$N55*$P55*'[111]2d - Schedule Table'!$AA$15/12+$O55*$P55*'[111]2d - Schedule Table'!$AA$16/12+$F55*$P55*'[111]2d - Schedule Table'!$AA$7/12</f>
        <v>0</v>
      </c>
      <c r="AL55" s="178">
        <f>+$G55*$P55*'[111]2d - Schedule Table'!$AB$8/12+$H55*$P55*'[111]2d - Schedule Table'!$AB$9/12+$I55*$P55*'[111]2d - Schedule Table'!$AB$10/12+$J55*$P55*'[111]2d - Schedule Table'!$AB$11/12+$K55*$P55*'[111]2d - Schedule Table'!$AB$12/12+$L55*$P55*'[111]2d - Schedule Table'!$AB$13/12+$M55*$P55*'[111]2d - Schedule Table'!$AB$14/12+$N55*$P55*'[111]2d - Schedule Table'!$AB$15/12+$O55*$P55*'[111]2d - Schedule Table'!$AB$16/12+$F55*$P55*'[111]2d - Schedule Table'!$AB$7/12</f>
        <v>0</v>
      </c>
      <c r="AM55" s="178">
        <f>+$G55*$P55*'[111]2d - Schedule Table'!$AC$8/12+$H55*$P55*'[111]2d - Schedule Table'!$AC$9/12+$I55*$P55*'[111]2d - Schedule Table'!$AC$10/12+$J55*$P55*'[111]2d - Schedule Table'!$AC$11/12+$K55*$P55*'[111]2d - Schedule Table'!$AC$12/12+$L55*$P55*'[111]2d - Schedule Table'!$AC$13/12+$M55*$P55*'[111]2d - Schedule Table'!$AC$14/12+$N55*$P55*'[111]2d - Schedule Table'!$AC$15/12+$O55*$P55*'[111]2d - Schedule Table'!$AC$16/12+$F55*$P55*'[111]2d - Schedule Table'!$AC$7/12</f>
        <v>0</v>
      </c>
      <c r="AN55" s="180">
        <f t="shared" si="1"/>
        <v>0</v>
      </c>
    </row>
    <row r="56" spans="1:40" hidden="1" outlineLevel="1">
      <c r="A56" s="216" t="s">
        <v>1397</v>
      </c>
      <c r="B56" s="211"/>
      <c r="C56" s="218"/>
      <c r="D56" s="217"/>
      <c r="E56" s="206" t="s">
        <v>1296</v>
      </c>
      <c r="F56" s="207"/>
      <c r="G56" s="215"/>
      <c r="H56" s="215"/>
      <c r="I56" s="215"/>
      <c r="J56" s="215"/>
      <c r="K56" s="215"/>
      <c r="L56" s="215"/>
      <c r="M56" s="215"/>
      <c r="N56" s="209"/>
      <c r="O56" s="209"/>
      <c r="P56" s="183">
        <f>+IFERROR(VLOOKUP(E56,'[111]4b-Classifcation rates'!$A$5:$G$200,7,FALSE),0)</f>
        <v>131672.61978750001</v>
      </c>
      <c r="Q56" s="178">
        <f>+$G56*$P56*'[111]2d - Schedule Table'!$G$8/12+$H56*$P56*'[111]2d - Schedule Table'!$G$9/12+$I56*$P56*'[111]2d - Schedule Table'!$G$10/12+$J56*$P56*'[111]2d - Schedule Table'!$G$11/12+$K56*$P56*'[111]2d - Schedule Table'!$G$12/12+$L56*$P56*'[111]2d - Schedule Table'!$G$13/12+$M56*$P56*'[111]2d - Schedule Table'!$G$14/12+$N56*$P56*'[111]2d - Schedule Table'!$G$15/12+$O56*$P56*'[111]2d - Schedule Table'!$G$16/12+$F56*$P56*'[111]2d - Schedule Table'!$G$7/12</f>
        <v>0</v>
      </c>
      <c r="R56" s="178">
        <f>+$G56*$P56*'[111]2d - Schedule Table'!$H$8/12+$H56*$P56*'[111]2d - Schedule Table'!$H$9/12+$I56*$P56*'[111]2d - Schedule Table'!$H$10/12+$J56*$P56*'[111]2d - Schedule Table'!$H$11/12+$K56*$P56*'[111]2d - Schedule Table'!$H$12/12+$L56*$P56*'[111]2d - Schedule Table'!$H$13/12+$M56*$P56*'[111]2d - Schedule Table'!$H$14/12+$N56*$P56*'[111]2d - Schedule Table'!$H$15/12+$O56*$P56*'[111]2d - Schedule Table'!$H$16/12+$F56*$P56*'[111]2d - Schedule Table'!$H$7/12</f>
        <v>0</v>
      </c>
      <c r="S56" s="178">
        <f>+$G56*$P56*'[111]2d - Schedule Table'!$I$8/12+$H56*$P56*'[111]2d - Schedule Table'!$I$9/12+$I56*$P56*'[111]2d - Schedule Table'!$I$10/12+$J56*$P56*'[111]2d - Schedule Table'!$I$11/12+$K56*$P56*'[111]2d - Schedule Table'!$I$12/12+$L56*$P56*'[111]2d - Schedule Table'!$I$13/12+$M56*$P56*'[111]2d - Schedule Table'!$I$14/12+$N56*$P56*'[111]2d - Schedule Table'!$I$15/12+$O56*$P56*'[111]2d - Schedule Table'!$I$16/12+$F56*$P56*'[111]2d - Schedule Table'!$I$7/12</f>
        <v>0</v>
      </c>
      <c r="T56" s="178">
        <f>+$G56*$P56*'[111]2d - Schedule Table'!$J$8/12+$H56*$P56*'[111]2d - Schedule Table'!$J$9/12+$I56*$P56*'[111]2d - Schedule Table'!$J$10/12+$J56*$P56*'[111]2d - Schedule Table'!$J$11/12+$K56*$P56*'[111]2d - Schedule Table'!$J$12/12+$L56*$P56*'[111]2d - Schedule Table'!$J$13/12+$M56*$P56*'[111]2d - Schedule Table'!$J$14/12+$N56*$P56*'[111]2d - Schedule Table'!$J$15/12+$O56*$P56*'[111]2d - Schedule Table'!$J$16/12+$F56*$P56*'[111]2d - Schedule Table'!$J$7/12</f>
        <v>0</v>
      </c>
      <c r="U56" s="178">
        <f>+$G56*$P56*'[111]2d - Schedule Table'!$K$8/12+$H56*$P56*'[111]2d - Schedule Table'!$K$9/12+$I56*$P56*'[111]2d - Schedule Table'!$K$10/12+$J56*$P56*'[111]2d - Schedule Table'!$K$11/12+$K56*$P56*'[111]2d - Schedule Table'!$K$12/12+$L56*$P56*'[111]2d - Schedule Table'!$K$13/12+$M56*$P56*'[111]2d - Schedule Table'!$K$14/12+$N56*$P56*'[111]2d - Schedule Table'!$K$15/12+$O56*$P56*'[111]2d - Schedule Table'!$K$16/12+$F56*$P56*'[111]2d - Schedule Table'!$K$7/12</f>
        <v>0</v>
      </c>
      <c r="V56" s="178">
        <f>+$G56*$P56*'[111]2d - Schedule Table'!$L$8/12+$H56*$P56*'[111]2d - Schedule Table'!$L$9/12+$I56*$P56*'[111]2d - Schedule Table'!$L$10/12+$J56*$P56*'[111]2d - Schedule Table'!$L$11/12+$K56*$P56*'[111]2d - Schedule Table'!$L$12/12+$L56*$P56*'[111]2d - Schedule Table'!$L$13/12+$M56*$P56*'[111]2d - Schedule Table'!$L$14/12+$N56*$P56*'[111]2d - Schedule Table'!$L$15/12+$O56*$P56*'[111]2d - Schedule Table'!$L$16/12+$F56*$P56*'[111]2d - Schedule Table'!$L$7/12</f>
        <v>0</v>
      </c>
      <c r="W56" s="178">
        <f>+$G56*$P56*'[111]2d - Schedule Table'!$M$8/12+$H56*$P56*'[111]2d - Schedule Table'!$M$9/12+$I56*$P56*'[111]2d - Schedule Table'!$M$10/12+$J56*$P56*'[111]2d - Schedule Table'!$M$11/12+$K56*$P56*'[111]2d - Schedule Table'!$M$12/12+$L56*$P56*'[111]2d - Schedule Table'!$M$13/12+$M56*$P56*'[111]2d - Schedule Table'!$M$14/12+$N56*$P56*'[111]2d - Schedule Table'!$M$15/12+$O56*$P56*'[111]2d - Schedule Table'!$M$16/12+$F56*$P56*'[111]2d - Schedule Table'!$M$7/12</f>
        <v>0</v>
      </c>
      <c r="X56" s="178">
        <f>+$G56*$P56*'[111]2d - Schedule Table'!$N$8/12+$H56*$P56*'[111]2d - Schedule Table'!$N$9/12+$I56*$P56*'[111]2d - Schedule Table'!$N$10/12+$J56*$P56*'[111]2d - Schedule Table'!$N$11/12+$K56*$P56*'[111]2d - Schedule Table'!$N$12/12+$L56*$P56*'[111]2d - Schedule Table'!$N$13/12+$M56*$P56*'[111]2d - Schedule Table'!$N$14/12+$N56*$P56*'[111]2d - Schedule Table'!$N$15/12+$O56*$P56*'[111]2d - Schedule Table'!$N$16/12+$F56*$P56*'[111]2d - Schedule Table'!$N$7/12</f>
        <v>0</v>
      </c>
      <c r="Y56" s="178">
        <f>+$G56*$P56*'[111]2d - Schedule Table'!$O$8/12+$H56*$P56*'[111]2d - Schedule Table'!$O$9/12+$I56*$P56*'[111]2d - Schedule Table'!$O$10/12+$J56*$P56*'[111]2d - Schedule Table'!$O$11/12+$K56*$P56*'[111]2d - Schedule Table'!$O$12/12+$L56*$P56*'[111]2d - Schedule Table'!$O$13/12+$M56*$P56*'[111]2d - Schedule Table'!$O$14/12+$N56*$P56*'[111]2d - Schedule Table'!$O$15/12+$O56*$P56*'[111]2d - Schedule Table'!$O$16/12+$F56*$P56*'[111]2d - Schedule Table'!$O$7/12</f>
        <v>0</v>
      </c>
      <c r="Z56" s="178">
        <f>+$G56*$P56*'[111]2d - Schedule Table'!$P$8/12+$H56*$P56*'[111]2d - Schedule Table'!$P$9/12+$I56*$P56*'[111]2d - Schedule Table'!$P$10/12+$J56*$P56*'[111]2d - Schedule Table'!$P$11/12+$K56*$P56*'[111]2d - Schedule Table'!$P$12/12+$L56*$P56*'[111]2d - Schedule Table'!$P$13/12+$M56*$P56*'[111]2d - Schedule Table'!$P$14/12+$N56*$P56*'[111]2d - Schedule Table'!$P$15/12+$O56*$P56*'[111]2d - Schedule Table'!$P$16/12+$F56*$P56*'[111]2d - Schedule Table'!$P$7/12</f>
        <v>0</v>
      </c>
      <c r="AA56" s="178">
        <f>+$G56*$P56*'[111]2d - Schedule Table'!$Q$8/12+$H56*$P56*'[111]2d - Schedule Table'!$Q$9/12+$I56*$P56*'[111]2d - Schedule Table'!$Q$10/12+$J56*$P56*'[111]2d - Schedule Table'!$Q$11/12+$K56*$P56*'[111]2d - Schedule Table'!$Q$12/12+$L56*$P56*'[111]2d - Schedule Table'!$Q$13/12+$M56*$P56*'[111]2d - Schedule Table'!$Q$14/12+$N56*$P56*'[111]2d - Schedule Table'!$Q$15/12+$O56*$P56*'[111]2d - Schedule Table'!$Q$16/12+$F56*$P56*'[111]2d - Schedule Table'!$Q$7/12</f>
        <v>0</v>
      </c>
      <c r="AB56" s="178">
        <f>+$G56*$P56*'[111]2d - Schedule Table'!$R$8/12+$H56*$P56*'[111]2d - Schedule Table'!$R$9/12+$I56*$P56*'[111]2d - Schedule Table'!$R$10/12+$J56*$P56*'[111]2d - Schedule Table'!$R$11/12+$K56*$P56*'[111]2d - Schedule Table'!$R$12/12+$L56*$P56*'[111]2d - Schedule Table'!$R$13/12+$M56*$P56*'[111]2d - Schedule Table'!$R$14/12+$N56*$P56*'[111]2d - Schedule Table'!$R$15/12+$O56*$P56*'[111]2d - Schedule Table'!$R$16/12+$F56*$P56*'[111]2d - Schedule Table'!$R$7/12</f>
        <v>0</v>
      </c>
      <c r="AC56" s="178">
        <f>+$G56*$P56*'[111]2d - Schedule Table'!$S$8/12+$H56*$P56*'[111]2d - Schedule Table'!$S$9/12+$I56*$P56*'[111]2d - Schedule Table'!$S$10/12+$J56*$P56*'[111]2d - Schedule Table'!$S$11/12+$K56*$P56*'[111]2d - Schedule Table'!$S$12/12+$L56*$P56*'[111]2d - Schedule Table'!$S$13/12+$M56*$P56*'[111]2d - Schedule Table'!$S$14/12+$N56*$P56*'[111]2d - Schedule Table'!$S$15/12+$O56*$P56*'[111]2d - Schedule Table'!$S$16/12+$F56*$P56*'[111]2d - Schedule Table'!$S$7/12</f>
        <v>0</v>
      </c>
      <c r="AD56" s="178">
        <f>+$G56*$P56*'[111]2d - Schedule Table'!$T$8/12+$H56*$P56*'[111]2d - Schedule Table'!$T$9/12+$I56*$P56*'[111]2d - Schedule Table'!$T$10/12+$J56*$P56*'[111]2d - Schedule Table'!$T$11/12+$K56*$P56*'[111]2d - Schedule Table'!$T$12/12+$L56*$P56*'[111]2d - Schedule Table'!$T$13/12+$M56*$P56*'[111]2d - Schedule Table'!$T$14/12+$N56*$P56*'[111]2d - Schedule Table'!$T$15/12+$O56*$P56*'[111]2d - Schedule Table'!$T$16/12+$F56*$P56*'[111]2d - Schedule Table'!$T$7/12</f>
        <v>0</v>
      </c>
      <c r="AE56" s="178">
        <f>+$G56*$P56*'[111]2d - Schedule Table'!$U$8/12+$H56*$P56*'[111]2d - Schedule Table'!$U$9/12+$I56*$P56*'[111]2d - Schedule Table'!$U$10/12+$J56*$P56*'[111]2d - Schedule Table'!$U$11/12+$K56*$P56*'[111]2d - Schedule Table'!$U$12/12+$L56*$P56*'[111]2d - Schedule Table'!$U$13/12+$M56*$P56*'[111]2d - Schedule Table'!$U$14/12+$N56*$P56*'[111]2d - Schedule Table'!$U$15/12+$O56*$P56*'[111]2d - Schedule Table'!$U$16/12+$F56*$P56*'[111]2d - Schedule Table'!$U$7/12</f>
        <v>0</v>
      </c>
      <c r="AF56" s="178">
        <f>+$G56*$P56*'[111]2d - Schedule Table'!$V$8/12+$H56*$P56*'[111]2d - Schedule Table'!$V$9/12+$I56*$P56*'[111]2d - Schedule Table'!$V$10/12+$J56*$P56*'[111]2d - Schedule Table'!$V$11/12+$K56*$P56*'[111]2d - Schedule Table'!$V$12/12+$L56*$P56*'[111]2d - Schedule Table'!$V$13/12+$M56*$P56*'[111]2d - Schedule Table'!$V$14/12+$N56*$P56*'[111]2d - Schedule Table'!$V$15/12+$O56*$P56*'[111]2d - Schedule Table'!$V$16/12+$F56*$P56*'[111]2d - Schedule Table'!$V$7/12</f>
        <v>0</v>
      </c>
      <c r="AG56" s="178">
        <f>+$G56*$P56*'[111]2d - Schedule Table'!$W$8/12+$H56*$P56*'[111]2d - Schedule Table'!$W$9/12+$I56*$P56*'[111]2d - Schedule Table'!$W$10/12+$J56*$P56*'[111]2d - Schedule Table'!$W$11/12+$K56*$P56*'[111]2d - Schedule Table'!$W$12/12+$L56*$P56*'[111]2d - Schedule Table'!$W$13/12+$M56*$P56*'[111]2d - Schedule Table'!$W$14/12+$N56*$P56*'[111]2d - Schedule Table'!$W$15/12+$O56*$P56*'[111]2d - Schedule Table'!$W$16/12+$F56*$P56*'[111]2d - Schedule Table'!$W$7/12</f>
        <v>0</v>
      </c>
      <c r="AH56" s="178">
        <f>+$G56*$P56*'[111]2d - Schedule Table'!$X$8/12+$H56*$P56*'[111]2d - Schedule Table'!$X$9/12+$I56*$P56*'[111]2d - Schedule Table'!$X$10/12+$J56*$P56*'[111]2d - Schedule Table'!$X$11/12+$K56*$P56*'[111]2d - Schedule Table'!$X$12/12+$L56*$P56*'[111]2d - Schedule Table'!$X$13/12+$M56*$P56*'[111]2d - Schedule Table'!$X$14/12+$N56*$P56*'[111]2d - Schedule Table'!$X$15/12+$O56*$P56*'[111]2d - Schedule Table'!$X$16/12+$F56*$P56*'[111]2d - Schedule Table'!$X$7/12</f>
        <v>0</v>
      </c>
      <c r="AI56" s="178">
        <f>+$G56*$P56*'[111]2d - Schedule Table'!$Y$8/12+$H56*$P56*'[111]2d - Schedule Table'!$Y$9/12+$I56*$P56*'[111]2d - Schedule Table'!$Y$10/12+$J56*$P56*'[111]2d - Schedule Table'!$Y$11/12+$K56*$P56*'[111]2d - Schedule Table'!$Y$12/12+$L56*$P56*'[111]2d - Schedule Table'!$Y$13/12+$M56*$P56*'[111]2d - Schedule Table'!$Y$14/12+$N56*$P56*'[111]2d - Schedule Table'!$Y$15/12+$O56*$P56*'[111]2d - Schedule Table'!$Y$16/12+$F56*$P56*'[111]2d - Schedule Table'!$Y$7/12</f>
        <v>0</v>
      </c>
      <c r="AJ56" s="178">
        <f>+$G56*$P56*'[111]2d - Schedule Table'!$Z$8/12+$H56*$P56*'[111]2d - Schedule Table'!$Z$9/12+$I56*$P56*'[111]2d - Schedule Table'!$Z$10/12+$J56*$P56*'[111]2d - Schedule Table'!$Z$11/12+$K56*$P56*'[111]2d - Schedule Table'!$Z$12/12+$L56*$P56*'[111]2d - Schedule Table'!$Z$13/12+$M56*$P56*'[111]2d - Schedule Table'!$Z$14/12+$N56*$P56*'[111]2d - Schedule Table'!$Z$15/12+$O56*$P56*'[111]2d - Schedule Table'!$Z$16/12+$F56*$P56*'[111]2d - Schedule Table'!$Z$7/12</f>
        <v>0</v>
      </c>
      <c r="AK56" s="178">
        <f>+$G56*$P56*'[111]2d - Schedule Table'!$AA$8/12+$H56*$P56*'[111]2d - Schedule Table'!$AA$9/12+$I56*$P56*'[111]2d - Schedule Table'!$AA$10/12+$J56*$P56*'[111]2d - Schedule Table'!$AA$11/12+$K56*$P56*'[111]2d - Schedule Table'!$AA$12/12+$L56*$P56*'[111]2d - Schedule Table'!$AA$13/12+$M56*$P56*'[111]2d - Schedule Table'!$AA$14/12+$N56*$P56*'[111]2d - Schedule Table'!$AA$15/12+$O56*$P56*'[111]2d - Schedule Table'!$AA$16/12+$F56*$P56*'[111]2d - Schedule Table'!$AA$7/12</f>
        <v>0</v>
      </c>
      <c r="AL56" s="178">
        <f>+$G56*$P56*'[111]2d - Schedule Table'!$AB$8/12+$H56*$P56*'[111]2d - Schedule Table'!$AB$9/12+$I56*$P56*'[111]2d - Schedule Table'!$AB$10/12+$J56*$P56*'[111]2d - Schedule Table'!$AB$11/12+$K56*$P56*'[111]2d - Schedule Table'!$AB$12/12+$L56*$P56*'[111]2d - Schedule Table'!$AB$13/12+$M56*$P56*'[111]2d - Schedule Table'!$AB$14/12+$N56*$P56*'[111]2d - Schedule Table'!$AB$15/12+$O56*$P56*'[111]2d - Schedule Table'!$AB$16/12+$F56*$P56*'[111]2d - Schedule Table'!$AB$7/12</f>
        <v>0</v>
      </c>
      <c r="AM56" s="178">
        <f>+$G56*$P56*'[111]2d - Schedule Table'!$AC$8/12+$H56*$P56*'[111]2d - Schedule Table'!$AC$9/12+$I56*$P56*'[111]2d - Schedule Table'!$AC$10/12+$J56*$P56*'[111]2d - Schedule Table'!$AC$11/12+$K56*$P56*'[111]2d - Schedule Table'!$AC$12/12+$L56*$P56*'[111]2d - Schedule Table'!$AC$13/12+$M56*$P56*'[111]2d - Schedule Table'!$AC$14/12+$N56*$P56*'[111]2d - Schedule Table'!$AC$15/12+$O56*$P56*'[111]2d - Schedule Table'!$AC$16/12+$F56*$P56*'[111]2d - Schedule Table'!$AC$7/12</f>
        <v>0</v>
      </c>
      <c r="AN56" s="180">
        <f t="shared" si="1"/>
        <v>0</v>
      </c>
    </row>
    <row r="57" spans="1:40" hidden="1" outlineLevel="1">
      <c r="A57" s="216" t="s">
        <v>1387</v>
      </c>
      <c r="B57" s="211"/>
      <c r="C57" s="218"/>
      <c r="D57" s="217"/>
      <c r="E57" s="206" t="s">
        <v>1294</v>
      </c>
      <c r="F57" s="207"/>
      <c r="G57" s="215"/>
      <c r="H57" s="215"/>
      <c r="I57" s="215"/>
      <c r="J57" s="215"/>
      <c r="K57" s="215"/>
      <c r="L57" s="215"/>
      <c r="M57" s="215"/>
      <c r="N57" s="209"/>
      <c r="O57" s="209"/>
      <c r="P57" s="183">
        <f>+IFERROR(VLOOKUP(E57,'[111]4b-Classifcation rates'!$A$5:$G$200,7,FALSE),0)</f>
        <v>117227.23863750001</v>
      </c>
      <c r="Q57" s="178">
        <f>+$G57*$P57*'[111]2d - Schedule Table'!$G$8/12+$H57*$P57*'[111]2d - Schedule Table'!$G$9/12+$I57*$P57*'[111]2d - Schedule Table'!$G$10/12+$J57*$P57*'[111]2d - Schedule Table'!$G$11/12+$K57*$P57*'[111]2d - Schedule Table'!$G$12/12+$L57*$P57*'[111]2d - Schedule Table'!$G$13/12+$M57*$P57*'[111]2d - Schedule Table'!$G$14/12+$N57*$P57*'[111]2d - Schedule Table'!$G$15/12+$O57*$P57*'[111]2d - Schedule Table'!$G$16/12+$F57*$P57*'[111]2d - Schedule Table'!$G$7/12</f>
        <v>0</v>
      </c>
      <c r="R57" s="178">
        <f>+$G57*$P57*'[111]2d - Schedule Table'!$H$8/12+$H57*$P57*'[111]2d - Schedule Table'!$H$9/12+$I57*$P57*'[111]2d - Schedule Table'!$H$10/12+$J57*$P57*'[111]2d - Schedule Table'!$H$11/12+$K57*$P57*'[111]2d - Schedule Table'!$H$12/12+$L57*$P57*'[111]2d - Schedule Table'!$H$13/12+$M57*$P57*'[111]2d - Schedule Table'!$H$14/12+$N57*$P57*'[111]2d - Schedule Table'!$H$15/12+$O57*$P57*'[111]2d - Schedule Table'!$H$16/12+$F57*$P57*'[111]2d - Schedule Table'!$H$7/12</f>
        <v>0</v>
      </c>
      <c r="S57" s="178">
        <f>+$G57*$P57*'[111]2d - Schedule Table'!$I$8/12+$H57*$P57*'[111]2d - Schedule Table'!$I$9/12+$I57*$P57*'[111]2d - Schedule Table'!$I$10/12+$J57*$P57*'[111]2d - Schedule Table'!$I$11/12+$K57*$P57*'[111]2d - Schedule Table'!$I$12/12+$L57*$P57*'[111]2d - Schedule Table'!$I$13/12+$M57*$P57*'[111]2d - Schedule Table'!$I$14/12+$N57*$P57*'[111]2d - Schedule Table'!$I$15/12+$O57*$P57*'[111]2d - Schedule Table'!$I$16/12+$F57*$P57*'[111]2d - Schedule Table'!$I$7/12</f>
        <v>0</v>
      </c>
      <c r="T57" s="178">
        <f>+$G57*$P57*'[111]2d - Schedule Table'!$J$8/12+$H57*$P57*'[111]2d - Schedule Table'!$J$9/12+$I57*$P57*'[111]2d - Schedule Table'!$J$10/12+$J57*$P57*'[111]2d - Schedule Table'!$J$11/12+$K57*$P57*'[111]2d - Schedule Table'!$J$12/12+$L57*$P57*'[111]2d - Schedule Table'!$J$13/12+$M57*$P57*'[111]2d - Schedule Table'!$J$14/12+$N57*$P57*'[111]2d - Schedule Table'!$J$15/12+$O57*$P57*'[111]2d - Schedule Table'!$J$16/12+$F57*$P57*'[111]2d - Schedule Table'!$J$7/12</f>
        <v>0</v>
      </c>
      <c r="U57" s="178">
        <f>+$G57*$P57*'[111]2d - Schedule Table'!$K$8/12+$H57*$P57*'[111]2d - Schedule Table'!$K$9/12+$I57*$P57*'[111]2d - Schedule Table'!$K$10/12+$J57*$P57*'[111]2d - Schedule Table'!$K$11/12+$K57*$P57*'[111]2d - Schedule Table'!$K$12/12+$L57*$P57*'[111]2d - Schedule Table'!$K$13/12+$M57*$P57*'[111]2d - Schedule Table'!$K$14/12+$N57*$P57*'[111]2d - Schedule Table'!$K$15/12+$O57*$P57*'[111]2d - Schedule Table'!$K$16/12+$F57*$P57*'[111]2d - Schedule Table'!$K$7/12</f>
        <v>0</v>
      </c>
      <c r="V57" s="178">
        <f>+$G57*$P57*'[111]2d - Schedule Table'!$L$8/12+$H57*$P57*'[111]2d - Schedule Table'!$L$9/12+$I57*$P57*'[111]2d - Schedule Table'!$L$10/12+$J57*$P57*'[111]2d - Schedule Table'!$L$11/12+$K57*$P57*'[111]2d - Schedule Table'!$L$12/12+$L57*$P57*'[111]2d - Schedule Table'!$L$13/12+$M57*$P57*'[111]2d - Schedule Table'!$L$14/12+$N57*$P57*'[111]2d - Schedule Table'!$L$15/12+$O57*$P57*'[111]2d - Schedule Table'!$L$16/12+$F57*$P57*'[111]2d - Schedule Table'!$L$7/12</f>
        <v>0</v>
      </c>
      <c r="W57" s="178">
        <f>+$G57*$P57*'[111]2d - Schedule Table'!$M$8/12+$H57*$P57*'[111]2d - Schedule Table'!$M$9/12+$I57*$P57*'[111]2d - Schedule Table'!$M$10/12+$J57*$P57*'[111]2d - Schedule Table'!$M$11/12+$K57*$P57*'[111]2d - Schedule Table'!$M$12/12+$L57*$P57*'[111]2d - Schedule Table'!$M$13/12+$M57*$P57*'[111]2d - Schedule Table'!$M$14/12+$N57*$P57*'[111]2d - Schedule Table'!$M$15/12+$O57*$P57*'[111]2d - Schedule Table'!$M$16/12+$F57*$P57*'[111]2d - Schedule Table'!$M$7/12</f>
        <v>0</v>
      </c>
      <c r="X57" s="178">
        <f>+$G57*$P57*'[111]2d - Schedule Table'!$N$8/12+$H57*$P57*'[111]2d - Schedule Table'!$N$9/12+$I57*$P57*'[111]2d - Schedule Table'!$N$10/12+$J57*$P57*'[111]2d - Schedule Table'!$N$11/12+$K57*$P57*'[111]2d - Schedule Table'!$N$12/12+$L57*$P57*'[111]2d - Schedule Table'!$N$13/12+$M57*$P57*'[111]2d - Schedule Table'!$N$14/12+$N57*$P57*'[111]2d - Schedule Table'!$N$15/12+$O57*$P57*'[111]2d - Schedule Table'!$N$16/12+$F57*$P57*'[111]2d - Schedule Table'!$N$7/12</f>
        <v>0</v>
      </c>
      <c r="Y57" s="178">
        <f>+$G57*$P57*'[111]2d - Schedule Table'!$O$8/12+$H57*$P57*'[111]2d - Schedule Table'!$O$9/12+$I57*$P57*'[111]2d - Schedule Table'!$O$10/12+$J57*$P57*'[111]2d - Schedule Table'!$O$11/12+$K57*$P57*'[111]2d - Schedule Table'!$O$12/12+$L57*$P57*'[111]2d - Schedule Table'!$O$13/12+$M57*$P57*'[111]2d - Schedule Table'!$O$14/12+$N57*$P57*'[111]2d - Schedule Table'!$O$15/12+$O57*$P57*'[111]2d - Schedule Table'!$O$16/12+$F57*$P57*'[111]2d - Schedule Table'!$O$7/12</f>
        <v>0</v>
      </c>
      <c r="Z57" s="178">
        <f>+$G57*$P57*'[111]2d - Schedule Table'!$P$8/12+$H57*$P57*'[111]2d - Schedule Table'!$P$9/12+$I57*$P57*'[111]2d - Schedule Table'!$P$10/12+$J57*$P57*'[111]2d - Schedule Table'!$P$11/12+$K57*$P57*'[111]2d - Schedule Table'!$P$12/12+$L57*$P57*'[111]2d - Schedule Table'!$P$13/12+$M57*$P57*'[111]2d - Schedule Table'!$P$14/12+$N57*$P57*'[111]2d - Schedule Table'!$P$15/12+$O57*$P57*'[111]2d - Schedule Table'!$P$16/12+$F57*$P57*'[111]2d - Schedule Table'!$P$7/12</f>
        <v>0</v>
      </c>
      <c r="AA57" s="178">
        <f>+$G57*$P57*'[111]2d - Schedule Table'!$Q$8/12+$H57*$P57*'[111]2d - Schedule Table'!$Q$9/12+$I57*$P57*'[111]2d - Schedule Table'!$Q$10/12+$J57*$P57*'[111]2d - Schedule Table'!$Q$11/12+$K57*$P57*'[111]2d - Schedule Table'!$Q$12/12+$L57*$P57*'[111]2d - Schedule Table'!$Q$13/12+$M57*$P57*'[111]2d - Schedule Table'!$Q$14/12+$N57*$P57*'[111]2d - Schedule Table'!$Q$15/12+$O57*$P57*'[111]2d - Schedule Table'!$Q$16/12+$F57*$P57*'[111]2d - Schedule Table'!$Q$7/12</f>
        <v>0</v>
      </c>
      <c r="AB57" s="178">
        <f>+$G57*$P57*'[111]2d - Schedule Table'!$R$8/12+$H57*$P57*'[111]2d - Schedule Table'!$R$9/12+$I57*$P57*'[111]2d - Schedule Table'!$R$10/12+$J57*$P57*'[111]2d - Schedule Table'!$R$11/12+$K57*$P57*'[111]2d - Schedule Table'!$R$12/12+$L57*$P57*'[111]2d - Schedule Table'!$R$13/12+$M57*$P57*'[111]2d - Schedule Table'!$R$14/12+$N57*$P57*'[111]2d - Schedule Table'!$R$15/12+$O57*$P57*'[111]2d - Schedule Table'!$R$16/12+$F57*$P57*'[111]2d - Schedule Table'!$R$7/12</f>
        <v>0</v>
      </c>
      <c r="AC57" s="178">
        <f>+$G57*$P57*'[111]2d - Schedule Table'!$S$8/12+$H57*$P57*'[111]2d - Schedule Table'!$S$9/12+$I57*$P57*'[111]2d - Schedule Table'!$S$10/12+$J57*$P57*'[111]2d - Schedule Table'!$S$11/12+$K57*$P57*'[111]2d - Schedule Table'!$S$12/12+$L57*$P57*'[111]2d - Schedule Table'!$S$13/12+$M57*$P57*'[111]2d - Schedule Table'!$S$14/12+$N57*$P57*'[111]2d - Schedule Table'!$S$15/12+$O57*$P57*'[111]2d - Schedule Table'!$S$16/12+$F57*$P57*'[111]2d - Schedule Table'!$S$7/12</f>
        <v>0</v>
      </c>
      <c r="AD57" s="178">
        <f>+$G57*$P57*'[111]2d - Schedule Table'!$T$8/12+$H57*$P57*'[111]2d - Schedule Table'!$T$9/12+$I57*$P57*'[111]2d - Schedule Table'!$T$10/12+$J57*$P57*'[111]2d - Schedule Table'!$T$11/12+$K57*$P57*'[111]2d - Schedule Table'!$T$12/12+$L57*$P57*'[111]2d - Schedule Table'!$T$13/12+$M57*$P57*'[111]2d - Schedule Table'!$T$14/12+$N57*$P57*'[111]2d - Schedule Table'!$T$15/12+$O57*$P57*'[111]2d - Schedule Table'!$T$16/12+$F57*$P57*'[111]2d - Schedule Table'!$T$7/12</f>
        <v>0</v>
      </c>
      <c r="AE57" s="178">
        <f>+$G57*$P57*'[111]2d - Schedule Table'!$U$8/12+$H57*$P57*'[111]2d - Schedule Table'!$U$9/12+$I57*$P57*'[111]2d - Schedule Table'!$U$10/12+$J57*$P57*'[111]2d - Schedule Table'!$U$11/12+$K57*$P57*'[111]2d - Schedule Table'!$U$12/12+$L57*$P57*'[111]2d - Schedule Table'!$U$13/12+$M57*$P57*'[111]2d - Schedule Table'!$U$14/12+$N57*$P57*'[111]2d - Schedule Table'!$U$15/12+$O57*$P57*'[111]2d - Schedule Table'!$U$16/12+$F57*$P57*'[111]2d - Schedule Table'!$U$7/12</f>
        <v>0</v>
      </c>
      <c r="AF57" s="178">
        <f>+$G57*$P57*'[111]2d - Schedule Table'!$V$8/12+$H57*$P57*'[111]2d - Schedule Table'!$V$9/12+$I57*$P57*'[111]2d - Schedule Table'!$V$10/12+$J57*$P57*'[111]2d - Schedule Table'!$V$11/12+$K57*$P57*'[111]2d - Schedule Table'!$V$12/12+$L57*$P57*'[111]2d - Schedule Table'!$V$13/12+$M57*$P57*'[111]2d - Schedule Table'!$V$14/12+$N57*$P57*'[111]2d - Schedule Table'!$V$15/12+$O57*$P57*'[111]2d - Schedule Table'!$V$16/12+$F57*$P57*'[111]2d - Schedule Table'!$V$7/12</f>
        <v>0</v>
      </c>
      <c r="AG57" s="178">
        <f>+$G57*$P57*'[111]2d - Schedule Table'!$W$8/12+$H57*$P57*'[111]2d - Schedule Table'!$W$9/12+$I57*$P57*'[111]2d - Schedule Table'!$W$10/12+$J57*$P57*'[111]2d - Schedule Table'!$W$11/12+$K57*$P57*'[111]2d - Schedule Table'!$W$12/12+$L57*$P57*'[111]2d - Schedule Table'!$W$13/12+$M57*$P57*'[111]2d - Schedule Table'!$W$14/12+$N57*$P57*'[111]2d - Schedule Table'!$W$15/12+$O57*$P57*'[111]2d - Schedule Table'!$W$16/12+$F57*$P57*'[111]2d - Schedule Table'!$W$7/12</f>
        <v>0</v>
      </c>
      <c r="AH57" s="178">
        <f>+$G57*$P57*'[111]2d - Schedule Table'!$X$8/12+$H57*$P57*'[111]2d - Schedule Table'!$X$9/12+$I57*$P57*'[111]2d - Schedule Table'!$X$10/12+$J57*$P57*'[111]2d - Schedule Table'!$X$11/12+$K57*$P57*'[111]2d - Schedule Table'!$X$12/12+$L57*$P57*'[111]2d - Schedule Table'!$X$13/12+$M57*$P57*'[111]2d - Schedule Table'!$X$14/12+$N57*$P57*'[111]2d - Schedule Table'!$X$15/12+$O57*$P57*'[111]2d - Schedule Table'!$X$16/12+$F57*$P57*'[111]2d - Schedule Table'!$X$7/12</f>
        <v>0</v>
      </c>
      <c r="AI57" s="178">
        <f>+$G57*$P57*'[111]2d - Schedule Table'!$Y$8/12+$H57*$P57*'[111]2d - Schedule Table'!$Y$9/12+$I57*$P57*'[111]2d - Schedule Table'!$Y$10/12+$J57*$P57*'[111]2d - Schedule Table'!$Y$11/12+$K57*$P57*'[111]2d - Schedule Table'!$Y$12/12+$L57*$P57*'[111]2d - Schedule Table'!$Y$13/12+$M57*$P57*'[111]2d - Schedule Table'!$Y$14/12+$N57*$P57*'[111]2d - Schedule Table'!$Y$15/12+$O57*$P57*'[111]2d - Schedule Table'!$Y$16/12+$F57*$P57*'[111]2d - Schedule Table'!$Y$7/12</f>
        <v>0</v>
      </c>
      <c r="AJ57" s="178">
        <f>+$G57*$P57*'[111]2d - Schedule Table'!$Z$8/12+$H57*$P57*'[111]2d - Schedule Table'!$Z$9/12+$I57*$P57*'[111]2d - Schedule Table'!$Z$10/12+$J57*$P57*'[111]2d - Schedule Table'!$Z$11/12+$K57*$P57*'[111]2d - Schedule Table'!$Z$12/12+$L57*$P57*'[111]2d - Schedule Table'!$Z$13/12+$M57*$P57*'[111]2d - Schedule Table'!$Z$14/12+$N57*$P57*'[111]2d - Schedule Table'!$Z$15/12+$O57*$P57*'[111]2d - Schedule Table'!$Z$16/12+$F57*$P57*'[111]2d - Schedule Table'!$Z$7/12</f>
        <v>0</v>
      </c>
      <c r="AK57" s="178">
        <f>+$G57*$P57*'[111]2d - Schedule Table'!$AA$8/12+$H57*$P57*'[111]2d - Schedule Table'!$AA$9/12+$I57*$P57*'[111]2d - Schedule Table'!$AA$10/12+$J57*$P57*'[111]2d - Schedule Table'!$AA$11/12+$K57*$P57*'[111]2d - Schedule Table'!$AA$12/12+$L57*$P57*'[111]2d - Schedule Table'!$AA$13/12+$M57*$P57*'[111]2d - Schedule Table'!$AA$14/12+$N57*$P57*'[111]2d - Schedule Table'!$AA$15/12+$O57*$P57*'[111]2d - Schedule Table'!$AA$16/12+$F57*$P57*'[111]2d - Schedule Table'!$AA$7/12</f>
        <v>0</v>
      </c>
      <c r="AL57" s="178">
        <f>+$G57*$P57*'[111]2d - Schedule Table'!$AB$8/12+$H57*$P57*'[111]2d - Schedule Table'!$AB$9/12+$I57*$P57*'[111]2d - Schedule Table'!$AB$10/12+$J57*$P57*'[111]2d - Schedule Table'!$AB$11/12+$K57*$P57*'[111]2d - Schedule Table'!$AB$12/12+$L57*$P57*'[111]2d - Schedule Table'!$AB$13/12+$M57*$P57*'[111]2d - Schedule Table'!$AB$14/12+$N57*$P57*'[111]2d - Schedule Table'!$AB$15/12+$O57*$P57*'[111]2d - Schedule Table'!$AB$16/12+$F57*$P57*'[111]2d - Schedule Table'!$AB$7/12</f>
        <v>0</v>
      </c>
      <c r="AM57" s="178">
        <f>+$G57*$P57*'[111]2d - Schedule Table'!$AC$8/12+$H57*$P57*'[111]2d - Schedule Table'!$AC$9/12+$I57*$P57*'[111]2d - Schedule Table'!$AC$10/12+$J57*$P57*'[111]2d - Schedule Table'!$AC$11/12+$K57*$P57*'[111]2d - Schedule Table'!$AC$12/12+$L57*$P57*'[111]2d - Schedule Table'!$AC$13/12+$M57*$P57*'[111]2d - Schedule Table'!$AC$14/12+$N57*$P57*'[111]2d - Schedule Table'!$AC$15/12+$O57*$P57*'[111]2d - Schedule Table'!$AC$16/12+$F57*$P57*'[111]2d - Schedule Table'!$AC$7/12</f>
        <v>0</v>
      </c>
      <c r="AN57" s="180">
        <f t="shared" si="1"/>
        <v>0</v>
      </c>
    </row>
    <row r="58" spans="1:40" hidden="1" outlineLevel="1">
      <c r="A58" s="216" t="s">
        <v>1394</v>
      </c>
      <c r="B58" s="211"/>
      <c r="C58" s="218"/>
      <c r="D58" s="217"/>
      <c r="E58" s="206" t="s">
        <v>1294</v>
      </c>
      <c r="F58" s="207"/>
      <c r="G58" s="215"/>
      <c r="H58" s="215"/>
      <c r="I58" s="215"/>
      <c r="J58" s="215"/>
      <c r="K58" s="215"/>
      <c r="L58" s="215"/>
      <c r="M58" s="215"/>
      <c r="N58" s="209"/>
      <c r="O58" s="209"/>
      <c r="P58" s="183">
        <f>+IFERROR(VLOOKUP(E58,'[111]4b-Classifcation rates'!$A$5:$G$200,7,FALSE),0)</f>
        <v>117227.23863750001</v>
      </c>
      <c r="Q58" s="178">
        <f>+$G58*$P58*'[111]2d - Schedule Table'!$G$8/12+$H58*$P58*'[111]2d - Schedule Table'!$G$9/12+$I58*$P58*'[111]2d - Schedule Table'!$G$10/12+$J58*$P58*'[111]2d - Schedule Table'!$G$11/12+$K58*$P58*'[111]2d - Schedule Table'!$G$12/12+$L58*$P58*'[111]2d - Schedule Table'!$G$13/12+$M58*$P58*'[111]2d - Schedule Table'!$G$14/12+$N58*$P58*'[111]2d - Schedule Table'!$G$15/12+$O58*$P58*'[111]2d - Schedule Table'!$G$16/12+$F58*$P58*'[111]2d - Schedule Table'!$G$7/12</f>
        <v>0</v>
      </c>
      <c r="R58" s="178">
        <f>+$G58*$P58*'[111]2d - Schedule Table'!$H$8/12+$H58*$P58*'[111]2d - Schedule Table'!$H$9/12+$I58*$P58*'[111]2d - Schedule Table'!$H$10/12+$J58*$P58*'[111]2d - Schedule Table'!$H$11/12+$K58*$P58*'[111]2d - Schedule Table'!$H$12/12+$L58*$P58*'[111]2d - Schedule Table'!$H$13/12+$M58*$P58*'[111]2d - Schedule Table'!$H$14/12+$N58*$P58*'[111]2d - Schedule Table'!$H$15/12+$O58*$P58*'[111]2d - Schedule Table'!$H$16/12+$F58*$P58*'[111]2d - Schedule Table'!$H$7/12</f>
        <v>0</v>
      </c>
      <c r="S58" s="178">
        <f>+$G58*$P58*'[111]2d - Schedule Table'!$I$8/12+$H58*$P58*'[111]2d - Schedule Table'!$I$9/12+$I58*$P58*'[111]2d - Schedule Table'!$I$10/12+$J58*$P58*'[111]2d - Schedule Table'!$I$11/12+$K58*$P58*'[111]2d - Schedule Table'!$I$12/12+$L58*$P58*'[111]2d - Schedule Table'!$I$13/12+$M58*$P58*'[111]2d - Schedule Table'!$I$14/12+$N58*$P58*'[111]2d - Schedule Table'!$I$15/12+$O58*$P58*'[111]2d - Schedule Table'!$I$16/12+$F58*$P58*'[111]2d - Schedule Table'!$I$7/12</f>
        <v>0</v>
      </c>
      <c r="T58" s="178">
        <f>+$G58*$P58*'[111]2d - Schedule Table'!$J$8/12+$H58*$P58*'[111]2d - Schedule Table'!$J$9/12+$I58*$P58*'[111]2d - Schedule Table'!$J$10/12+$J58*$P58*'[111]2d - Schedule Table'!$J$11/12+$K58*$P58*'[111]2d - Schedule Table'!$J$12/12+$L58*$P58*'[111]2d - Schedule Table'!$J$13/12+$M58*$P58*'[111]2d - Schedule Table'!$J$14/12+$N58*$P58*'[111]2d - Schedule Table'!$J$15/12+$O58*$P58*'[111]2d - Schedule Table'!$J$16/12+$F58*$P58*'[111]2d - Schedule Table'!$J$7/12</f>
        <v>0</v>
      </c>
      <c r="U58" s="178">
        <f>+$G58*$P58*'[111]2d - Schedule Table'!$K$8/12+$H58*$P58*'[111]2d - Schedule Table'!$K$9/12+$I58*$P58*'[111]2d - Schedule Table'!$K$10/12+$J58*$P58*'[111]2d - Schedule Table'!$K$11/12+$K58*$P58*'[111]2d - Schedule Table'!$K$12/12+$L58*$P58*'[111]2d - Schedule Table'!$K$13/12+$M58*$P58*'[111]2d - Schedule Table'!$K$14/12+$N58*$P58*'[111]2d - Schedule Table'!$K$15/12+$O58*$P58*'[111]2d - Schedule Table'!$K$16/12+$F58*$P58*'[111]2d - Schedule Table'!$K$7/12</f>
        <v>0</v>
      </c>
      <c r="V58" s="178">
        <f>+$G58*$P58*'[111]2d - Schedule Table'!$L$8/12+$H58*$P58*'[111]2d - Schedule Table'!$L$9/12+$I58*$P58*'[111]2d - Schedule Table'!$L$10/12+$J58*$P58*'[111]2d - Schedule Table'!$L$11/12+$K58*$P58*'[111]2d - Schedule Table'!$L$12/12+$L58*$P58*'[111]2d - Schedule Table'!$L$13/12+$M58*$P58*'[111]2d - Schedule Table'!$L$14/12+$N58*$P58*'[111]2d - Schedule Table'!$L$15/12+$O58*$P58*'[111]2d - Schedule Table'!$L$16/12+$F58*$P58*'[111]2d - Schedule Table'!$L$7/12</f>
        <v>0</v>
      </c>
      <c r="W58" s="178">
        <f>+$G58*$P58*'[111]2d - Schedule Table'!$M$8/12+$H58*$P58*'[111]2d - Schedule Table'!$M$9/12+$I58*$P58*'[111]2d - Schedule Table'!$M$10/12+$J58*$P58*'[111]2d - Schedule Table'!$M$11/12+$K58*$P58*'[111]2d - Schedule Table'!$M$12/12+$L58*$P58*'[111]2d - Schedule Table'!$M$13/12+$M58*$P58*'[111]2d - Schedule Table'!$M$14/12+$N58*$P58*'[111]2d - Schedule Table'!$M$15/12+$O58*$P58*'[111]2d - Schedule Table'!$M$16/12+$F58*$P58*'[111]2d - Schedule Table'!$M$7/12</f>
        <v>0</v>
      </c>
      <c r="X58" s="178">
        <f>+$G58*$P58*'[111]2d - Schedule Table'!$N$8/12+$H58*$P58*'[111]2d - Schedule Table'!$N$9/12+$I58*$P58*'[111]2d - Schedule Table'!$N$10/12+$J58*$P58*'[111]2d - Schedule Table'!$N$11/12+$K58*$P58*'[111]2d - Schedule Table'!$N$12/12+$L58*$P58*'[111]2d - Schedule Table'!$N$13/12+$M58*$P58*'[111]2d - Schedule Table'!$N$14/12+$N58*$P58*'[111]2d - Schedule Table'!$N$15/12+$O58*$P58*'[111]2d - Schedule Table'!$N$16/12+$F58*$P58*'[111]2d - Schedule Table'!$N$7/12</f>
        <v>0</v>
      </c>
      <c r="Y58" s="178">
        <f>+$G58*$P58*'[111]2d - Schedule Table'!$O$8/12+$H58*$P58*'[111]2d - Schedule Table'!$O$9/12+$I58*$P58*'[111]2d - Schedule Table'!$O$10/12+$J58*$P58*'[111]2d - Schedule Table'!$O$11/12+$K58*$P58*'[111]2d - Schedule Table'!$O$12/12+$L58*$P58*'[111]2d - Schedule Table'!$O$13/12+$M58*$P58*'[111]2d - Schedule Table'!$O$14/12+$N58*$P58*'[111]2d - Schedule Table'!$O$15/12+$O58*$P58*'[111]2d - Schedule Table'!$O$16/12+$F58*$P58*'[111]2d - Schedule Table'!$O$7/12</f>
        <v>0</v>
      </c>
      <c r="Z58" s="178">
        <f>+$G58*$P58*'[111]2d - Schedule Table'!$P$8/12+$H58*$P58*'[111]2d - Schedule Table'!$P$9/12+$I58*$P58*'[111]2d - Schedule Table'!$P$10/12+$J58*$P58*'[111]2d - Schedule Table'!$P$11/12+$K58*$P58*'[111]2d - Schedule Table'!$P$12/12+$L58*$P58*'[111]2d - Schedule Table'!$P$13/12+$M58*$P58*'[111]2d - Schedule Table'!$P$14/12+$N58*$P58*'[111]2d - Schedule Table'!$P$15/12+$O58*$P58*'[111]2d - Schedule Table'!$P$16/12+$F58*$P58*'[111]2d - Schedule Table'!$P$7/12</f>
        <v>0</v>
      </c>
      <c r="AA58" s="178">
        <f>+$G58*$P58*'[111]2d - Schedule Table'!$Q$8/12+$H58*$P58*'[111]2d - Schedule Table'!$Q$9/12+$I58*$P58*'[111]2d - Schedule Table'!$Q$10/12+$J58*$P58*'[111]2d - Schedule Table'!$Q$11/12+$K58*$P58*'[111]2d - Schedule Table'!$Q$12/12+$L58*$P58*'[111]2d - Schedule Table'!$Q$13/12+$M58*$P58*'[111]2d - Schedule Table'!$Q$14/12+$N58*$P58*'[111]2d - Schedule Table'!$Q$15/12+$O58*$P58*'[111]2d - Schedule Table'!$Q$16/12+$F58*$P58*'[111]2d - Schedule Table'!$Q$7/12</f>
        <v>0</v>
      </c>
      <c r="AB58" s="178">
        <f>+$G58*$P58*'[111]2d - Schedule Table'!$R$8/12+$H58*$P58*'[111]2d - Schedule Table'!$R$9/12+$I58*$P58*'[111]2d - Schedule Table'!$R$10/12+$J58*$P58*'[111]2d - Schedule Table'!$R$11/12+$K58*$P58*'[111]2d - Schedule Table'!$R$12/12+$L58*$P58*'[111]2d - Schedule Table'!$R$13/12+$M58*$P58*'[111]2d - Schedule Table'!$R$14/12+$N58*$P58*'[111]2d - Schedule Table'!$R$15/12+$O58*$P58*'[111]2d - Schedule Table'!$R$16/12+$F58*$P58*'[111]2d - Schedule Table'!$R$7/12</f>
        <v>0</v>
      </c>
      <c r="AC58" s="178">
        <f>+$G58*$P58*'[111]2d - Schedule Table'!$S$8/12+$H58*$P58*'[111]2d - Schedule Table'!$S$9/12+$I58*$P58*'[111]2d - Schedule Table'!$S$10/12+$J58*$P58*'[111]2d - Schedule Table'!$S$11/12+$K58*$P58*'[111]2d - Schedule Table'!$S$12/12+$L58*$P58*'[111]2d - Schedule Table'!$S$13/12+$M58*$P58*'[111]2d - Schedule Table'!$S$14/12+$N58*$P58*'[111]2d - Schedule Table'!$S$15/12+$O58*$P58*'[111]2d - Schedule Table'!$S$16/12+$F58*$P58*'[111]2d - Schedule Table'!$S$7/12</f>
        <v>0</v>
      </c>
      <c r="AD58" s="178">
        <f>+$G58*$P58*'[111]2d - Schedule Table'!$T$8/12+$H58*$P58*'[111]2d - Schedule Table'!$T$9/12+$I58*$P58*'[111]2d - Schedule Table'!$T$10/12+$J58*$P58*'[111]2d - Schedule Table'!$T$11/12+$K58*$P58*'[111]2d - Schedule Table'!$T$12/12+$L58*$P58*'[111]2d - Schedule Table'!$T$13/12+$M58*$P58*'[111]2d - Schedule Table'!$T$14/12+$N58*$P58*'[111]2d - Schedule Table'!$T$15/12+$O58*$P58*'[111]2d - Schedule Table'!$T$16/12+$F58*$P58*'[111]2d - Schedule Table'!$T$7/12</f>
        <v>0</v>
      </c>
      <c r="AE58" s="178">
        <f>+$G58*$P58*'[111]2d - Schedule Table'!$U$8/12+$H58*$P58*'[111]2d - Schedule Table'!$U$9/12+$I58*$P58*'[111]2d - Schedule Table'!$U$10/12+$J58*$P58*'[111]2d - Schedule Table'!$U$11/12+$K58*$P58*'[111]2d - Schedule Table'!$U$12/12+$L58*$P58*'[111]2d - Schedule Table'!$U$13/12+$M58*$P58*'[111]2d - Schedule Table'!$U$14/12+$N58*$P58*'[111]2d - Schedule Table'!$U$15/12+$O58*$P58*'[111]2d - Schedule Table'!$U$16/12+$F58*$P58*'[111]2d - Schedule Table'!$U$7/12</f>
        <v>0</v>
      </c>
      <c r="AF58" s="178">
        <f>+$G58*$P58*'[111]2d - Schedule Table'!$V$8/12+$H58*$P58*'[111]2d - Schedule Table'!$V$9/12+$I58*$P58*'[111]2d - Schedule Table'!$V$10/12+$J58*$P58*'[111]2d - Schedule Table'!$V$11/12+$K58*$P58*'[111]2d - Schedule Table'!$V$12/12+$L58*$P58*'[111]2d - Schedule Table'!$V$13/12+$M58*$P58*'[111]2d - Schedule Table'!$V$14/12+$N58*$P58*'[111]2d - Schedule Table'!$V$15/12+$O58*$P58*'[111]2d - Schedule Table'!$V$16/12+$F58*$P58*'[111]2d - Schedule Table'!$V$7/12</f>
        <v>0</v>
      </c>
      <c r="AG58" s="178">
        <f>+$G58*$P58*'[111]2d - Schedule Table'!$W$8/12+$H58*$P58*'[111]2d - Schedule Table'!$W$9/12+$I58*$P58*'[111]2d - Schedule Table'!$W$10/12+$J58*$P58*'[111]2d - Schedule Table'!$W$11/12+$K58*$P58*'[111]2d - Schedule Table'!$W$12/12+$L58*$P58*'[111]2d - Schedule Table'!$W$13/12+$M58*$P58*'[111]2d - Schedule Table'!$W$14/12+$N58*$P58*'[111]2d - Schedule Table'!$W$15/12+$O58*$P58*'[111]2d - Schedule Table'!$W$16/12+$F58*$P58*'[111]2d - Schedule Table'!$W$7/12</f>
        <v>0</v>
      </c>
      <c r="AH58" s="178">
        <f>+$G58*$P58*'[111]2d - Schedule Table'!$X$8/12+$H58*$P58*'[111]2d - Schedule Table'!$X$9/12+$I58*$P58*'[111]2d - Schedule Table'!$X$10/12+$J58*$P58*'[111]2d - Schedule Table'!$X$11/12+$K58*$P58*'[111]2d - Schedule Table'!$X$12/12+$L58*$P58*'[111]2d - Schedule Table'!$X$13/12+$M58*$P58*'[111]2d - Schedule Table'!$X$14/12+$N58*$P58*'[111]2d - Schedule Table'!$X$15/12+$O58*$P58*'[111]2d - Schedule Table'!$X$16/12+$F58*$P58*'[111]2d - Schedule Table'!$X$7/12</f>
        <v>0</v>
      </c>
      <c r="AI58" s="178">
        <f>+$G58*$P58*'[111]2d - Schedule Table'!$Y$8/12+$H58*$P58*'[111]2d - Schedule Table'!$Y$9/12+$I58*$P58*'[111]2d - Schedule Table'!$Y$10/12+$J58*$P58*'[111]2d - Schedule Table'!$Y$11/12+$K58*$P58*'[111]2d - Schedule Table'!$Y$12/12+$L58*$P58*'[111]2d - Schedule Table'!$Y$13/12+$M58*$P58*'[111]2d - Schedule Table'!$Y$14/12+$N58*$P58*'[111]2d - Schedule Table'!$Y$15/12+$O58*$P58*'[111]2d - Schedule Table'!$Y$16/12+$F58*$P58*'[111]2d - Schedule Table'!$Y$7/12</f>
        <v>0</v>
      </c>
      <c r="AJ58" s="178">
        <f>+$G58*$P58*'[111]2d - Schedule Table'!$Z$8/12+$H58*$P58*'[111]2d - Schedule Table'!$Z$9/12+$I58*$P58*'[111]2d - Schedule Table'!$Z$10/12+$J58*$P58*'[111]2d - Schedule Table'!$Z$11/12+$K58*$P58*'[111]2d - Schedule Table'!$Z$12/12+$L58*$P58*'[111]2d - Schedule Table'!$Z$13/12+$M58*$P58*'[111]2d - Schedule Table'!$Z$14/12+$N58*$P58*'[111]2d - Schedule Table'!$Z$15/12+$O58*$P58*'[111]2d - Schedule Table'!$Z$16/12+$F58*$P58*'[111]2d - Schedule Table'!$Z$7/12</f>
        <v>0</v>
      </c>
      <c r="AK58" s="178">
        <f>+$G58*$P58*'[111]2d - Schedule Table'!$AA$8/12+$H58*$P58*'[111]2d - Schedule Table'!$AA$9/12+$I58*$P58*'[111]2d - Schedule Table'!$AA$10/12+$J58*$P58*'[111]2d - Schedule Table'!$AA$11/12+$K58*$P58*'[111]2d - Schedule Table'!$AA$12/12+$L58*$P58*'[111]2d - Schedule Table'!$AA$13/12+$M58*$P58*'[111]2d - Schedule Table'!$AA$14/12+$N58*$P58*'[111]2d - Schedule Table'!$AA$15/12+$O58*$P58*'[111]2d - Schedule Table'!$AA$16/12+$F58*$P58*'[111]2d - Schedule Table'!$AA$7/12</f>
        <v>0</v>
      </c>
      <c r="AL58" s="178">
        <f>+$G58*$P58*'[111]2d - Schedule Table'!$AB$8/12+$H58*$P58*'[111]2d - Schedule Table'!$AB$9/12+$I58*$P58*'[111]2d - Schedule Table'!$AB$10/12+$J58*$P58*'[111]2d - Schedule Table'!$AB$11/12+$K58*$P58*'[111]2d - Schedule Table'!$AB$12/12+$L58*$P58*'[111]2d - Schedule Table'!$AB$13/12+$M58*$P58*'[111]2d - Schedule Table'!$AB$14/12+$N58*$P58*'[111]2d - Schedule Table'!$AB$15/12+$O58*$P58*'[111]2d - Schedule Table'!$AB$16/12+$F58*$P58*'[111]2d - Schedule Table'!$AB$7/12</f>
        <v>0</v>
      </c>
      <c r="AM58" s="178">
        <f>+$G58*$P58*'[111]2d - Schedule Table'!$AC$8/12+$H58*$P58*'[111]2d - Schedule Table'!$AC$9/12+$I58*$P58*'[111]2d - Schedule Table'!$AC$10/12+$J58*$P58*'[111]2d - Schedule Table'!$AC$11/12+$K58*$P58*'[111]2d - Schedule Table'!$AC$12/12+$L58*$P58*'[111]2d - Schedule Table'!$AC$13/12+$M58*$P58*'[111]2d - Schedule Table'!$AC$14/12+$N58*$P58*'[111]2d - Schedule Table'!$AC$15/12+$O58*$P58*'[111]2d - Schedule Table'!$AC$16/12+$F58*$P58*'[111]2d - Schedule Table'!$AC$7/12</f>
        <v>0</v>
      </c>
      <c r="AN58" s="180">
        <f t="shared" si="1"/>
        <v>0</v>
      </c>
    </row>
    <row r="59" spans="1:40" hidden="1" outlineLevel="1">
      <c r="A59" s="216" t="s">
        <v>1394</v>
      </c>
      <c r="B59" s="211"/>
      <c r="C59" s="218"/>
      <c r="D59" s="217"/>
      <c r="E59" s="206" t="s">
        <v>1294</v>
      </c>
      <c r="F59" s="207"/>
      <c r="G59" s="215"/>
      <c r="H59" s="215"/>
      <c r="I59" s="215"/>
      <c r="J59" s="215"/>
      <c r="K59" s="215"/>
      <c r="L59" s="215"/>
      <c r="M59" s="215"/>
      <c r="N59" s="209"/>
      <c r="O59" s="209"/>
      <c r="P59" s="183">
        <f>+IFERROR(VLOOKUP(E59,'[111]4b-Classifcation rates'!$A$5:$G$200,7,FALSE),0)</f>
        <v>117227.23863750001</v>
      </c>
      <c r="Q59" s="178">
        <f>+$G59*$P59*'[111]2d - Schedule Table'!$G$8/12+$H59*$P59*'[111]2d - Schedule Table'!$G$9/12+$I59*$P59*'[111]2d - Schedule Table'!$G$10/12+$J59*$P59*'[111]2d - Schedule Table'!$G$11/12+$K59*$P59*'[111]2d - Schedule Table'!$G$12/12+$L59*$P59*'[111]2d - Schedule Table'!$G$13/12+$M59*$P59*'[111]2d - Schedule Table'!$G$14/12+$N59*$P59*'[111]2d - Schedule Table'!$G$15/12+$O59*$P59*'[111]2d - Schedule Table'!$G$16/12+$F59*$P59*'[111]2d - Schedule Table'!$G$7/12</f>
        <v>0</v>
      </c>
      <c r="R59" s="178">
        <f>+$G59*$P59*'[111]2d - Schedule Table'!$H$8/12+$H59*$P59*'[111]2d - Schedule Table'!$H$9/12+$I59*$P59*'[111]2d - Schedule Table'!$H$10/12+$J59*$P59*'[111]2d - Schedule Table'!$H$11/12+$K59*$P59*'[111]2d - Schedule Table'!$H$12/12+$L59*$P59*'[111]2d - Schedule Table'!$H$13/12+$M59*$P59*'[111]2d - Schedule Table'!$H$14/12+$N59*$P59*'[111]2d - Schedule Table'!$H$15/12+$O59*$P59*'[111]2d - Schedule Table'!$H$16/12+$F59*$P59*'[111]2d - Schedule Table'!$H$7/12</f>
        <v>0</v>
      </c>
      <c r="S59" s="178">
        <f>+$G59*$P59*'[111]2d - Schedule Table'!$I$8/12+$H59*$P59*'[111]2d - Schedule Table'!$I$9/12+$I59*$P59*'[111]2d - Schedule Table'!$I$10/12+$J59*$P59*'[111]2d - Schedule Table'!$I$11/12+$K59*$P59*'[111]2d - Schedule Table'!$I$12/12+$L59*$P59*'[111]2d - Schedule Table'!$I$13/12+$M59*$P59*'[111]2d - Schedule Table'!$I$14/12+$N59*$P59*'[111]2d - Schedule Table'!$I$15/12+$O59*$P59*'[111]2d - Schedule Table'!$I$16/12+$F59*$P59*'[111]2d - Schedule Table'!$I$7/12</f>
        <v>0</v>
      </c>
      <c r="T59" s="178">
        <f>+$G59*$P59*'[111]2d - Schedule Table'!$J$8/12+$H59*$P59*'[111]2d - Schedule Table'!$J$9/12+$I59*$P59*'[111]2d - Schedule Table'!$J$10/12+$J59*$P59*'[111]2d - Schedule Table'!$J$11/12+$K59*$P59*'[111]2d - Schedule Table'!$J$12/12+$L59*$P59*'[111]2d - Schedule Table'!$J$13/12+$M59*$P59*'[111]2d - Schedule Table'!$J$14/12+$N59*$P59*'[111]2d - Schedule Table'!$J$15/12+$O59*$P59*'[111]2d - Schedule Table'!$J$16/12+$F59*$P59*'[111]2d - Schedule Table'!$J$7/12</f>
        <v>0</v>
      </c>
      <c r="U59" s="178">
        <f>+$G59*$P59*'[111]2d - Schedule Table'!$K$8/12+$H59*$P59*'[111]2d - Schedule Table'!$K$9/12+$I59*$P59*'[111]2d - Schedule Table'!$K$10/12+$J59*$P59*'[111]2d - Schedule Table'!$K$11/12+$K59*$P59*'[111]2d - Schedule Table'!$K$12/12+$L59*$P59*'[111]2d - Schedule Table'!$K$13/12+$M59*$P59*'[111]2d - Schedule Table'!$K$14/12+$N59*$P59*'[111]2d - Schedule Table'!$K$15/12+$O59*$P59*'[111]2d - Schedule Table'!$K$16/12+$F59*$P59*'[111]2d - Schedule Table'!$K$7/12</f>
        <v>0</v>
      </c>
      <c r="V59" s="178">
        <f>+$G59*$P59*'[111]2d - Schedule Table'!$L$8/12+$H59*$P59*'[111]2d - Schedule Table'!$L$9/12+$I59*$P59*'[111]2d - Schedule Table'!$L$10/12+$J59*$P59*'[111]2d - Schedule Table'!$L$11/12+$K59*$P59*'[111]2d - Schedule Table'!$L$12/12+$L59*$P59*'[111]2d - Schedule Table'!$L$13/12+$M59*$P59*'[111]2d - Schedule Table'!$L$14/12+$N59*$P59*'[111]2d - Schedule Table'!$L$15/12+$O59*$P59*'[111]2d - Schedule Table'!$L$16/12+$F59*$P59*'[111]2d - Schedule Table'!$L$7/12</f>
        <v>0</v>
      </c>
      <c r="W59" s="178">
        <f>+$G59*$P59*'[111]2d - Schedule Table'!$M$8/12+$H59*$P59*'[111]2d - Schedule Table'!$M$9/12+$I59*$P59*'[111]2d - Schedule Table'!$M$10/12+$J59*$P59*'[111]2d - Schedule Table'!$M$11/12+$K59*$P59*'[111]2d - Schedule Table'!$M$12/12+$L59*$P59*'[111]2d - Schedule Table'!$M$13/12+$M59*$P59*'[111]2d - Schedule Table'!$M$14/12+$N59*$P59*'[111]2d - Schedule Table'!$M$15/12+$O59*$P59*'[111]2d - Schedule Table'!$M$16/12+$F59*$P59*'[111]2d - Schedule Table'!$M$7/12</f>
        <v>0</v>
      </c>
      <c r="X59" s="178">
        <f>+$G59*$P59*'[111]2d - Schedule Table'!$N$8/12+$H59*$P59*'[111]2d - Schedule Table'!$N$9/12+$I59*$P59*'[111]2d - Schedule Table'!$N$10/12+$J59*$P59*'[111]2d - Schedule Table'!$N$11/12+$K59*$P59*'[111]2d - Schedule Table'!$N$12/12+$L59*$P59*'[111]2d - Schedule Table'!$N$13/12+$M59*$P59*'[111]2d - Schedule Table'!$N$14/12+$N59*$P59*'[111]2d - Schedule Table'!$N$15/12+$O59*$P59*'[111]2d - Schedule Table'!$N$16/12+$F59*$P59*'[111]2d - Schedule Table'!$N$7/12</f>
        <v>0</v>
      </c>
      <c r="Y59" s="178">
        <f>+$G59*$P59*'[111]2d - Schedule Table'!$O$8/12+$H59*$P59*'[111]2d - Schedule Table'!$O$9/12+$I59*$P59*'[111]2d - Schedule Table'!$O$10/12+$J59*$P59*'[111]2d - Schedule Table'!$O$11/12+$K59*$P59*'[111]2d - Schedule Table'!$O$12/12+$L59*$P59*'[111]2d - Schedule Table'!$O$13/12+$M59*$P59*'[111]2d - Schedule Table'!$O$14/12+$N59*$P59*'[111]2d - Schedule Table'!$O$15/12+$O59*$P59*'[111]2d - Schedule Table'!$O$16/12+$F59*$P59*'[111]2d - Schedule Table'!$O$7/12</f>
        <v>0</v>
      </c>
      <c r="Z59" s="178">
        <f>+$G59*$P59*'[111]2d - Schedule Table'!$P$8/12+$H59*$P59*'[111]2d - Schedule Table'!$P$9/12+$I59*$P59*'[111]2d - Schedule Table'!$P$10/12+$J59*$P59*'[111]2d - Schedule Table'!$P$11/12+$K59*$P59*'[111]2d - Schedule Table'!$P$12/12+$L59*$P59*'[111]2d - Schedule Table'!$P$13/12+$M59*$P59*'[111]2d - Schedule Table'!$P$14/12+$N59*$P59*'[111]2d - Schedule Table'!$P$15/12+$O59*$P59*'[111]2d - Schedule Table'!$P$16/12+$F59*$P59*'[111]2d - Schedule Table'!$P$7/12</f>
        <v>0</v>
      </c>
      <c r="AA59" s="178">
        <f>+$G59*$P59*'[111]2d - Schedule Table'!$Q$8/12+$H59*$P59*'[111]2d - Schedule Table'!$Q$9/12+$I59*$P59*'[111]2d - Schedule Table'!$Q$10/12+$J59*$P59*'[111]2d - Schedule Table'!$Q$11/12+$K59*$P59*'[111]2d - Schedule Table'!$Q$12/12+$L59*$P59*'[111]2d - Schedule Table'!$Q$13/12+$M59*$P59*'[111]2d - Schedule Table'!$Q$14/12+$N59*$P59*'[111]2d - Schedule Table'!$Q$15/12+$O59*$P59*'[111]2d - Schedule Table'!$Q$16/12+$F59*$P59*'[111]2d - Schedule Table'!$Q$7/12</f>
        <v>0</v>
      </c>
      <c r="AB59" s="178">
        <f>+$G59*$P59*'[111]2d - Schedule Table'!$R$8/12+$H59*$P59*'[111]2d - Schedule Table'!$R$9/12+$I59*$P59*'[111]2d - Schedule Table'!$R$10/12+$J59*$P59*'[111]2d - Schedule Table'!$R$11/12+$K59*$P59*'[111]2d - Schedule Table'!$R$12/12+$L59*$P59*'[111]2d - Schedule Table'!$R$13/12+$M59*$P59*'[111]2d - Schedule Table'!$R$14/12+$N59*$P59*'[111]2d - Schedule Table'!$R$15/12+$O59*$P59*'[111]2d - Schedule Table'!$R$16/12+$F59*$P59*'[111]2d - Schedule Table'!$R$7/12</f>
        <v>0</v>
      </c>
      <c r="AC59" s="178">
        <f>+$G59*$P59*'[111]2d - Schedule Table'!$S$8/12+$H59*$P59*'[111]2d - Schedule Table'!$S$9/12+$I59*$P59*'[111]2d - Schedule Table'!$S$10/12+$J59*$P59*'[111]2d - Schedule Table'!$S$11/12+$K59*$P59*'[111]2d - Schedule Table'!$S$12/12+$L59*$P59*'[111]2d - Schedule Table'!$S$13/12+$M59*$P59*'[111]2d - Schedule Table'!$S$14/12+$N59*$P59*'[111]2d - Schedule Table'!$S$15/12+$O59*$P59*'[111]2d - Schedule Table'!$S$16/12+$F59*$P59*'[111]2d - Schedule Table'!$S$7/12</f>
        <v>0</v>
      </c>
      <c r="AD59" s="178">
        <f>+$G59*$P59*'[111]2d - Schedule Table'!$T$8/12+$H59*$P59*'[111]2d - Schedule Table'!$T$9/12+$I59*$P59*'[111]2d - Schedule Table'!$T$10/12+$J59*$P59*'[111]2d - Schedule Table'!$T$11/12+$K59*$P59*'[111]2d - Schedule Table'!$T$12/12+$L59*$P59*'[111]2d - Schedule Table'!$T$13/12+$M59*$P59*'[111]2d - Schedule Table'!$T$14/12+$N59*$P59*'[111]2d - Schedule Table'!$T$15/12+$O59*$P59*'[111]2d - Schedule Table'!$T$16/12+$F59*$P59*'[111]2d - Schedule Table'!$T$7/12</f>
        <v>0</v>
      </c>
      <c r="AE59" s="178">
        <f>+$G59*$P59*'[111]2d - Schedule Table'!$U$8/12+$H59*$P59*'[111]2d - Schedule Table'!$U$9/12+$I59*$P59*'[111]2d - Schedule Table'!$U$10/12+$J59*$P59*'[111]2d - Schedule Table'!$U$11/12+$K59*$P59*'[111]2d - Schedule Table'!$U$12/12+$L59*$P59*'[111]2d - Schedule Table'!$U$13/12+$M59*$P59*'[111]2d - Schedule Table'!$U$14/12+$N59*$P59*'[111]2d - Schedule Table'!$U$15/12+$O59*$P59*'[111]2d - Schedule Table'!$U$16/12+$F59*$P59*'[111]2d - Schedule Table'!$U$7/12</f>
        <v>0</v>
      </c>
      <c r="AF59" s="178">
        <f>+$G59*$P59*'[111]2d - Schedule Table'!$V$8/12+$H59*$P59*'[111]2d - Schedule Table'!$V$9/12+$I59*$P59*'[111]2d - Schedule Table'!$V$10/12+$J59*$P59*'[111]2d - Schedule Table'!$V$11/12+$K59*$P59*'[111]2d - Schedule Table'!$V$12/12+$L59*$P59*'[111]2d - Schedule Table'!$V$13/12+$M59*$P59*'[111]2d - Schedule Table'!$V$14/12+$N59*$P59*'[111]2d - Schedule Table'!$V$15/12+$O59*$P59*'[111]2d - Schedule Table'!$V$16/12+$F59*$P59*'[111]2d - Schedule Table'!$V$7/12</f>
        <v>0</v>
      </c>
      <c r="AG59" s="178">
        <f>+$G59*$P59*'[111]2d - Schedule Table'!$W$8/12+$H59*$P59*'[111]2d - Schedule Table'!$W$9/12+$I59*$P59*'[111]2d - Schedule Table'!$W$10/12+$J59*$P59*'[111]2d - Schedule Table'!$W$11/12+$K59*$P59*'[111]2d - Schedule Table'!$W$12/12+$L59*$P59*'[111]2d - Schedule Table'!$W$13/12+$M59*$P59*'[111]2d - Schedule Table'!$W$14/12+$N59*$P59*'[111]2d - Schedule Table'!$W$15/12+$O59*$P59*'[111]2d - Schedule Table'!$W$16/12+$F59*$P59*'[111]2d - Schedule Table'!$W$7/12</f>
        <v>0</v>
      </c>
      <c r="AH59" s="178">
        <f>+$G59*$P59*'[111]2d - Schedule Table'!$X$8/12+$H59*$P59*'[111]2d - Schedule Table'!$X$9/12+$I59*$P59*'[111]2d - Schedule Table'!$X$10/12+$J59*$P59*'[111]2d - Schedule Table'!$X$11/12+$K59*$P59*'[111]2d - Schedule Table'!$X$12/12+$L59*$P59*'[111]2d - Schedule Table'!$X$13/12+$M59*$P59*'[111]2d - Schedule Table'!$X$14/12+$N59*$P59*'[111]2d - Schedule Table'!$X$15/12+$O59*$P59*'[111]2d - Schedule Table'!$X$16/12+$F59*$P59*'[111]2d - Schedule Table'!$X$7/12</f>
        <v>0</v>
      </c>
      <c r="AI59" s="178">
        <f>+$G59*$P59*'[111]2d - Schedule Table'!$Y$8/12+$H59*$P59*'[111]2d - Schedule Table'!$Y$9/12+$I59*$P59*'[111]2d - Schedule Table'!$Y$10/12+$J59*$P59*'[111]2d - Schedule Table'!$Y$11/12+$K59*$P59*'[111]2d - Schedule Table'!$Y$12/12+$L59*$P59*'[111]2d - Schedule Table'!$Y$13/12+$M59*$P59*'[111]2d - Schedule Table'!$Y$14/12+$N59*$P59*'[111]2d - Schedule Table'!$Y$15/12+$O59*$P59*'[111]2d - Schedule Table'!$Y$16/12+$F59*$P59*'[111]2d - Schedule Table'!$Y$7/12</f>
        <v>0</v>
      </c>
      <c r="AJ59" s="178">
        <f>+$G59*$P59*'[111]2d - Schedule Table'!$Z$8/12+$H59*$P59*'[111]2d - Schedule Table'!$Z$9/12+$I59*$P59*'[111]2d - Schedule Table'!$Z$10/12+$J59*$P59*'[111]2d - Schedule Table'!$Z$11/12+$K59*$P59*'[111]2d - Schedule Table'!$Z$12/12+$L59*$P59*'[111]2d - Schedule Table'!$Z$13/12+$M59*$P59*'[111]2d - Schedule Table'!$Z$14/12+$N59*$P59*'[111]2d - Schedule Table'!$Z$15/12+$O59*$P59*'[111]2d - Schedule Table'!$Z$16/12+$F59*$P59*'[111]2d - Schedule Table'!$Z$7/12</f>
        <v>0</v>
      </c>
      <c r="AK59" s="178">
        <f>+$G59*$P59*'[111]2d - Schedule Table'!$AA$8/12+$H59*$P59*'[111]2d - Schedule Table'!$AA$9/12+$I59*$P59*'[111]2d - Schedule Table'!$AA$10/12+$J59*$P59*'[111]2d - Schedule Table'!$AA$11/12+$K59*$P59*'[111]2d - Schedule Table'!$AA$12/12+$L59*$P59*'[111]2d - Schedule Table'!$AA$13/12+$M59*$P59*'[111]2d - Schedule Table'!$AA$14/12+$N59*$P59*'[111]2d - Schedule Table'!$AA$15/12+$O59*$P59*'[111]2d - Schedule Table'!$AA$16/12+$F59*$P59*'[111]2d - Schedule Table'!$AA$7/12</f>
        <v>0</v>
      </c>
      <c r="AL59" s="178">
        <f>+$G59*$P59*'[111]2d - Schedule Table'!$AB$8/12+$H59*$P59*'[111]2d - Schedule Table'!$AB$9/12+$I59*$P59*'[111]2d - Schedule Table'!$AB$10/12+$J59*$P59*'[111]2d - Schedule Table'!$AB$11/12+$K59*$P59*'[111]2d - Schedule Table'!$AB$12/12+$L59*$P59*'[111]2d - Schedule Table'!$AB$13/12+$M59*$P59*'[111]2d - Schedule Table'!$AB$14/12+$N59*$P59*'[111]2d - Schedule Table'!$AB$15/12+$O59*$P59*'[111]2d - Schedule Table'!$AB$16/12+$F59*$P59*'[111]2d - Schedule Table'!$AB$7/12</f>
        <v>0</v>
      </c>
      <c r="AM59" s="178">
        <f>+$G59*$P59*'[111]2d - Schedule Table'!$AC$8/12+$H59*$P59*'[111]2d - Schedule Table'!$AC$9/12+$I59*$P59*'[111]2d - Schedule Table'!$AC$10/12+$J59*$P59*'[111]2d - Schedule Table'!$AC$11/12+$K59*$P59*'[111]2d - Schedule Table'!$AC$12/12+$L59*$P59*'[111]2d - Schedule Table'!$AC$13/12+$M59*$P59*'[111]2d - Schedule Table'!$AC$14/12+$N59*$P59*'[111]2d - Schedule Table'!$AC$15/12+$O59*$P59*'[111]2d - Schedule Table'!$AC$16/12+$F59*$P59*'[111]2d - Schedule Table'!$AC$7/12</f>
        <v>0</v>
      </c>
      <c r="AN59" s="180">
        <f t="shared" si="1"/>
        <v>0</v>
      </c>
    </row>
    <row r="60" spans="1:40" hidden="1" outlineLevel="1">
      <c r="A60" s="216" t="s">
        <v>1383</v>
      </c>
      <c r="B60" s="211"/>
      <c r="C60" s="218"/>
      <c r="D60" s="217"/>
      <c r="E60" s="206" t="s">
        <v>1398</v>
      </c>
      <c r="F60" s="207"/>
      <c r="G60" s="215"/>
      <c r="H60" s="215"/>
      <c r="I60" s="215"/>
      <c r="J60" s="215"/>
      <c r="K60" s="215"/>
      <c r="L60" s="215"/>
      <c r="M60" s="215"/>
      <c r="N60" s="209"/>
      <c r="O60" s="209"/>
      <c r="P60" s="183">
        <f>+IFERROR(VLOOKUP(E60,'[111]4b-Classifcation rates'!$A$5:$G$200,7,FALSE),0)</f>
        <v>72544</v>
      </c>
      <c r="Q60" s="178">
        <f>+$G60*$P60*'[111]2d - Schedule Table'!$G$8/12+$H60*$P60*'[111]2d - Schedule Table'!$G$9/12+$I60*$P60*'[111]2d - Schedule Table'!$G$10/12+$J60*$P60*'[111]2d - Schedule Table'!$G$11/12+$K60*$P60*'[111]2d - Schedule Table'!$G$12/12+$L60*$P60*'[111]2d - Schedule Table'!$G$13/12+$M60*$P60*'[111]2d - Schedule Table'!$G$14/12+$N60*$P60*'[111]2d - Schedule Table'!$G$15/12+$O60*$P60*'[111]2d - Schedule Table'!$G$16/12+$F60*$P60*'[111]2d - Schedule Table'!$G$7/12</f>
        <v>0</v>
      </c>
      <c r="R60" s="178">
        <f>+$G60*$P60*'[111]2d - Schedule Table'!$H$8/12+$H60*$P60*'[111]2d - Schedule Table'!$H$9/12+$I60*$P60*'[111]2d - Schedule Table'!$H$10/12+$J60*$P60*'[111]2d - Schedule Table'!$H$11/12+$K60*$P60*'[111]2d - Schedule Table'!$H$12/12+$L60*$P60*'[111]2d - Schedule Table'!$H$13/12+$M60*$P60*'[111]2d - Schedule Table'!$H$14/12+$N60*$P60*'[111]2d - Schedule Table'!$H$15/12+$O60*$P60*'[111]2d - Schedule Table'!$H$16/12+$F60*$P60*'[111]2d - Schedule Table'!$H$7/12</f>
        <v>0</v>
      </c>
      <c r="S60" s="178">
        <f>+$G60*$P60*'[111]2d - Schedule Table'!$I$8/12+$H60*$P60*'[111]2d - Schedule Table'!$I$9/12+$I60*$P60*'[111]2d - Schedule Table'!$I$10/12+$J60*$P60*'[111]2d - Schedule Table'!$I$11/12+$K60*$P60*'[111]2d - Schedule Table'!$I$12/12+$L60*$P60*'[111]2d - Schedule Table'!$I$13/12+$M60*$P60*'[111]2d - Schedule Table'!$I$14/12+$N60*$P60*'[111]2d - Schedule Table'!$I$15/12+$O60*$P60*'[111]2d - Schedule Table'!$I$16/12+$F60*$P60*'[111]2d - Schedule Table'!$I$7/12</f>
        <v>0</v>
      </c>
      <c r="T60" s="178">
        <f>+$G60*$P60*'[111]2d - Schedule Table'!$J$8/12+$H60*$P60*'[111]2d - Schedule Table'!$J$9/12+$I60*$P60*'[111]2d - Schedule Table'!$J$10/12+$J60*$P60*'[111]2d - Schedule Table'!$J$11/12+$K60*$P60*'[111]2d - Schedule Table'!$J$12/12+$L60*$P60*'[111]2d - Schedule Table'!$J$13/12+$M60*$P60*'[111]2d - Schedule Table'!$J$14/12+$N60*$P60*'[111]2d - Schedule Table'!$J$15/12+$O60*$P60*'[111]2d - Schedule Table'!$J$16/12+$F60*$P60*'[111]2d - Schedule Table'!$J$7/12</f>
        <v>0</v>
      </c>
      <c r="U60" s="178">
        <f>+$G60*$P60*'[111]2d - Schedule Table'!$K$8/12+$H60*$P60*'[111]2d - Schedule Table'!$K$9/12+$I60*$P60*'[111]2d - Schedule Table'!$K$10/12+$J60*$P60*'[111]2d - Schedule Table'!$K$11/12+$K60*$P60*'[111]2d - Schedule Table'!$K$12/12+$L60*$P60*'[111]2d - Schedule Table'!$K$13/12+$M60*$P60*'[111]2d - Schedule Table'!$K$14/12+$N60*$P60*'[111]2d - Schedule Table'!$K$15/12+$O60*$P60*'[111]2d - Schedule Table'!$K$16/12+$F60*$P60*'[111]2d - Schedule Table'!$K$7/12</f>
        <v>0</v>
      </c>
      <c r="V60" s="178">
        <f>+$G60*$P60*'[111]2d - Schedule Table'!$L$8/12+$H60*$P60*'[111]2d - Schedule Table'!$L$9/12+$I60*$P60*'[111]2d - Schedule Table'!$L$10/12+$J60*$P60*'[111]2d - Schedule Table'!$L$11/12+$K60*$P60*'[111]2d - Schedule Table'!$L$12/12+$L60*$P60*'[111]2d - Schedule Table'!$L$13/12+$M60*$P60*'[111]2d - Schedule Table'!$L$14/12+$N60*$P60*'[111]2d - Schedule Table'!$L$15/12+$O60*$P60*'[111]2d - Schedule Table'!$L$16/12+$F60*$P60*'[111]2d - Schedule Table'!$L$7/12</f>
        <v>0</v>
      </c>
      <c r="W60" s="178">
        <f>+$G60*$P60*'[111]2d - Schedule Table'!$M$8/12+$H60*$P60*'[111]2d - Schedule Table'!$M$9/12+$I60*$P60*'[111]2d - Schedule Table'!$M$10/12+$J60*$P60*'[111]2d - Schedule Table'!$M$11/12+$K60*$P60*'[111]2d - Schedule Table'!$M$12/12+$L60*$P60*'[111]2d - Schedule Table'!$M$13/12+$M60*$P60*'[111]2d - Schedule Table'!$M$14/12+$N60*$P60*'[111]2d - Schedule Table'!$M$15/12+$O60*$P60*'[111]2d - Schedule Table'!$M$16/12+$F60*$P60*'[111]2d - Schedule Table'!$M$7/12</f>
        <v>0</v>
      </c>
      <c r="X60" s="178">
        <f>+$G60*$P60*'[111]2d - Schedule Table'!$N$8/12+$H60*$P60*'[111]2d - Schedule Table'!$N$9/12+$I60*$P60*'[111]2d - Schedule Table'!$N$10/12+$J60*$P60*'[111]2d - Schedule Table'!$N$11/12+$K60*$P60*'[111]2d - Schedule Table'!$N$12/12+$L60*$P60*'[111]2d - Schedule Table'!$N$13/12+$M60*$P60*'[111]2d - Schedule Table'!$N$14/12+$N60*$P60*'[111]2d - Schedule Table'!$N$15/12+$O60*$P60*'[111]2d - Schedule Table'!$N$16/12+$F60*$P60*'[111]2d - Schedule Table'!$N$7/12</f>
        <v>0</v>
      </c>
      <c r="Y60" s="178">
        <f>+$G60*$P60*'[111]2d - Schedule Table'!$O$8/12+$H60*$P60*'[111]2d - Schedule Table'!$O$9/12+$I60*$P60*'[111]2d - Schedule Table'!$O$10/12+$J60*$P60*'[111]2d - Schedule Table'!$O$11/12+$K60*$P60*'[111]2d - Schedule Table'!$O$12/12+$L60*$P60*'[111]2d - Schedule Table'!$O$13/12+$M60*$P60*'[111]2d - Schedule Table'!$O$14/12+$N60*$P60*'[111]2d - Schedule Table'!$O$15/12+$O60*$P60*'[111]2d - Schedule Table'!$O$16/12+$F60*$P60*'[111]2d - Schedule Table'!$O$7/12</f>
        <v>0</v>
      </c>
      <c r="Z60" s="178">
        <f>+$G60*$P60*'[111]2d - Schedule Table'!$P$8/12+$H60*$P60*'[111]2d - Schedule Table'!$P$9/12+$I60*$P60*'[111]2d - Schedule Table'!$P$10/12+$J60*$P60*'[111]2d - Schedule Table'!$P$11/12+$K60*$P60*'[111]2d - Schedule Table'!$P$12/12+$L60*$P60*'[111]2d - Schedule Table'!$P$13/12+$M60*$P60*'[111]2d - Schedule Table'!$P$14/12+$N60*$P60*'[111]2d - Schedule Table'!$P$15/12+$O60*$P60*'[111]2d - Schedule Table'!$P$16/12+$F60*$P60*'[111]2d - Schedule Table'!$P$7/12</f>
        <v>0</v>
      </c>
      <c r="AA60" s="178">
        <f>+$G60*$P60*'[111]2d - Schedule Table'!$Q$8/12+$H60*$P60*'[111]2d - Schedule Table'!$Q$9/12+$I60*$P60*'[111]2d - Schedule Table'!$Q$10/12+$J60*$P60*'[111]2d - Schedule Table'!$Q$11/12+$K60*$P60*'[111]2d - Schedule Table'!$Q$12/12+$L60*$P60*'[111]2d - Schedule Table'!$Q$13/12+$M60*$P60*'[111]2d - Schedule Table'!$Q$14/12+$N60*$P60*'[111]2d - Schedule Table'!$Q$15/12+$O60*$P60*'[111]2d - Schedule Table'!$Q$16/12+$F60*$P60*'[111]2d - Schedule Table'!$Q$7/12</f>
        <v>0</v>
      </c>
      <c r="AB60" s="178">
        <f>+$G60*$P60*'[111]2d - Schedule Table'!$R$8/12+$H60*$P60*'[111]2d - Schedule Table'!$R$9/12+$I60*$P60*'[111]2d - Schedule Table'!$R$10/12+$J60*$P60*'[111]2d - Schedule Table'!$R$11/12+$K60*$P60*'[111]2d - Schedule Table'!$R$12/12+$L60*$P60*'[111]2d - Schedule Table'!$R$13/12+$M60*$P60*'[111]2d - Schedule Table'!$R$14/12+$N60*$P60*'[111]2d - Schedule Table'!$R$15/12+$O60*$P60*'[111]2d - Schedule Table'!$R$16/12+$F60*$P60*'[111]2d - Schedule Table'!$R$7/12</f>
        <v>0</v>
      </c>
      <c r="AC60" s="178">
        <f>+$G60*$P60*'[111]2d - Schedule Table'!$S$8/12+$H60*$P60*'[111]2d - Schedule Table'!$S$9/12+$I60*$P60*'[111]2d - Schedule Table'!$S$10/12+$J60*$P60*'[111]2d - Schedule Table'!$S$11/12+$K60*$P60*'[111]2d - Schedule Table'!$S$12/12+$L60*$P60*'[111]2d - Schedule Table'!$S$13/12+$M60*$P60*'[111]2d - Schedule Table'!$S$14/12+$N60*$P60*'[111]2d - Schedule Table'!$S$15/12+$O60*$P60*'[111]2d - Schedule Table'!$S$16/12+$F60*$P60*'[111]2d - Schedule Table'!$S$7/12</f>
        <v>0</v>
      </c>
      <c r="AD60" s="178">
        <f>+$G60*$P60*'[111]2d - Schedule Table'!$T$8/12+$H60*$P60*'[111]2d - Schedule Table'!$T$9/12+$I60*$P60*'[111]2d - Schedule Table'!$T$10/12+$J60*$P60*'[111]2d - Schedule Table'!$T$11/12+$K60*$P60*'[111]2d - Schedule Table'!$T$12/12+$L60*$P60*'[111]2d - Schedule Table'!$T$13/12+$M60*$P60*'[111]2d - Schedule Table'!$T$14/12+$N60*$P60*'[111]2d - Schedule Table'!$T$15/12+$O60*$P60*'[111]2d - Schedule Table'!$T$16/12+$F60*$P60*'[111]2d - Schedule Table'!$T$7/12</f>
        <v>0</v>
      </c>
      <c r="AE60" s="178">
        <f>+$G60*$P60*'[111]2d - Schedule Table'!$U$8/12+$H60*$P60*'[111]2d - Schedule Table'!$U$9/12+$I60*$P60*'[111]2d - Schedule Table'!$U$10/12+$J60*$P60*'[111]2d - Schedule Table'!$U$11/12+$K60*$P60*'[111]2d - Schedule Table'!$U$12/12+$L60*$P60*'[111]2d - Schedule Table'!$U$13/12+$M60*$P60*'[111]2d - Schedule Table'!$U$14/12+$N60*$P60*'[111]2d - Schedule Table'!$U$15/12+$O60*$P60*'[111]2d - Schedule Table'!$U$16/12+$F60*$P60*'[111]2d - Schedule Table'!$U$7/12</f>
        <v>0</v>
      </c>
      <c r="AF60" s="178">
        <f>+$G60*$P60*'[111]2d - Schedule Table'!$V$8/12+$H60*$P60*'[111]2d - Schedule Table'!$V$9/12+$I60*$P60*'[111]2d - Schedule Table'!$V$10/12+$J60*$P60*'[111]2d - Schedule Table'!$V$11/12+$K60*$P60*'[111]2d - Schedule Table'!$V$12/12+$L60*$P60*'[111]2d - Schedule Table'!$V$13/12+$M60*$P60*'[111]2d - Schedule Table'!$V$14/12+$N60*$P60*'[111]2d - Schedule Table'!$V$15/12+$O60*$P60*'[111]2d - Schedule Table'!$V$16/12+$F60*$P60*'[111]2d - Schedule Table'!$V$7/12</f>
        <v>0</v>
      </c>
      <c r="AG60" s="178">
        <f>+$G60*$P60*'[111]2d - Schedule Table'!$W$8/12+$H60*$P60*'[111]2d - Schedule Table'!$W$9/12+$I60*$P60*'[111]2d - Schedule Table'!$W$10/12+$J60*$P60*'[111]2d - Schedule Table'!$W$11/12+$K60*$P60*'[111]2d - Schedule Table'!$W$12/12+$L60*$P60*'[111]2d - Schedule Table'!$W$13/12+$M60*$P60*'[111]2d - Schedule Table'!$W$14/12+$N60*$P60*'[111]2d - Schedule Table'!$W$15/12+$O60*$P60*'[111]2d - Schedule Table'!$W$16/12+$F60*$P60*'[111]2d - Schedule Table'!$W$7/12</f>
        <v>0</v>
      </c>
      <c r="AH60" s="178">
        <f>+$G60*$P60*'[111]2d - Schedule Table'!$X$8/12+$H60*$P60*'[111]2d - Schedule Table'!$X$9/12+$I60*$P60*'[111]2d - Schedule Table'!$X$10/12+$J60*$P60*'[111]2d - Schedule Table'!$X$11/12+$K60*$P60*'[111]2d - Schedule Table'!$X$12/12+$L60*$P60*'[111]2d - Schedule Table'!$X$13/12+$M60*$P60*'[111]2d - Schedule Table'!$X$14/12+$N60*$P60*'[111]2d - Schedule Table'!$X$15/12+$O60*$P60*'[111]2d - Schedule Table'!$X$16/12+$F60*$P60*'[111]2d - Schedule Table'!$X$7/12</f>
        <v>0</v>
      </c>
      <c r="AI60" s="178">
        <f>+$G60*$P60*'[111]2d - Schedule Table'!$Y$8/12+$H60*$P60*'[111]2d - Schedule Table'!$Y$9/12+$I60*$P60*'[111]2d - Schedule Table'!$Y$10/12+$J60*$P60*'[111]2d - Schedule Table'!$Y$11/12+$K60*$P60*'[111]2d - Schedule Table'!$Y$12/12+$L60*$P60*'[111]2d - Schedule Table'!$Y$13/12+$M60*$P60*'[111]2d - Schedule Table'!$Y$14/12+$N60*$P60*'[111]2d - Schedule Table'!$Y$15/12+$O60*$P60*'[111]2d - Schedule Table'!$Y$16/12+$F60*$P60*'[111]2d - Schedule Table'!$Y$7/12</f>
        <v>0</v>
      </c>
      <c r="AJ60" s="178">
        <f>+$G60*$P60*'[111]2d - Schedule Table'!$Z$8/12+$H60*$P60*'[111]2d - Schedule Table'!$Z$9/12+$I60*$P60*'[111]2d - Schedule Table'!$Z$10/12+$J60*$P60*'[111]2d - Schedule Table'!$Z$11/12+$K60*$P60*'[111]2d - Schedule Table'!$Z$12/12+$L60*$P60*'[111]2d - Schedule Table'!$Z$13/12+$M60*$P60*'[111]2d - Schedule Table'!$Z$14/12+$N60*$P60*'[111]2d - Schedule Table'!$Z$15/12+$O60*$P60*'[111]2d - Schedule Table'!$Z$16/12+$F60*$P60*'[111]2d - Schedule Table'!$Z$7/12</f>
        <v>0</v>
      </c>
      <c r="AK60" s="178">
        <f>+$G60*$P60*'[111]2d - Schedule Table'!$AA$8/12+$H60*$P60*'[111]2d - Schedule Table'!$AA$9/12+$I60*$P60*'[111]2d - Schedule Table'!$AA$10/12+$J60*$P60*'[111]2d - Schedule Table'!$AA$11/12+$K60*$P60*'[111]2d - Schedule Table'!$AA$12/12+$L60*$P60*'[111]2d - Schedule Table'!$AA$13/12+$M60*$P60*'[111]2d - Schedule Table'!$AA$14/12+$N60*$P60*'[111]2d - Schedule Table'!$AA$15/12+$O60*$P60*'[111]2d - Schedule Table'!$AA$16/12+$F60*$P60*'[111]2d - Schedule Table'!$AA$7/12</f>
        <v>0</v>
      </c>
      <c r="AL60" s="178">
        <f>+$G60*$P60*'[111]2d - Schedule Table'!$AB$8/12+$H60*$P60*'[111]2d - Schedule Table'!$AB$9/12+$I60*$P60*'[111]2d - Schedule Table'!$AB$10/12+$J60*$P60*'[111]2d - Schedule Table'!$AB$11/12+$K60*$P60*'[111]2d - Schedule Table'!$AB$12/12+$L60*$P60*'[111]2d - Schedule Table'!$AB$13/12+$M60*$P60*'[111]2d - Schedule Table'!$AB$14/12+$N60*$P60*'[111]2d - Schedule Table'!$AB$15/12+$O60*$P60*'[111]2d - Schedule Table'!$AB$16/12+$F60*$P60*'[111]2d - Schedule Table'!$AB$7/12</f>
        <v>0</v>
      </c>
      <c r="AM60" s="178">
        <f>+$G60*$P60*'[111]2d - Schedule Table'!$AC$8/12+$H60*$P60*'[111]2d - Schedule Table'!$AC$9/12+$I60*$P60*'[111]2d - Schedule Table'!$AC$10/12+$J60*$P60*'[111]2d - Schedule Table'!$AC$11/12+$K60*$P60*'[111]2d - Schedule Table'!$AC$12/12+$L60*$P60*'[111]2d - Schedule Table'!$AC$13/12+$M60*$P60*'[111]2d - Schedule Table'!$AC$14/12+$N60*$P60*'[111]2d - Schedule Table'!$AC$15/12+$O60*$P60*'[111]2d - Schedule Table'!$AC$16/12+$F60*$P60*'[111]2d - Schedule Table'!$AC$7/12</f>
        <v>0</v>
      </c>
      <c r="AN60" s="180">
        <f t="shared" si="1"/>
        <v>0</v>
      </c>
    </row>
    <row r="61" spans="1:40" hidden="1" outlineLevel="1">
      <c r="A61" s="216" t="s">
        <v>1399</v>
      </c>
      <c r="B61" s="211"/>
      <c r="C61" s="218"/>
      <c r="D61" s="217"/>
      <c r="E61" s="206" t="s">
        <v>1400</v>
      </c>
      <c r="F61" s="207"/>
      <c r="G61" s="215"/>
      <c r="H61" s="215"/>
      <c r="I61" s="215"/>
      <c r="J61" s="215"/>
      <c r="K61" s="215"/>
      <c r="L61" s="215"/>
      <c r="M61" s="215"/>
      <c r="N61" s="209"/>
      <c r="O61" s="209"/>
      <c r="P61" s="183">
        <f>+IFERROR(VLOOKUP(E61,'[111]4b-Classifcation rates'!$A$5:$G$200,7,FALSE),0)</f>
        <v>99691.994362499987</v>
      </c>
      <c r="Q61" s="178">
        <f>+$G61*$P61*'[111]2d - Schedule Table'!$G$8/12+$H61*$P61*'[111]2d - Schedule Table'!$G$9/12+$I61*$P61*'[111]2d - Schedule Table'!$G$10/12+$J61*$P61*'[111]2d - Schedule Table'!$G$11/12+$K61*$P61*'[111]2d - Schedule Table'!$G$12/12+$L61*$P61*'[111]2d - Schedule Table'!$G$13/12+$M61*$P61*'[111]2d - Schedule Table'!$G$14/12+$N61*$P61*'[111]2d - Schedule Table'!$G$15/12+$O61*$P61*'[111]2d - Schedule Table'!$G$16/12+$F61*$P61*'[111]2d - Schedule Table'!$G$7/12</f>
        <v>0</v>
      </c>
      <c r="R61" s="178">
        <f>+$G61*$P61*'[111]2d - Schedule Table'!$H$8/12+$H61*$P61*'[111]2d - Schedule Table'!$H$9/12+$I61*$P61*'[111]2d - Schedule Table'!$H$10/12+$J61*$P61*'[111]2d - Schedule Table'!$H$11/12+$K61*$P61*'[111]2d - Schedule Table'!$H$12/12+$L61*$P61*'[111]2d - Schedule Table'!$H$13/12+$M61*$P61*'[111]2d - Schedule Table'!$H$14/12+$N61*$P61*'[111]2d - Schedule Table'!$H$15/12+$O61*$P61*'[111]2d - Schedule Table'!$H$16/12+$F61*$P61*'[111]2d - Schedule Table'!$H$7/12</f>
        <v>0</v>
      </c>
      <c r="S61" s="178">
        <f>+$G61*$P61*'[111]2d - Schedule Table'!$I$8/12+$H61*$P61*'[111]2d - Schedule Table'!$I$9/12+$I61*$P61*'[111]2d - Schedule Table'!$I$10/12+$J61*$P61*'[111]2d - Schedule Table'!$I$11/12+$K61*$P61*'[111]2d - Schedule Table'!$I$12/12+$L61*$P61*'[111]2d - Schedule Table'!$I$13/12+$M61*$P61*'[111]2d - Schedule Table'!$I$14/12+$N61*$P61*'[111]2d - Schedule Table'!$I$15/12+$O61*$P61*'[111]2d - Schedule Table'!$I$16/12+$F61*$P61*'[111]2d - Schedule Table'!$I$7/12</f>
        <v>0</v>
      </c>
      <c r="T61" s="178">
        <f>+$G61*$P61*'[111]2d - Schedule Table'!$J$8/12+$H61*$P61*'[111]2d - Schedule Table'!$J$9/12+$I61*$P61*'[111]2d - Schedule Table'!$J$10/12+$J61*$P61*'[111]2d - Schedule Table'!$J$11/12+$K61*$P61*'[111]2d - Schedule Table'!$J$12/12+$L61*$P61*'[111]2d - Schedule Table'!$J$13/12+$M61*$P61*'[111]2d - Schedule Table'!$J$14/12+$N61*$P61*'[111]2d - Schedule Table'!$J$15/12+$O61*$P61*'[111]2d - Schedule Table'!$J$16/12+$F61*$P61*'[111]2d - Schedule Table'!$J$7/12</f>
        <v>0</v>
      </c>
      <c r="U61" s="178">
        <f>+$G61*$P61*'[111]2d - Schedule Table'!$K$8/12+$H61*$P61*'[111]2d - Schedule Table'!$K$9/12+$I61*$P61*'[111]2d - Schedule Table'!$K$10/12+$J61*$P61*'[111]2d - Schedule Table'!$K$11/12+$K61*$P61*'[111]2d - Schedule Table'!$K$12/12+$L61*$P61*'[111]2d - Schedule Table'!$K$13/12+$M61*$P61*'[111]2d - Schedule Table'!$K$14/12+$N61*$P61*'[111]2d - Schedule Table'!$K$15/12+$O61*$P61*'[111]2d - Schedule Table'!$K$16/12+$F61*$P61*'[111]2d - Schedule Table'!$K$7/12</f>
        <v>0</v>
      </c>
      <c r="V61" s="178">
        <f>+$G61*$P61*'[111]2d - Schedule Table'!$L$8/12+$H61*$P61*'[111]2d - Schedule Table'!$L$9/12+$I61*$P61*'[111]2d - Schedule Table'!$L$10/12+$J61*$P61*'[111]2d - Schedule Table'!$L$11/12+$K61*$P61*'[111]2d - Schedule Table'!$L$12/12+$L61*$P61*'[111]2d - Schedule Table'!$L$13/12+$M61*$P61*'[111]2d - Schedule Table'!$L$14/12+$N61*$P61*'[111]2d - Schedule Table'!$L$15/12+$O61*$P61*'[111]2d - Schedule Table'!$L$16/12+$F61*$P61*'[111]2d - Schedule Table'!$L$7/12</f>
        <v>0</v>
      </c>
      <c r="W61" s="178">
        <f>+$G61*$P61*'[111]2d - Schedule Table'!$M$8/12+$H61*$P61*'[111]2d - Schedule Table'!$M$9/12+$I61*$P61*'[111]2d - Schedule Table'!$M$10/12+$J61*$P61*'[111]2d - Schedule Table'!$M$11/12+$K61*$P61*'[111]2d - Schedule Table'!$M$12/12+$L61*$P61*'[111]2d - Schedule Table'!$M$13/12+$M61*$P61*'[111]2d - Schedule Table'!$M$14/12+$N61*$P61*'[111]2d - Schedule Table'!$M$15/12+$O61*$P61*'[111]2d - Schedule Table'!$M$16/12+$F61*$P61*'[111]2d - Schedule Table'!$M$7/12</f>
        <v>0</v>
      </c>
      <c r="X61" s="178">
        <f>+$G61*$P61*'[111]2d - Schedule Table'!$N$8/12+$H61*$P61*'[111]2d - Schedule Table'!$N$9/12+$I61*$P61*'[111]2d - Schedule Table'!$N$10/12+$J61*$P61*'[111]2d - Schedule Table'!$N$11/12+$K61*$P61*'[111]2d - Schedule Table'!$N$12/12+$L61*$P61*'[111]2d - Schedule Table'!$N$13/12+$M61*$P61*'[111]2d - Schedule Table'!$N$14/12+$N61*$P61*'[111]2d - Schedule Table'!$N$15/12+$O61*$P61*'[111]2d - Schedule Table'!$N$16/12+$F61*$P61*'[111]2d - Schedule Table'!$N$7/12</f>
        <v>0</v>
      </c>
      <c r="Y61" s="178">
        <f>+$G61*$P61*'[111]2d - Schedule Table'!$O$8/12+$H61*$P61*'[111]2d - Schedule Table'!$O$9/12+$I61*$P61*'[111]2d - Schedule Table'!$O$10/12+$J61*$P61*'[111]2d - Schedule Table'!$O$11/12+$K61*$P61*'[111]2d - Schedule Table'!$O$12/12+$L61*$P61*'[111]2d - Schedule Table'!$O$13/12+$M61*$P61*'[111]2d - Schedule Table'!$O$14/12+$N61*$P61*'[111]2d - Schedule Table'!$O$15/12+$O61*$P61*'[111]2d - Schedule Table'!$O$16/12+$F61*$P61*'[111]2d - Schedule Table'!$O$7/12</f>
        <v>0</v>
      </c>
      <c r="Z61" s="178">
        <f>+$G61*$P61*'[111]2d - Schedule Table'!$P$8/12+$H61*$P61*'[111]2d - Schedule Table'!$P$9/12+$I61*$P61*'[111]2d - Schedule Table'!$P$10/12+$J61*$P61*'[111]2d - Schedule Table'!$P$11/12+$K61*$P61*'[111]2d - Schedule Table'!$P$12/12+$L61*$P61*'[111]2d - Schedule Table'!$P$13/12+$M61*$P61*'[111]2d - Schedule Table'!$P$14/12+$N61*$P61*'[111]2d - Schedule Table'!$P$15/12+$O61*$P61*'[111]2d - Schedule Table'!$P$16/12+$F61*$P61*'[111]2d - Schedule Table'!$P$7/12</f>
        <v>0</v>
      </c>
      <c r="AA61" s="178">
        <f>+$G61*$P61*'[111]2d - Schedule Table'!$Q$8/12+$H61*$P61*'[111]2d - Schedule Table'!$Q$9/12+$I61*$P61*'[111]2d - Schedule Table'!$Q$10/12+$J61*$P61*'[111]2d - Schedule Table'!$Q$11/12+$K61*$P61*'[111]2d - Schedule Table'!$Q$12/12+$L61*$P61*'[111]2d - Schedule Table'!$Q$13/12+$M61*$P61*'[111]2d - Schedule Table'!$Q$14/12+$N61*$P61*'[111]2d - Schedule Table'!$Q$15/12+$O61*$P61*'[111]2d - Schedule Table'!$Q$16/12+$F61*$P61*'[111]2d - Schedule Table'!$Q$7/12</f>
        <v>0</v>
      </c>
      <c r="AB61" s="178">
        <f>+$G61*$P61*'[111]2d - Schedule Table'!$R$8/12+$H61*$P61*'[111]2d - Schedule Table'!$R$9/12+$I61*$P61*'[111]2d - Schedule Table'!$R$10/12+$J61*$P61*'[111]2d - Schedule Table'!$R$11/12+$K61*$P61*'[111]2d - Schedule Table'!$R$12/12+$L61*$P61*'[111]2d - Schedule Table'!$R$13/12+$M61*$P61*'[111]2d - Schedule Table'!$R$14/12+$N61*$P61*'[111]2d - Schedule Table'!$R$15/12+$O61*$P61*'[111]2d - Schedule Table'!$R$16/12+$F61*$P61*'[111]2d - Schedule Table'!$R$7/12</f>
        <v>0</v>
      </c>
      <c r="AC61" s="178">
        <f>+$G61*$P61*'[111]2d - Schedule Table'!$S$8/12+$H61*$P61*'[111]2d - Schedule Table'!$S$9/12+$I61*$P61*'[111]2d - Schedule Table'!$S$10/12+$J61*$P61*'[111]2d - Schedule Table'!$S$11/12+$K61*$P61*'[111]2d - Schedule Table'!$S$12/12+$L61*$P61*'[111]2d - Schedule Table'!$S$13/12+$M61*$P61*'[111]2d - Schedule Table'!$S$14/12+$N61*$P61*'[111]2d - Schedule Table'!$S$15/12+$O61*$P61*'[111]2d - Schedule Table'!$S$16/12+$F61*$P61*'[111]2d - Schedule Table'!$S$7/12</f>
        <v>0</v>
      </c>
      <c r="AD61" s="178">
        <f>+$G61*$P61*'[111]2d - Schedule Table'!$T$8/12+$H61*$P61*'[111]2d - Schedule Table'!$T$9/12+$I61*$P61*'[111]2d - Schedule Table'!$T$10/12+$J61*$P61*'[111]2d - Schedule Table'!$T$11/12+$K61*$P61*'[111]2d - Schedule Table'!$T$12/12+$L61*$P61*'[111]2d - Schedule Table'!$T$13/12+$M61*$P61*'[111]2d - Schedule Table'!$T$14/12+$N61*$P61*'[111]2d - Schedule Table'!$T$15/12+$O61*$P61*'[111]2d - Schedule Table'!$T$16/12+$F61*$P61*'[111]2d - Schedule Table'!$T$7/12</f>
        <v>0</v>
      </c>
      <c r="AE61" s="178">
        <f>+$G61*$P61*'[111]2d - Schedule Table'!$U$8/12+$H61*$P61*'[111]2d - Schedule Table'!$U$9/12+$I61*$P61*'[111]2d - Schedule Table'!$U$10/12+$J61*$P61*'[111]2d - Schedule Table'!$U$11/12+$K61*$P61*'[111]2d - Schedule Table'!$U$12/12+$L61*$P61*'[111]2d - Schedule Table'!$U$13/12+$M61*$P61*'[111]2d - Schedule Table'!$U$14/12+$N61*$P61*'[111]2d - Schedule Table'!$U$15/12+$O61*$P61*'[111]2d - Schedule Table'!$U$16/12+$F61*$P61*'[111]2d - Schedule Table'!$U$7/12</f>
        <v>0</v>
      </c>
      <c r="AF61" s="178">
        <f>+$G61*$P61*'[111]2d - Schedule Table'!$V$8/12+$H61*$P61*'[111]2d - Schedule Table'!$V$9/12+$I61*$P61*'[111]2d - Schedule Table'!$V$10/12+$J61*$P61*'[111]2d - Schedule Table'!$V$11/12+$K61*$P61*'[111]2d - Schedule Table'!$V$12/12+$L61*$P61*'[111]2d - Schedule Table'!$V$13/12+$M61*$P61*'[111]2d - Schedule Table'!$V$14/12+$N61*$P61*'[111]2d - Schedule Table'!$V$15/12+$O61*$P61*'[111]2d - Schedule Table'!$V$16/12+$F61*$P61*'[111]2d - Schedule Table'!$V$7/12</f>
        <v>0</v>
      </c>
      <c r="AG61" s="178">
        <f>+$G61*$P61*'[111]2d - Schedule Table'!$W$8/12+$H61*$P61*'[111]2d - Schedule Table'!$W$9/12+$I61*$P61*'[111]2d - Schedule Table'!$W$10/12+$J61*$P61*'[111]2d - Schedule Table'!$W$11/12+$K61*$P61*'[111]2d - Schedule Table'!$W$12/12+$L61*$P61*'[111]2d - Schedule Table'!$W$13/12+$M61*$P61*'[111]2d - Schedule Table'!$W$14/12+$N61*$P61*'[111]2d - Schedule Table'!$W$15/12+$O61*$P61*'[111]2d - Schedule Table'!$W$16/12+$F61*$P61*'[111]2d - Schedule Table'!$W$7/12</f>
        <v>0</v>
      </c>
      <c r="AH61" s="178">
        <f>+$G61*$P61*'[111]2d - Schedule Table'!$X$8/12+$H61*$P61*'[111]2d - Schedule Table'!$X$9/12+$I61*$P61*'[111]2d - Schedule Table'!$X$10/12+$J61*$P61*'[111]2d - Schedule Table'!$X$11/12+$K61*$P61*'[111]2d - Schedule Table'!$X$12/12+$L61*$P61*'[111]2d - Schedule Table'!$X$13/12+$M61*$P61*'[111]2d - Schedule Table'!$X$14/12+$N61*$P61*'[111]2d - Schedule Table'!$X$15/12+$O61*$P61*'[111]2d - Schedule Table'!$X$16/12+$F61*$P61*'[111]2d - Schedule Table'!$X$7/12</f>
        <v>0</v>
      </c>
      <c r="AI61" s="178">
        <f>+$G61*$P61*'[111]2d - Schedule Table'!$Y$8/12+$H61*$P61*'[111]2d - Schedule Table'!$Y$9/12+$I61*$P61*'[111]2d - Schedule Table'!$Y$10/12+$J61*$P61*'[111]2d - Schedule Table'!$Y$11/12+$K61*$P61*'[111]2d - Schedule Table'!$Y$12/12+$L61*$P61*'[111]2d - Schedule Table'!$Y$13/12+$M61*$P61*'[111]2d - Schedule Table'!$Y$14/12+$N61*$P61*'[111]2d - Schedule Table'!$Y$15/12+$O61*$P61*'[111]2d - Schedule Table'!$Y$16/12+$F61*$P61*'[111]2d - Schedule Table'!$Y$7/12</f>
        <v>0</v>
      </c>
      <c r="AJ61" s="178">
        <f>+$G61*$P61*'[111]2d - Schedule Table'!$Z$8/12+$H61*$P61*'[111]2d - Schedule Table'!$Z$9/12+$I61*$P61*'[111]2d - Schedule Table'!$Z$10/12+$J61*$P61*'[111]2d - Schedule Table'!$Z$11/12+$K61*$P61*'[111]2d - Schedule Table'!$Z$12/12+$L61*$P61*'[111]2d - Schedule Table'!$Z$13/12+$M61*$P61*'[111]2d - Schedule Table'!$Z$14/12+$N61*$P61*'[111]2d - Schedule Table'!$Z$15/12+$O61*$P61*'[111]2d - Schedule Table'!$Z$16/12+$F61*$P61*'[111]2d - Schedule Table'!$Z$7/12</f>
        <v>0</v>
      </c>
      <c r="AK61" s="178">
        <f>+$G61*$P61*'[111]2d - Schedule Table'!$AA$8/12+$H61*$P61*'[111]2d - Schedule Table'!$AA$9/12+$I61*$P61*'[111]2d - Schedule Table'!$AA$10/12+$J61*$P61*'[111]2d - Schedule Table'!$AA$11/12+$K61*$P61*'[111]2d - Schedule Table'!$AA$12/12+$L61*$P61*'[111]2d - Schedule Table'!$AA$13/12+$M61*$P61*'[111]2d - Schedule Table'!$AA$14/12+$N61*$P61*'[111]2d - Schedule Table'!$AA$15/12+$O61*$P61*'[111]2d - Schedule Table'!$AA$16/12+$F61*$P61*'[111]2d - Schedule Table'!$AA$7/12</f>
        <v>0</v>
      </c>
      <c r="AL61" s="178">
        <f>+$G61*$P61*'[111]2d - Schedule Table'!$AB$8/12+$H61*$P61*'[111]2d - Schedule Table'!$AB$9/12+$I61*$P61*'[111]2d - Schedule Table'!$AB$10/12+$J61*$P61*'[111]2d - Schedule Table'!$AB$11/12+$K61*$P61*'[111]2d - Schedule Table'!$AB$12/12+$L61*$P61*'[111]2d - Schedule Table'!$AB$13/12+$M61*$P61*'[111]2d - Schedule Table'!$AB$14/12+$N61*$P61*'[111]2d - Schedule Table'!$AB$15/12+$O61*$P61*'[111]2d - Schedule Table'!$AB$16/12+$F61*$P61*'[111]2d - Schedule Table'!$AB$7/12</f>
        <v>0</v>
      </c>
      <c r="AM61" s="178">
        <f>+$G61*$P61*'[111]2d - Schedule Table'!$AC$8/12+$H61*$P61*'[111]2d - Schedule Table'!$AC$9/12+$I61*$P61*'[111]2d - Schedule Table'!$AC$10/12+$J61*$P61*'[111]2d - Schedule Table'!$AC$11/12+$K61*$P61*'[111]2d - Schedule Table'!$AC$12/12+$L61*$P61*'[111]2d - Schedule Table'!$AC$13/12+$M61*$P61*'[111]2d - Schedule Table'!$AC$14/12+$N61*$P61*'[111]2d - Schedule Table'!$AC$15/12+$O61*$P61*'[111]2d - Schedule Table'!$AC$16/12+$F61*$P61*'[111]2d - Schedule Table'!$AC$7/12</f>
        <v>0</v>
      </c>
      <c r="AN61" s="180">
        <f t="shared" si="1"/>
        <v>0</v>
      </c>
    </row>
    <row r="62" spans="1:40" hidden="1" outlineLevel="1">
      <c r="A62" s="216" t="s">
        <v>1382</v>
      </c>
      <c r="B62" s="211"/>
      <c r="C62" s="218"/>
      <c r="D62" s="217"/>
      <c r="E62" s="206" t="s">
        <v>1296</v>
      </c>
      <c r="F62" s="207"/>
      <c r="G62" s="215"/>
      <c r="H62" s="215"/>
      <c r="I62" s="215"/>
      <c r="J62" s="215"/>
      <c r="K62" s="215"/>
      <c r="L62" s="215"/>
      <c r="M62" s="215"/>
      <c r="N62" s="209"/>
      <c r="O62" s="209"/>
      <c r="P62" s="183">
        <f>+IFERROR(VLOOKUP(E62,'[111]4b-Classifcation rates'!$A$5:$G$200,7,FALSE),0)</f>
        <v>131672.61978750001</v>
      </c>
      <c r="Q62" s="178">
        <f>+$G62*$P62*'[111]2d - Schedule Table'!$G$8/12+$H62*$P62*'[111]2d - Schedule Table'!$G$9/12+$I62*$P62*'[111]2d - Schedule Table'!$G$10/12+$J62*$P62*'[111]2d - Schedule Table'!$G$11/12+$K62*$P62*'[111]2d - Schedule Table'!$G$12/12+$L62*$P62*'[111]2d - Schedule Table'!$G$13/12+$M62*$P62*'[111]2d - Schedule Table'!$G$14/12+$N62*$P62*'[111]2d - Schedule Table'!$G$15/12+$O62*$P62*'[111]2d - Schedule Table'!$G$16/12+$F62*$P62*'[111]2d - Schedule Table'!$G$7/12</f>
        <v>0</v>
      </c>
      <c r="R62" s="178">
        <f>+$G62*$P62*'[111]2d - Schedule Table'!$H$8/12+$H62*$P62*'[111]2d - Schedule Table'!$H$9/12+$I62*$P62*'[111]2d - Schedule Table'!$H$10/12+$J62*$P62*'[111]2d - Schedule Table'!$H$11/12+$K62*$P62*'[111]2d - Schedule Table'!$H$12/12+$L62*$P62*'[111]2d - Schedule Table'!$H$13/12+$M62*$P62*'[111]2d - Schedule Table'!$H$14/12+$N62*$P62*'[111]2d - Schedule Table'!$H$15/12+$O62*$P62*'[111]2d - Schedule Table'!$H$16/12+$F62*$P62*'[111]2d - Schedule Table'!$H$7/12</f>
        <v>0</v>
      </c>
      <c r="S62" s="178">
        <f>+$G62*$P62*'[111]2d - Schedule Table'!$I$8/12+$H62*$P62*'[111]2d - Schedule Table'!$I$9/12+$I62*$P62*'[111]2d - Schedule Table'!$I$10/12+$J62*$P62*'[111]2d - Schedule Table'!$I$11/12+$K62*$P62*'[111]2d - Schedule Table'!$I$12/12+$L62*$P62*'[111]2d - Schedule Table'!$I$13/12+$M62*$P62*'[111]2d - Schedule Table'!$I$14/12+$N62*$P62*'[111]2d - Schedule Table'!$I$15/12+$O62*$P62*'[111]2d - Schedule Table'!$I$16/12+$F62*$P62*'[111]2d - Schedule Table'!$I$7/12</f>
        <v>0</v>
      </c>
      <c r="T62" s="178">
        <f>+$G62*$P62*'[111]2d - Schedule Table'!$J$8/12+$H62*$P62*'[111]2d - Schedule Table'!$J$9/12+$I62*$P62*'[111]2d - Schedule Table'!$J$10/12+$J62*$P62*'[111]2d - Schedule Table'!$J$11/12+$K62*$P62*'[111]2d - Schedule Table'!$J$12/12+$L62*$P62*'[111]2d - Schedule Table'!$J$13/12+$M62*$P62*'[111]2d - Schedule Table'!$J$14/12+$N62*$P62*'[111]2d - Schedule Table'!$J$15/12+$O62*$P62*'[111]2d - Schedule Table'!$J$16/12+$F62*$P62*'[111]2d - Schedule Table'!$J$7/12</f>
        <v>0</v>
      </c>
      <c r="U62" s="178">
        <f>+$G62*$P62*'[111]2d - Schedule Table'!$K$8/12+$H62*$P62*'[111]2d - Schedule Table'!$K$9/12+$I62*$P62*'[111]2d - Schedule Table'!$K$10/12+$J62*$P62*'[111]2d - Schedule Table'!$K$11/12+$K62*$P62*'[111]2d - Schedule Table'!$K$12/12+$L62*$P62*'[111]2d - Schedule Table'!$K$13/12+$M62*$P62*'[111]2d - Schedule Table'!$K$14/12+$N62*$P62*'[111]2d - Schedule Table'!$K$15/12+$O62*$P62*'[111]2d - Schedule Table'!$K$16/12+$F62*$P62*'[111]2d - Schedule Table'!$K$7/12</f>
        <v>0</v>
      </c>
      <c r="V62" s="178">
        <f>+$G62*$P62*'[111]2d - Schedule Table'!$L$8/12+$H62*$P62*'[111]2d - Schedule Table'!$L$9/12+$I62*$P62*'[111]2d - Schedule Table'!$L$10/12+$J62*$P62*'[111]2d - Schedule Table'!$L$11/12+$K62*$P62*'[111]2d - Schedule Table'!$L$12/12+$L62*$P62*'[111]2d - Schedule Table'!$L$13/12+$M62*$P62*'[111]2d - Schedule Table'!$L$14/12+$N62*$P62*'[111]2d - Schedule Table'!$L$15/12+$O62*$P62*'[111]2d - Schedule Table'!$L$16/12+$F62*$P62*'[111]2d - Schedule Table'!$L$7/12</f>
        <v>0</v>
      </c>
      <c r="W62" s="178">
        <f>+$G62*$P62*'[111]2d - Schedule Table'!$M$8/12+$H62*$P62*'[111]2d - Schedule Table'!$M$9/12+$I62*$P62*'[111]2d - Schedule Table'!$M$10/12+$J62*$P62*'[111]2d - Schedule Table'!$M$11/12+$K62*$P62*'[111]2d - Schedule Table'!$M$12/12+$L62*$P62*'[111]2d - Schedule Table'!$M$13/12+$M62*$P62*'[111]2d - Schedule Table'!$M$14/12+$N62*$P62*'[111]2d - Schedule Table'!$M$15/12+$O62*$P62*'[111]2d - Schedule Table'!$M$16/12+$F62*$P62*'[111]2d - Schedule Table'!$M$7/12</f>
        <v>0</v>
      </c>
      <c r="X62" s="178">
        <f>+$G62*$P62*'[111]2d - Schedule Table'!$N$8/12+$H62*$P62*'[111]2d - Schedule Table'!$N$9/12+$I62*$P62*'[111]2d - Schedule Table'!$N$10/12+$J62*$P62*'[111]2d - Schedule Table'!$N$11/12+$K62*$P62*'[111]2d - Schedule Table'!$N$12/12+$L62*$P62*'[111]2d - Schedule Table'!$N$13/12+$M62*$P62*'[111]2d - Schedule Table'!$N$14/12+$N62*$P62*'[111]2d - Schedule Table'!$N$15/12+$O62*$P62*'[111]2d - Schedule Table'!$N$16/12+$F62*$P62*'[111]2d - Schedule Table'!$N$7/12</f>
        <v>0</v>
      </c>
      <c r="Y62" s="178">
        <f>+$G62*$P62*'[111]2d - Schedule Table'!$O$8/12+$H62*$P62*'[111]2d - Schedule Table'!$O$9/12+$I62*$P62*'[111]2d - Schedule Table'!$O$10/12+$J62*$P62*'[111]2d - Schedule Table'!$O$11/12+$K62*$P62*'[111]2d - Schedule Table'!$O$12/12+$L62*$P62*'[111]2d - Schedule Table'!$O$13/12+$M62*$P62*'[111]2d - Schedule Table'!$O$14/12+$N62*$P62*'[111]2d - Schedule Table'!$O$15/12+$O62*$P62*'[111]2d - Schedule Table'!$O$16/12+$F62*$P62*'[111]2d - Schedule Table'!$O$7/12</f>
        <v>0</v>
      </c>
      <c r="Z62" s="178">
        <f>+$G62*$P62*'[111]2d - Schedule Table'!$P$8/12+$H62*$P62*'[111]2d - Schedule Table'!$P$9/12+$I62*$P62*'[111]2d - Schedule Table'!$P$10/12+$J62*$P62*'[111]2d - Schedule Table'!$P$11/12+$K62*$P62*'[111]2d - Schedule Table'!$P$12/12+$L62*$P62*'[111]2d - Schedule Table'!$P$13/12+$M62*$P62*'[111]2d - Schedule Table'!$P$14/12+$N62*$P62*'[111]2d - Schedule Table'!$P$15/12+$O62*$P62*'[111]2d - Schedule Table'!$P$16/12+$F62*$P62*'[111]2d - Schedule Table'!$P$7/12</f>
        <v>0</v>
      </c>
      <c r="AA62" s="178">
        <f>+$G62*$P62*'[111]2d - Schedule Table'!$Q$8/12+$H62*$P62*'[111]2d - Schedule Table'!$Q$9/12+$I62*$P62*'[111]2d - Schedule Table'!$Q$10/12+$J62*$P62*'[111]2d - Schedule Table'!$Q$11/12+$K62*$P62*'[111]2d - Schedule Table'!$Q$12/12+$L62*$P62*'[111]2d - Schedule Table'!$Q$13/12+$M62*$P62*'[111]2d - Schedule Table'!$Q$14/12+$N62*$P62*'[111]2d - Schedule Table'!$Q$15/12+$O62*$P62*'[111]2d - Schedule Table'!$Q$16/12+$F62*$P62*'[111]2d - Schedule Table'!$Q$7/12</f>
        <v>0</v>
      </c>
      <c r="AB62" s="178">
        <f>+$G62*$P62*'[111]2d - Schedule Table'!$R$8/12+$H62*$P62*'[111]2d - Schedule Table'!$R$9/12+$I62*$P62*'[111]2d - Schedule Table'!$R$10/12+$J62*$P62*'[111]2d - Schedule Table'!$R$11/12+$K62*$P62*'[111]2d - Schedule Table'!$R$12/12+$L62*$P62*'[111]2d - Schedule Table'!$R$13/12+$M62*$P62*'[111]2d - Schedule Table'!$R$14/12+$N62*$P62*'[111]2d - Schedule Table'!$R$15/12+$O62*$P62*'[111]2d - Schedule Table'!$R$16/12+$F62*$P62*'[111]2d - Schedule Table'!$R$7/12</f>
        <v>0</v>
      </c>
      <c r="AC62" s="178">
        <f>+$G62*$P62*'[111]2d - Schedule Table'!$S$8/12+$H62*$P62*'[111]2d - Schedule Table'!$S$9/12+$I62*$P62*'[111]2d - Schedule Table'!$S$10/12+$J62*$P62*'[111]2d - Schedule Table'!$S$11/12+$K62*$P62*'[111]2d - Schedule Table'!$S$12/12+$L62*$P62*'[111]2d - Schedule Table'!$S$13/12+$M62*$P62*'[111]2d - Schedule Table'!$S$14/12+$N62*$P62*'[111]2d - Schedule Table'!$S$15/12+$O62*$P62*'[111]2d - Schedule Table'!$S$16/12+$F62*$P62*'[111]2d - Schedule Table'!$S$7/12</f>
        <v>0</v>
      </c>
      <c r="AD62" s="178">
        <f>+$G62*$P62*'[111]2d - Schedule Table'!$T$8/12+$H62*$P62*'[111]2d - Schedule Table'!$T$9/12+$I62*$P62*'[111]2d - Schedule Table'!$T$10/12+$J62*$P62*'[111]2d - Schedule Table'!$T$11/12+$K62*$P62*'[111]2d - Schedule Table'!$T$12/12+$L62*$P62*'[111]2d - Schedule Table'!$T$13/12+$M62*$P62*'[111]2d - Schedule Table'!$T$14/12+$N62*$P62*'[111]2d - Schedule Table'!$T$15/12+$O62*$P62*'[111]2d - Schedule Table'!$T$16/12+$F62*$P62*'[111]2d - Schedule Table'!$T$7/12</f>
        <v>0</v>
      </c>
      <c r="AE62" s="178">
        <f>+$G62*$P62*'[111]2d - Schedule Table'!$U$8/12+$H62*$P62*'[111]2d - Schedule Table'!$U$9/12+$I62*$P62*'[111]2d - Schedule Table'!$U$10/12+$J62*$P62*'[111]2d - Schedule Table'!$U$11/12+$K62*$P62*'[111]2d - Schedule Table'!$U$12/12+$L62*$P62*'[111]2d - Schedule Table'!$U$13/12+$M62*$P62*'[111]2d - Schedule Table'!$U$14/12+$N62*$P62*'[111]2d - Schedule Table'!$U$15/12+$O62*$P62*'[111]2d - Schedule Table'!$U$16/12+$F62*$P62*'[111]2d - Schedule Table'!$U$7/12</f>
        <v>0</v>
      </c>
      <c r="AF62" s="178">
        <f>+$G62*$P62*'[111]2d - Schedule Table'!$V$8/12+$H62*$P62*'[111]2d - Schedule Table'!$V$9/12+$I62*$P62*'[111]2d - Schedule Table'!$V$10/12+$J62*$P62*'[111]2d - Schedule Table'!$V$11/12+$K62*$P62*'[111]2d - Schedule Table'!$V$12/12+$L62*$P62*'[111]2d - Schedule Table'!$V$13/12+$M62*$P62*'[111]2d - Schedule Table'!$V$14/12+$N62*$P62*'[111]2d - Schedule Table'!$V$15/12+$O62*$P62*'[111]2d - Schedule Table'!$V$16/12+$F62*$P62*'[111]2d - Schedule Table'!$V$7/12</f>
        <v>0</v>
      </c>
      <c r="AG62" s="178">
        <f>+$G62*$P62*'[111]2d - Schedule Table'!$W$8/12+$H62*$P62*'[111]2d - Schedule Table'!$W$9/12+$I62*$P62*'[111]2d - Schedule Table'!$W$10/12+$J62*$P62*'[111]2d - Schedule Table'!$W$11/12+$K62*$P62*'[111]2d - Schedule Table'!$W$12/12+$L62*$P62*'[111]2d - Schedule Table'!$W$13/12+$M62*$P62*'[111]2d - Schedule Table'!$W$14/12+$N62*$P62*'[111]2d - Schedule Table'!$W$15/12+$O62*$P62*'[111]2d - Schedule Table'!$W$16/12+$F62*$P62*'[111]2d - Schedule Table'!$W$7/12</f>
        <v>0</v>
      </c>
      <c r="AH62" s="178">
        <f>+$G62*$P62*'[111]2d - Schedule Table'!$X$8/12+$H62*$P62*'[111]2d - Schedule Table'!$X$9/12+$I62*$P62*'[111]2d - Schedule Table'!$X$10/12+$J62*$P62*'[111]2d - Schedule Table'!$X$11/12+$K62*$P62*'[111]2d - Schedule Table'!$X$12/12+$L62*$P62*'[111]2d - Schedule Table'!$X$13/12+$M62*$P62*'[111]2d - Schedule Table'!$X$14/12+$N62*$P62*'[111]2d - Schedule Table'!$X$15/12+$O62*$P62*'[111]2d - Schedule Table'!$X$16/12+$F62*$P62*'[111]2d - Schedule Table'!$X$7/12</f>
        <v>0</v>
      </c>
      <c r="AI62" s="178">
        <f>+$G62*$P62*'[111]2d - Schedule Table'!$Y$8/12+$H62*$P62*'[111]2d - Schedule Table'!$Y$9/12+$I62*$P62*'[111]2d - Schedule Table'!$Y$10/12+$J62*$P62*'[111]2d - Schedule Table'!$Y$11/12+$K62*$P62*'[111]2d - Schedule Table'!$Y$12/12+$L62*$P62*'[111]2d - Schedule Table'!$Y$13/12+$M62*$P62*'[111]2d - Schedule Table'!$Y$14/12+$N62*$P62*'[111]2d - Schedule Table'!$Y$15/12+$O62*$P62*'[111]2d - Schedule Table'!$Y$16/12+$F62*$P62*'[111]2d - Schedule Table'!$Y$7/12</f>
        <v>0</v>
      </c>
      <c r="AJ62" s="178">
        <f>+$G62*$P62*'[111]2d - Schedule Table'!$Z$8/12+$H62*$P62*'[111]2d - Schedule Table'!$Z$9/12+$I62*$P62*'[111]2d - Schedule Table'!$Z$10/12+$J62*$P62*'[111]2d - Schedule Table'!$Z$11/12+$K62*$P62*'[111]2d - Schedule Table'!$Z$12/12+$L62*$P62*'[111]2d - Schedule Table'!$Z$13/12+$M62*$P62*'[111]2d - Schedule Table'!$Z$14/12+$N62*$P62*'[111]2d - Schedule Table'!$Z$15/12+$O62*$P62*'[111]2d - Schedule Table'!$Z$16/12+$F62*$P62*'[111]2d - Schedule Table'!$Z$7/12</f>
        <v>0</v>
      </c>
      <c r="AK62" s="178">
        <f>+$G62*$P62*'[111]2d - Schedule Table'!$AA$8/12+$H62*$P62*'[111]2d - Schedule Table'!$AA$9/12+$I62*$P62*'[111]2d - Schedule Table'!$AA$10/12+$J62*$P62*'[111]2d - Schedule Table'!$AA$11/12+$K62*$P62*'[111]2d - Schedule Table'!$AA$12/12+$L62*$P62*'[111]2d - Schedule Table'!$AA$13/12+$M62*$P62*'[111]2d - Schedule Table'!$AA$14/12+$N62*$P62*'[111]2d - Schedule Table'!$AA$15/12+$O62*$P62*'[111]2d - Schedule Table'!$AA$16/12+$F62*$P62*'[111]2d - Schedule Table'!$AA$7/12</f>
        <v>0</v>
      </c>
      <c r="AL62" s="178">
        <f>+$G62*$P62*'[111]2d - Schedule Table'!$AB$8/12+$H62*$P62*'[111]2d - Schedule Table'!$AB$9/12+$I62*$P62*'[111]2d - Schedule Table'!$AB$10/12+$J62*$P62*'[111]2d - Schedule Table'!$AB$11/12+$K62*$P62*'[111]2d - Schedule Table'!$AB$12/12+$L62*$P62*'[111]2d - Schedule Table'!$AB$13/12+$M62*$P62*'[111]2d - Schedule Table'!$AB$14/12+$N62*$P62*'[111]2d - Schedule Table'!$AB$15/12+$O62*$P62*'[111]2d - Schedule Table'!$AB$16/12+$F62*$P62*'[111]2d - Schedule Table'!$AB$7/12</f>
        <v>0</v>
      </c>
      <c r="AM62" s="178">
        <f>+$G62*$P62*'[111]2d - Schedule Table'!$AC$8/12+$H62*$P62*'[111]2d - Schedule Table'!$AC$9/12+$I62*$P62*'[111]2d - Schedule Table'!$AC$10/12+$J62*$P62*'[111]2d - Schedule Table'!$AC$11/12+$K62*$P62*'[111]2d - Schedule Table'!$AC$12/12+$L62*$P62*'[111]2d - Schedule Table'!$AC$13/12+$M62*$P62*'[111]2d - Schedule Table'!$AC$14/12+$N62*$P62*'[111]2d - Schedule Table'!$AC$15/12+$O62*$P62*'[111]2d - Schedule Table'!$AC$16/12+$F62*$P62*'[111]2d - Schedule Table'!$AC$7/12</f>
        <v>0</v>
      </c>
      <c r="AN62" s="180">
        <f t="shared" si="1"/>
        <v>0</v>
      </c>
    </row>
    <row r="63" spans="1:40" hidden="1" outlineLevel="1">
      <c r="A63" s="216" t="s">
        <v>1382</v>
      </c>
      <c r="B63" s="211"/>
      <c r="C63" s="218"/>
      <c r="D63" s="217"/>
      <c r="E63" s="206" t="s">
        <v>1296</v>
      </c>
      <c r="F63" s="207"/>
      <c r="G63" s="215"/>
      <c r="H63" s="215"/>
      <c r="I63" s="215"/>
      <c r="J63" s="215"/>
      <c r="K63" s="215"/>
      <c r="L63" s="215"/>
      <c r="M63" s="215"/>
      <c r="N63" s="209"/>
      <c r="O63" s="209"/>
      <c r="P63" s="183">
        <f>+IFERROR(VLOOKUP(E63,'[111]4b-Classifcation rates'!$A$5:$G$200,7,FALSE),0)</f>
        <v>131672.61978750001</v>
      </c>
      <c r="Q63" s="178">
        <f>+$G63*$P63*'[111]2d - Schedule Table'!$G$8/12+$H63*$P63*'[111]2d - Schedule Table'!$G$9/12+$I63*$P63*'[111]2d - Schedule Table'!$G$10/12+$J63*$P63*'[111]2d - Schedule Table'!$G$11/12+$K63*$P63*'[111]2d - Schedule Table'!$G$12/12+$L63*$P63*'[111]2d - Schedule Table'!$G$13/12+$M63*$P63*'[111]2d - Schedule Table'!$G$14/12+$N63*$P63*'[111]2d - Schedule Table'!$G$15/12+$O63*$P63*'[111]2d - Schedule Table'!$G$16/12+$F63*$P63*'[111]2d - Schedule Table'!$G$7/12</f>
        <v>0</v>
      </c>
      <c r="R63" s="178">
        <f>+$G63*$P63*'[111]2d - Schedule Table'!$H$8/12+$H63*$P63*'[111]2d - Schedule Table'!$H$9/12+$I63*$P63*'[111]2d - Schedule Table'!$H$10/12+$J63*$P63*'[111]2d - Schedule Table'!$H$11/12+$K63*$P63*'[111]2d - Schedule Table'!$H$12/12+$L63*$P63*'[111]2d - Schedule Table'!$H$13/12+$M63*$P63*'[111]2d - Schedule Table'!$H$14/12+$N63*$P63*'[111]2d - Schedule Table'!$H$15/12+$O63*$P63*'[111]2d - Schedule Table'!$H$16/12+$F63*$P63*'[111]2d - Schedule Table'!$H$7/12</f>
        <v>0</v>
      </c>
      <c r="S63" s="178">
        <f>+$G63*$P63*'[111]2d - Schedule Table'!$I$8/12+$H63*$P63*'[111]2d - Schedule Table'!$I$9/12+$I63*$P63*'[111]2d - Schedule Table'!$I$10/12+$J63*$P63*'[111]2d - Schedule Table'!$I$11/12+$K63*$P63*'[111]2d - Schedule Table'!$I$12/12+$L63*$P63*'[111]2d - Schedule Table'!$I$13/12+$M63*$P63*'[111]2d - Schedule Table'!$I$14/12+$N63*$P63*'[111]2d - Schedule Table'!$I$15/12+$O63*$P63*'[111]2d - Schedule Table'!$I$16/12+$F63*$P63*'[111]2d - Schedule Table'!$I$7/12</f>
        <v>0</v>
      </c>
      <c r="T63" s="178">
        <f>+$G63*$P63*'[111]2d - Schedule Table'!$J$8/12+$H63*$P63*'[111]2d - Schedule Table'!$J$9/12+$I63*$P63*'[111]2d - Schedule Table'!$J$10/12+$J63*$P63*'[111]2d - Schedule Table'!$J$11/12+$K63*$P63*'[111]2d - Schedule Table'!$J$12/12+$L63*$P63*'[111]2d - Schedule Table'!$J$13/12+$M63*$P63*'[111]2d - Schedule Table'!$J$14/12+$N63*$P63*'[111]2d - Schedule Table'!$J$15/12+$O63*$P63*'[111]2d - Schedule Table'!$J$16/12+$F63*$P63*'[111]2d - Schedule Table'!$J$7/12</f>
        <v>0</v>
      </c>
      <c r="U63" s="178">
        <f>+$G63*$P63*'[111]2d - Schedule Table'!$K$8/12+$H63*$P63*'[111]2d - Schedule Table'!$K$9/12+$I63*$P63*'[111]2d - Schedule Table'!$K$10/12+$J63*$P63*'[111]2d - Schedule Table'!$K$11/12+$K63*$P63*'[111]2d - Schedule Table'!$K$12/12+$L63*$P63*'[111]2d - Schedule Table'!$K$13/12+$M63*$P63*'[111]2d - Schedule Table'!$K$14/12+$N63*$P63*'[111]2d - Schedule Table'!$K$15/12+$O63*$P63*'[111]2d - Schedule Table'!$K$16/12+$F63*$P63*'[111]2d - Schedule Table'!$K$7/12</f>
        <v>0</v>
      </c>
      <c r="V63" s="178">
        <f>+$G63*$P63*'[111]2d - Schedule Table'!$L$8/12+$H63*$P63*'[111]2d - Schedule Table'!$L$9/12+$I63*$P63*'[111]2d - Schedule Table'!$L$10/12+$J63*$P63*'[111]2d - Schedule Table'!$L$11/12+$K63*$P63*'[111]2d - Schedule Table'!$L$12/12+$L63*$P63*'[111]2d - Schedule Table'!$L$13/12+$M63*$P63*'[111]2d - Schedule Table'!$L$14/12+$N63*$P63*'[111]2d - Schedule Table'!$L$15/12+$O63*$P63*'[111]2d - Schedule Table'!$L$16/12+$F63*$P63*'[111]2d - Schedule Table'!$L$7/12</f>
        <v>0</v>
      </c>
      <c r="W63" s="178">
        <f>+$G63*$P63*'[111]2d - Schedule Table'!$M$8/12+$H63*$P63*'[111]2d - Schedule Table'!$M$9/12+$I63*$P63*'[111]2d - Schedule Table'!$M$10/12+$J63*$P63*'[111]2d - Schedule Table'!$M$11/12+$K63*$P63*'[111]2d - Schedule Table'!$M$12/12+$L63*$P63*'[111]2d - Schedule Table'!$M$13/12+$M63*$P63*'[111]2d - Schedule Table'!$M$14/12+$N63*$P63*'[111]2d - Schedule Table'!$M$15/12+$O63*$P63*'[111]2d - Schedule Table'!$M$16/12+$F63*$P63*'[111]2d - Schedule Table'!$M$7/12</f>
        <v>0</v>
      </c>
      <c r="X63" s="178">
        <f>+$G63*$P63*'[111]2d - Schedule Table'!$N$8/12+$H63*$P63*'[111]2d - Schedule Table'!$N$9/12+$I63*$P63*'[111]2d - Schedule Table'!$N$10/12+$J63*$P63*'[111]2d - Schedule Table'!$N$11/12+$K63*$P63*'[111]2d - Schedule Table'!$N$12/12+$L63*$P63*'[111]2d - Schedule Table'!$N$13/12+$M63*$P63*'[111]2d - Schedule Table'!$N$14/12+$N63*$P63*'[111]2d - Schedule Table'!$N$15/12+$O63*$P63*'[111]2d - Schedule Table'!$N$16/12+$F63*$P63*'[111]2d - Schedule Table'!$N$7/12</f>
        <v>0</v>
      </c>
      <c r="Y63" s="178">
        <f>+$G63*$P63*'[111]2d - Schedule Table'!$O$8/12+$H63*$P63*'[111]2d - Schedule Table'!$O$9/12+$I63*$P63*'[111]2d - Schedule Table'!$O$10/12+$J63*$P63*'[111]2d - Schedule Table'!$O$11/12+$K63*$P63*'[111]2d - Schedule Table'!$O$12/12+$L63*$P63*'[111]2d - Schedule Table'!$O$13/12+$M63*$P63*'[111]2d - Schedule Table'!$O$14/12+$N63*$P63*'[111]2d - Schedule Table'!$O$15/12+$O63*$P63*'[111]2d - Schedule Table'!$O$16/12+$F63*$P63*'[111]2d - Schedule Table'!$O$7/12</f>
        <v>0</v>
      </c>
      <c r="Z63" s="178">
        <f>+$G63*$P63*'[111]2d - Schedule Table'!$P$8/12+$H63*$P63*'[111]2d - Schedule Table'!$P$9/12+$I63*$P63*'[111]2d - Schedule Table'!$P$10/12+$J63*$P63*'[111]2d - Schedule Table'!$P$11/12+$K63*$P63*'[111]2d - Schedule Table'!$P$12/12+$L63*$P63*'[111]2d - Schedule Table'!$P$13/12+$M63*$P63*'[111]2d - Schedule Table'!$P$14/12+$N63*$P63*'[111]2d - Schedule Table'!$P$15/12+$O63*$P63*'[111]2d - Schedule Table'!$P$16/12+$F63*$P63*'[111]2d - Schedule Table'!$P$7/12</f>
        <v>0</v>
      </c>
      <c r="AA63" s="178">
        <f>+$G63*$P63*'[111]2d - Schedule Table'!$Q$8/12+$H63*$P63*'[111]2d - Schedule Table'!$Q$9/12+$I63*$P63*'[111]2d - Schedule Table'!$Q$10/12+$J63*$P63*'[111]2d - Schedule Table'!$Q$11/12+$K63*$P63*'[111]2d - Schedule Table'!$Q$12/12+$L63*$P63*'[111]2d - Schedule Table'!$Q$13/12+$M63*$P63*'[111]2d - Schedule Table'!$Q$14/12+$N63*$P63*'[111]2d - Schedule Table'!$Q$15/12+$O63*$P63*'[111]2d - Schedule Table'!$Q$16/12+$F63*$P63*'[111]2d - Schedule Table'!$Q$7/12</f>
        <v>0</v>
      </c>
      <c r="AB63" s="178">
        <f>+$G63*$P63*'[111]2d - Schedule Table'!$R$8/12+$H63*$P63*'[111]2d - Schedule Table'!$R$9/12+$I63*$P63*'[111]2d - Schedule Table'!$R$10/12+$J63*$P63*'[111]2d - Schedule Table'!$R$11/12+$K63*$P63*'[111]2d - Schedule Table'!$R$12/12+$L63*$P63*'[111]2d - Schedule Table'!$R$13/12+$M63*$P63*'[111]2d - Schedule Table'!$R$14/12+$N63*$P63*'[111]2d - Schedule Table'!$R$15/12+$O63*$P63*'[111]2d - Schedule Table'!$R$16/12+$F63*$P63*'[111]2d - Schedule Table'!$R$7/12</f>
        <v>0</v>
      </c>
      <c r="AC63" s="178">
        <f>+$G63*$P63*'[111]2d - Schedule Table'!$S$8/12+$H63*$P63*'[111]2d - Schedule Table'!$S$9/12+$I63*$P63*'[111]2d - Schedule Table'!$S$10/12+$J63*$P63*'[111]2d - Schedule Table'!$S$11/12+$K63*$P63*'[111]2d - Schedule Table'!$S$12/12+$L63*$P63*'[111]2d - Schedule Table'!$S$13/12+$M63*$P63*'[111]2d - Schedule Table'!$S$14/12+$N63*$P63*'[111]2d - Schedule Table'!$S$15/12+$O63*$P63*'[111]2d - Schedule Table'!$S$16/12+$F63*$P63*'[111]2d - Schedule Table'!$S$7/12</f>
        <v>0</v>
      </c>
      <c r="AD63" s="178">
        <f>+$G63*$P63*'[111]2d - Schedule Table'!$T$8/12+$H63*$P63*'[111]2d - Schedule Table'!$T$9/12+$I63*$P63*'[111]2d - Schedule Table'!$T$10/12+$J63*$P63*'[111]2d - Schedule Table'!$T$11/12+$K63*$P63*'[111]2d - Schedule Table'!$T$12/12+$L63*$P63*'[111]2d - Schedule Table'!$T$13/12+$M63*$P63*'[111]2d - Schedule Table'!$T$14/12+$N63*$P63*'[111]2d - Schedule Table'!$T$15/12+$O63*$P63*'[111]2d - Schedule Table'!$T$16/12+$F63*$P63*'[111]2d - Schedule Table'!$T$7/12</f>
        <v>0</v>
      </c>
      <c r="AE63" s="178">
        <f>+$G63*$P63*'[111]2d - Schedule Table'!$U$8/12+$H63*$P63*'[111]2d - Schedule Table'!$U$9/12+$I63*$P63*'[111]2d - Schedule Table'!$U$10/12+$J63*$P63*'[111]2d - Schedule Table'!$U$11/12+$K63*$P63*'[111]2d - Schedule Table'!$U$12/12+$L63*$P63*'[111]2d - Schedule Table'!$U$13/12+$M63*$P63*'[111]2d - Schedule Table'!$U$14/12+$N63*$P63*'[111]2d - Schedule Table'!$U$15/12+$O63*$P63*'[111]2d - Schedule Table'!$U$16/12+$F63*$P63*'[111]2d - Schedule Table'!$U$7/12</f>
        <v>0</v>
      </c>
      <c r="AF63" s="178">
        <f>+$G63*$P63*'[111]2d - Schedule Table'!$V$8/12+$H63*$P63*'[111]2d - Schedule Table'!$V$9/12+$I63*$P63*'[111]2d - Schedule Table'!$V$10/12+$J63*$P63*'[111]2d - Schedule Table'!$V$11/12+$K63*$P63*'[111]2d - Schedule Table'!$V$12/12+$L63*$P63*'[111]2d - Schedule Table'!$V$13/12+$M63*$P63*'[111]2d - Schedule Table'!$V$14/12+$N63*$P63*'[111]2d - Schedule Table'!$V$15/12+$O63*$P63*'[111]2d - Schedule Table'!$V$16/12+$F63*$P63*'[111]2d - Schedule Table'!$V$7/12</f>
        <v>0</v>
      </c>
      <c r="AG63" s="178">
        <f>+$G63*$P63*'[111]2d - Schedule Table'!$W$8/12+$H63*$P63*'[111]2d - Schedule Table'!$W$9/12+$I63*$P63*'[111]2d - Schedule Table'!$W$10/12+$J63*$P63*'[111]2d - Schedule Table'!$W$11/12+$K63*$P63*'[111]2d - Schedule Table'!$W$12/12+$L63*$P63*'[111]2d - Schedule Table'!$W$13/12+$M63*$P63*'[111]2d - Schedule Table'!$W$14/12+$N63*$P63*'[111]2d - Schedule Table'!$W$15/12+$O63*$P63*'[111]2d - Schedule Table'!$W$16/12+$F63*$P63*'[111]2d - Schedule Table'!$W$7/12</f>
        <v>0</v>
      </c>
      <c r="AH63" s="178">
        <f>+$G63*$P63*'[111]2d - Schedule Table'!$X$8/12+$H63*$P63*'[111]2d - Schedule Table'!$X$9/12+$I63*$P63*'[111]2d - Schedule Table'!$X$10/12+$J63*$P63*'[111]2d - Schedule Table'!$X$11/12+$K63*$P63*'[111]2d - Schedule Table'!$X$12/12+$L63*$P63*'[111]2d - Schedule Table'!$X$13/12+$M63*$P63*'[111]2d - Schedule Table'!$X$14/12+$N63*$P63*'[111]2d - Schedule Table'!$X$15/12+$O63*$P63*'[111]2d - Schedule Table'!$X$16/12+$F63*$P63*'[111]2d - Schedule Table'!$X$7/12</f>
        <v>0</v>
      </c>
      <c r="AI63" s="178">
        <f>+$G63*$P63*'[111]2d - Schedule Table'!$Y$8/12+$H63*$P63*'[111]2d - Schedule Table'!$Y$9/12+$I63*$P63*'[111]2d - Schedule Table'!$Y$10/12+$J63*$P63*'[111]2d - Schedule Table'!$Y$11/12+$K63*$P63*'[111]2d - Schedule Table'!$Y$12/12+$L63*$P63*'[111]2d - Schedule Table'!$Y$13/12+$M63*$P63*'[111]2d - Schedule Table'!$Y$14/12+$N63*$P63*'[111]2d - Schedule Table'!$Y$15/12+$O63*$P63*'[111]2d - Schedule Table'!$Y$16/12+$F63*$P63*'[111]2d - Schedule Table'!$Y$7/12</f>
        <v>0</v>
      </c>
      <c r="AJ63" s="178">
        <f>+$G63*$P63*'[111]2d - Schedule Table'!$Z$8/12+$H63*$P63*'[111]2d - Schedule Table'!$Z$9/12+$I63*$P63*'[111]2d - Schedule Table'!$Z$10/12+$J63*$P63*'[111]2d - Schedule Table'!$Z$11/12+$K63*$P63*'[111]2d - Schedule Table'!$Z$12/12+$L63*$P63*'[111]2d - Schedule Table'!$Z$13/12+$M63*$P63*'[111]2d - Schedule Table'!$Z$14/12+$N63*$P63*'[111]2d - Schedule Table'!$Z$15/12+$O63*$P63*'[111]2d - Schedule Table'!$Z$16/12+$F63*$P63*'[111]2d - Schedule Table'!$Z$7/12</f>
        <v>0</v>
      </c>
      <c r="AK63" s="178">
        <f>+$G63*$P63*'[111]2d - Schedule Table'!$AA$8/12+$H63*$P63*'[111]2d - Schedule Table'!$AA$9/12+$I63*$P63*'[111]2d - Schedule Table'!$AA$10/12+$J63*$P63*'[111]2d - Schedule Table'!$AA$11/12+$K63*$P63*'[111]2d - Schedule Table'!$AA$12/12+$L63*$P63*'[111]2d - Schedule Table'!$AA$13/12+$M63*$P63*'[111]2d - Schedule Table'!$AA$14/12+$N63*$P63*'[111]2d - Schedule Table'!$AA$15/12+$O63*$P63*'[111]2d - Schedule Table'!$AA$16/12+$F63*$P63*'[111]2d - Schedule Table'!$AA$7/12</f>
        <v>0</v>
      </c>
      <c r="AL63" s="178">
        <f>+$G63*$P63*'[111]2d - Schedule Table'!$AB$8/12+$H63*$P63*'[111]2d - Schedule Table'!$AB$9/12+$I63*$P63*'[111]2d - Schedule Table'!$AB$10/12+$J63*$P63*'[111]2d - Schedule Table'!$AB$11/12+$K63*$P63*'[111]2d - Schedule Table'!$AB$12/12+$L63*$P63*'[111]2d - Schedule Table'!$AB$13/12+$M63*$P63*'[111]2d - Schedule Table'!$AB$14/12+$N63*$P63*'[111]2d - Schedule Table'!$AB$15/12+$O63*$P63*'[111]2d - Schedule Table'!$AB$16/12+$F63*$P63*'[111]2d - Schedule Table'!$AB$7/12</f>
        <v>0</v>
      </c>
      <c r="AM63" s="178">
        <f>+$G63*$P63*'[111]2d - Schedule Table'!$AC$8/12+$H63*$P63*'[111]2d - Schedule Table'!$AC$9/12+$I63*$P63*'[111]2d - Schedule Table'!$AC$10/12+$J63*$P63*'[111]2d - Schedule Table'!$AC$11/12+$K63*$P63*'[111]2d - Schedule Table'!$AC$12/12+$L63*$P63*'[111]2d - Schedule Table'!$AC$13/12+$M63*$P63*'[111]2d - Schedule Table'!$AC$14/12+$N63*$P63*'[111]2d - Schedule Table'!$AC$15/12+$O63*$P63*'[111]2d - Schedule Table'!$AC$16/12+$F63*$P63*'[111]2d - Schedule Table'!$AC$7/12</f>
        <v>0</v>
      </c>
      <c r="AN63" s="180">
        <f t="shared" si="1"/>
        <v>0</v>
      </c>
    </row>
    <row r="64" spans="1:40" hidden="1" outlineLevel="1">
      <c r="A64" s="216" t="s">
        <v>1382</v>
      </c>
      <c r="B64" s="211"/>
      <c r="C64" s="218"/>
      <c r="D64" s="217"/>
      <c r="E64" s="206" t="s">
        <v>1301</v>
      </c>
      <c r="F64" s="207"/>
      <c r="G64" s="215"/>
      <c r="H64" s="215"/>
      <c r="I64" s="215"/>
      <c r="J64" s="215"/>
      <c r="K64" s="215"/>
      <c r="L64" s="215"/>
      <c r="M64" s="215"/>
      <c r="N64" s="209"/>
      <c r="O64" s="209"/>
      <c r="P64" s="183">
        <f>+IFERROR(VLOOKUP(E64,'[111]4b-Classifcation rates'!$A$5:$G$200,7,FALSE),0)</f>
        <v>151178.8714875</v>
      </c>
      <c r="Q64" s="178">
        <f>+$G64*$P64*'[111]2d - Schedule Table'!$G$8/12+$H64*$P64*'[111]2d - Schedule Table'!$G$9/12+$I64*$P64*'[111]2d - Schedule Table'!$G$10/12+$J64*$P64*'[111]2d - Schedule Table'!$G$11/12+$K64*$P64*'[111]2d - Schedule Table'!$G$12/12+$L64*$P64*'[111]2d - Schedule Table'!$G$13/12+$M64*$P64*'[111]2d - Schedule Table'!$G$14/12+$N64*$P64*'[111]2d - Schedule Table'!$G$15/12+$O64*$P64*'[111]2d - Schedule Table'!$G$16/12+$F64*$P64*'[111]2d - Schedule Table'!$G$7/12</f>
        <v>0</v>
      </c>
      <c r="R64" s="178">
        <f>+$G64*$P64*'[111]2d - Schedule Table'!$H$8/12+$H64*$P64*'[111]2d - Schedule Table'!$H$9/12+$I64*$P64*'[111]2d - Schedule Table'!$H$10/12+$J64*$P64*'[111]2d - Schedule Table'!$H$11/12+$K64*$P64*'[111]2d - Schedule Table'!$H$12/12+$L64*$P64*'[111]2d - Schedule Table'!$H$13/12+$M64*$P64*'[111]2d - Schedule Table'!$H$14/12+$N64*$P64*'[111]2d - Schedule Table'!$H$15/12+$O64*$P64*'[111]2d - Schedule Table'!$H$16/12+$F64*$P64*'[111]2d - Schedule Table'!$H$7/12</f>
        <v>0</v>
      </c>
      <c r="S64" s="178">
        <f>+$G64*$P64*'[111]2d - Schedule Table'!$I$8/12+$H64*$P64*'[111]2d - Schedule Table'!$I$9/12+$I64*$P64*'[111]2d - Schedule Table'!$I$10/12+$J64*$P64*'[111]2d - Schedule Table'!$I$11/12+$K64*$P64*'[111]2d - Schedule Table'!$I$12/12+$L64*$P64*'[111]2d - Schedule Table'!$I$13/12+$M64*$P64*'[111]2d - Schedule Table'!$I$14/12+$N64*$P64*'[111]2d - Schedule Table'!$I$15/12+$O64*$P64*'[111]2d - Schedule Table'!$I$16/12+$F64*$P64*'[111]2d - Schedule Table'!$I$7/12</f>
        <v>0</v>
      </c>
      <c r="T64" s="178">
        <f>+$G64*$P64*'[111]2d - Schedule Table'!$J$8/12+$H64*$P64*'[111]2d - Schedule Table'!$J$9/12+$I64*$P64*'[111]2d - Schedule Table'!$J$10/12+$J64*$P64*'[111]2d - Schedule Table'!$J$11/12+$K64*$P64*'[111]2d - Schedule Table'!$J$12/12+$L64*$P64*'[111]2d - Schedule Table'!$J$13/12+$M64*$P64*'[111]2d - Schedule Table'!$J$14/12+$N64*$P64*'[111]2d - Schedule Table'!$J$15/12+$O64*$P64*'[111]2d - Schedule Table'!$J$16/12+$F64*$P64*'[111]2d - Schedule Table'!$J$7/12</f>
        <v>0</v>
      </c>
      <c r="U64" s="178">
        <f>+$G64*$P64*'[111]2d - Schedule Table'!$K$8/12+$H64*$P64*'[111]2d - Schedule Table'!$K$9/12+$I64*$P64*'[111]2d - Schedule Table'!$K$10/12+$J64*$P64*'[111]2d - Schedule Table'!$K$11/12+$K64*$P64*'[111]2d - Schedule Table'!$K$12/12+$L64*$P64*'[111]2d - Schedule Table'!$K$13/12+$M64*$P64*'[111]2d - Schedule Table'!$K$14/12+$N64*$P64*'[111]2d - Schedule Table'!$K$15/12+$O64*$P64*'[111]2d - Schedule Table'!$K$16/12+$F64*$P64*'[111]2d - Schedule Table'!$K$7/12</f>
        <v>0</v>
      </c>
      <c r="V64" s="178">
        <f>+$G64*$P64*'[111]2d - Schedule Table'!$L$8/12+$H64*$P64*'[111]2d - Schedule Table'!$L$9/12+$I64*$P64*'[111]2d - Schedule Table'!$L$10/12+$J64*$P64*'[111]2d - Schedule Table'!$L$11/12+$K64*$P64*'[111]2d - Schedule Table'!$L$12/12+$L64*$P64*'[111]2d - Schedule Table'!$L$13/12+$M64*$P64*'[111]2d - Schedule Table'!$L$14/12+$N64*$P64*'[111]2d - Schedule Table'!$L$15/12+$O64*$P64*'[111]2d - Schedule Table'!$L$16/12+$F64*$P64*'[111]2d - Schedule Table'!$L$7/12</f>
        <v>0</v>
      </c>
      <c r="W64" s="178">
        <f>+$G64*$P64*'[111]2d - Schedule Table'!$M$8/12+$H64*$P64*'[111]2d - Schedule Table'!$M$9/12+$I64*$P64*'[111]2d - Schedule Table'!$M$10/12+$J64*$P64*'[111]2d - Schedule Table'!$M$11/12+$K64*$P64*'[111]2d - Schedule Table'!$M$12/12+$L64*$P64*'[111]2d - Schedule Table'!$M$13/12+$M64*$P64*'[111]2d - Schedule Table'!$M$14/12+$N64*$P64*'[111]2d - Schedule Table'!$M$15/12+$O64*$P64*'[111]2d - Schedule Table'!$M$16/12+$F64*$P64*'[111]2d - Schedule Table'!$M$7/12</f>
        <v>0</v>
      </c>
      <c r="X64" s="178">
        <f>+$G64*$P64*'[111]2d - Schedule Table'!$N$8/12+$H64*$P64*'[111]2d - Schedule Table'!$N$9/12+$I64*$P64*'[111]2d - Schedule Table'!$N$10/12+$J64*$P64*'[111]2d - Schedule Table'!$N$11/12+$K64*$P64*'[111]2d - Schedule Table'!$N$12/12+$L64*$P64*'[111]2d - Schedule Table'!$N$13/12+$M64*$P64*'[111]2d - Schedule Table'!$N$14/12+$N64*$P64*'[111]2d - Schedule Table'!$N$15/12+$O64*$P64*'[111]2d - Schedule Table'!$N$16/12+$F64*$P64*'[111]2d - Schedule Table'!$N$7/12</f>
        <v>0</v>
      </c>
      <c r="Y64" s="178">
        <f>+$G64*$P64*'[111]2d - Schedule Table'!$O$8/12+$H64*$P64*'[111]2d - Schedule Table'!$O$9/12+$I64*$P64*'[111]2d - Schedule Table'!$O$10/12+$J64*$P64*'[111]2d - Schedule Table'!$O$11/12+$K64*$P64*'[111]2d - Schedule Table'!$O$12/12+$L64*$P64*'[111]2d - Schedule Table'!$O$13/12+$M64*$P64*'[111]2d - Schedule Table'!$O$14/12+$N64*$P64*'[111]2d - Schedule Table'!$O$15/12+$O64*$P64*'[111]2d - Schedule Table'!$O$16/12+$F64*$P64*'[111]2d - Schedule Table'!$O$7/12</f>
        <v>0</v>
      </c>
      <c r="Z64" s="178">
        <f>+$G64*$P64*'[111]2d - Schedule Table'!$P$8/12+$H64*$P64*'[111]2d - Schedule Table'!$P$9/12+$I64*$P64*'[111]2d - Schedule Table'!$P$10/12+$J64*$P64*'[111]2d - Schedule Table'!$P$11/12+$K64*$P64*'[111]2d - Schedule Table'!$P$12/12+$L64*$P64*'[111]2d - Schedule Table'!$P$13/12+$M64*$P64*'[111]2d - Schedule Table'!$P$14/12+$N64*$P64*'[111]2d - Schedule Table'!$P$15/12+$O64*$P64*'[111]2d - Schedule Table'!$P$16/12+$F64*$P64*'[111]2d - Schedule Table'!$P$7/12</f>
        <v>0</v>
      </c>
      <c r="AA64" s="178">
        <f>+$G64*$P64*'[111]2d - Schedule Table'!$Q$8/12+$H64*$P64*'[111]2d - Schedule Table'!$Q$9/12+$I64*$P64*'[111]2d - Schedule Table'!$Q$10/12+$J64*$P64*'[111]2d - Schedule Table'!$Q$11/12+$K64*$P64*'[111]2d - Schedule Table'!$Q$12/12+$L64*$P64*'[111]2d - Schedule Table'!$Q$13/12+$M64*$P64*'[111]2d - Schedule Table'!$Q$14/12+$N64*$P64*'[111]2d - Schedule Table'!$Q$15/12+$O64*$P64*'[111]2d - Schedule Table'!$Q$16/12+$F64*$P64*'[111]2d - Schedule Table'!$Q$7/12</f>
        <v>0</v>
      </c>
      <c r="AB64" s="178">
        <f>+$G64*$P64*'[111]2d - Schedule Table'!$R$8/12+$H64*$P64*'[111]2d - Schedule Table'!$R$9/12+$I64*$P64*'[111]2d - Schedule Table'!$R$10/12+$J64*$P64*'[111]2d - Schedule Table'!$R$11/12+$K64*$P64*'[111]2d - Schedule Table'!$R$12/12+$L64*$P64*'[111]2d - Schedule Table'!$R$13/12+$M64*$P64*'[111]2d - Schedule Table'!$R$14/12+$N64*$P64*'[111]2d - Schedule Table'!$R$15/12+$O64*$P64*'[111]2d - Schedule Table'!$R$16/12+$F64*$P64*'[111]2d - Schedule Table'!$R$7/12</f>
        <v>0</v>
      </c>
      <c r="AC64" s="178">
        <f>+$G64*$P64*'[111]2d - Schedule Table'!$S$8/12+$H64*$P64*'[111]2d - Schedule Table'!$S$9/12+$I64*$P64*'[111]2d - Schedule Table'!$S$10/12+$J64*$P64*'[111]2d - Schedule Table'!$S$11/12+$K64*$P64*'[111]2d - Schedule Table'!$S$12/12+$L64*$P64*'[111]2d - Schedule Table'!$S$13/12+$M64*$P64*'[111]2d - Schedule Table'!$S$14/12+$N64*$P64*'[111]2d - Schedule Table'!$S$15/12+$O64*$P64*'[111]2d - Schedule Table'!$S$16/12+$F64*$P64*'[111]2d - Schedule Table'!$S$7/12</f>
        <v>0</v>
      </c>
      <c r="AD64" s="178">
        <f>+$G64*$P64*'[111]2d - Schedule Table'!$T$8/12+$H64*$P64*'[111]2d - Schedule Table'!$T$9/12+$I64*$P64*'[111]2d - Schedule Table'!$T$10/12+$J64*$P64*'[111]2d - Schedule Table'!$T$11/12+$K64*$P64*'[111]2d - Schedule Table'!$T$12/12+$L64*$P64*'[111]2d - Schedule Table'!$T$13/12+$M64*$P64*'[111]2d - Schedule Table'!$T$14/12+$N64*$P64*'[111]2d - Schedule Table'!$T$15/12+$O64*$P64*'[111]2d - Schedule Table'!$T$16/12+$F64*$P64*'[111]2d - Schedule Table'!$T$7/12</f>
        <v>0</v>
      </c>
      <c r="AE64" s="178">
        <f>+$G64*$P64*'[111]2d - Schedule Table'!$U$8/12+$H64*$P64*'[111]2d - Schedule Table'!$U$9/12+$I64*$P64*'[111]2d - Schedule Table'!$U$10/12+$J64*$P64*'[111]2d - Schedule Table'!$U$11/12+$K64*$P64*'[111]2d - Schedule Table'!$U$12/12+$L64*$P64*'[111]2d - Schedule Table'!$U$13/12+$M64*$P64*'[111]2d - Schedule Table'!$U$14/12+$N64*$P64*'[111]2d - Schedule Table'!$U$15/12+$O64*$P64*'[111]2d - Schedule Table'!$U$16/12+$F64*$P64*'[111]2d - Schedule Table'!$U$7/12</f>
        <v>0</v>
      </c>
      <c r="AF64" s="178">
        <f>+$G64*$P64*'[111]2d - Schedule Table'!$V$8/12+$H64*$P64*'[111]2d - Schedule Table'!$V$9/12+$I64*$P64*'[111]2d - Schedule Table'!$V$10/12+$J64*$P64*'[111]2d - Schedule Table'!$V$11/12+$K64*$P64*'[111]2d - Schedule Table'!$V$12/12+$L64*$P64*'[111]2d - Schedule Table'!$V$13/12+$M64*$P64*'[111]2d - Schedule Table'!$V$14/12+$N64*$P64*'[111]2d - Schedule Table'!$V$15/12+$O64*$P64*'[111]2d - Schedule Table'!$V$16/12+$F64*$P64*'[111]2d - Schedule Table'!$V$7/12</f>
        <v>0</v>
      </c>
      <c r="AG64" s="178">
        <f>+$G64*$P64*'[111]2d - Schedule Table'!$W$8/12+$H64*$P64*'[111]2d - Schedule Table'!$W$9/12+$I64*$P64*'[111]2d - Schedule Table'!$W$10/12+$J64*$P64*'[111]2d - Schedule Table'!$W$11/12+$K64*$P64*'[111]2d - Schedule Table'!$W$12/12+$L64*$P64*'[111]2d - Schedule Table'!$W$13/12+$M64*$P64*'[111]2d - Schedule Table'!$W$14/12+$N64*$P64*'[111]2d - Schedule Table'!$W$15/12+$O64*$P64*'[111]2d - Schedule Table'!$W$16/12+$F64*$P64*'[111]2d - Schedule Table'!$W$7/12</f>
        <v>0</v>
      </c>
      <c r="AH64" s="178">
        <f>+$G64*$P64*'[111]2d - Schedule Table'!$X$8/12+$H64*$P64*'[111]2d - Schedule Table'!$X$9/12+$I64*$P64*'[111]2d - Schedule Table'!$X$10/12+$J64*$P64*'[111]2d - Schedule Table'!$X$11/12+$K64*$P64*'[111]2d - Schedule Table'!$X$12/12+$L64*$P64*'[111]2d - Schedule Table'!$X$13/12+$M64*$P64*'[111]2d - Schedule Table'!$X$14/12+$N64*$P64*'[111]2d - Schedule Table'!$X$15/12+$O64*$P64*'[111]2d - Schedule Table'!$X$16/12+$F64*$P64*'[111]2d - Schedule Table'!$X$7/12</f>
        <v>0</v>
      </c>
      <c r="AI64" s="178">
        <f>+$G64*$P64*'[111]2d - Schedule Table'!$Y$8/12+$H64*$P64*'[111]2d - Schedule Table'!$Y$9/12+$I64*$P64*'[111]2d - Schedule Table'!$Y$10/12+$J64*$P64*'[111]2d - Schedule Table'!$Y$11/12+$K64*$P64*'[111]2d - Schedule Table'!$Y$12/12+$L64*$P64*'[111]2d - Schedule Table'!$Y$13/12+$M64*$P64*'[111]2d - Schedule Table'!$Y$14/12+$N64*$P64*'[111]2d - Schedule Table'!$Y$15/12+$O64*$P64*'[111]2d - Schedule Table'!$Y$16/12+$F64*$P64*'[111]2d - Schedule Table'!$Y$7/12</f>
        <v>0</v>
      </c>
      <c r="AJ64" s="178">
        <f>+$G64*$P64*'[111]2d - Schedule Table'!$Z$8/12+$H64*$P64*'[111]2d - Schedule Table'!$Z$9/12+$I64*$P64*'[111]2d - Schedule Table'!$Z$10/12+$J64*$P64*'[111]2d - Schedule Table'!$Z$11/12+$K64*$P64*'[111]2d - Schedule Table'!$Z$12/12+$L64*$P64*'[111]2d - Schedule Table'!$Z$13/12+$M64*$P64*'[111]2d - Schedule Table'!$Z$14/12+$N64*$P64*'[111]2d - Schedule Table'!$Z$15/12+$O64*$P64*'[111]2d - Schedule Table'!$Z$16/12+$F64*$P64*'[111]2d - Schedule Table'!$Z$7/12</f>
        <v>0</v>
      </c>
      <c r="AK64" s="178">
        <f>+$G64*$P64*'[111]2d - Schedule Table'!$AA$8/12+$H64*$P64*'[111]2d - Schedule Table'!$AA$9/12+$I64*$P64*'[111]2d - Schedule Table'!$AA$10/12+$J64*$P64*'[111]2d - Schedule Table'!$AA$11/12+$K64*$P64*'[111]2d - Schedule Table'!$AA$12/12+$L64*$P64*'[111]2d - Schedule Table'!$AA$13/12+$M64*$P64*'[111]2d - Schedule Table'!$AA$14/12+$N64*$P64*'[111]2d - Schedule Table'!$AA$15/12+$O64*$P64*'[111]2d - Schedule Table'!$AA$16/12+$F64*$P64*'[111]2d - Schedule Table'!$AA$7/12</f>
        <v>0</v>
      </c>
      <c r="AL64" s="178">
        <f>+$G64*$P64*'[111]2d - Schedule Table'!$AB$8/12+$H64*$P64*'[111]2d - Schedule Table'!$AB$9/12+$I64*$P64*'[111]2d - Schedule Table'!$AB$10/12+$J64*$P64*'[111]2d - Schedule Table'!$AB$11/12+$K64*$P64*'[111]2d - Schedule Table'!$AB$12/12+$L64*$P64*'[111]2d - Schedule Table'!$AB$13/12+$M64*$P64*'[111]2d - Schedule Table'!$AB$14/12+$N64*$P64*'[111]2d - Schedule Table'!$AB$15/12+$O64*$P64*'[111]2d - Schedule Table'!$AB$16/12+$F64*$P64*'[111]2d - Schedule Table'!$AB$7/12</f>
        <v>0</v>
      </c>
      <c r="AM64" s="178">
        <f>+$G64*$P64*'[111]2d - Schedule Table'!$AC$8/12+$H64*$P64*'[111]2d - Schedule Table'!$AC$9/12+$I64*$P64*'[111]2d - Schedule Table'!$AC$10/12+$J64*$P64*'[111]2d - Schedule Table'!$AC$11/12+$K64*$P64*'[111]2d - Schedule Table'!$AC$12/12+$L64*$P64*'[111]2d - Schedule Table'!$AC$13/12+$M64*$P64*'[111]2d - Schedule Table'!$AC$14/12+$N64*$P64*'[111]2d - Schedule Table'!$AC$15/12+$O64*$P64*'[111]2d - Schedule Table'!$AC$16/12+$F64*$P64*'[111]2d - Schedule Table'!$AC$7/12</f>
        <v>0</v>
      </c>
      <c r="AN64" s="180">
        <f t="shared" si="1"/>
        <v>0</v>
      </c>
    </row>
    <row r="65" spans="1:40" hidden="1" outlineLevel="1">
      <c r="A65" s="216" t="s">
        <v>1382</v>
      </c>
      <c r="B65" s="211"/>
      <c r="C65" s="218"/>
      <c r="D65" s="217"/>
      <c r="E65" s="206" t="s">
        <v>1296</v>
      </c>
      <c r="F65" s="207"/>
      <c r="G65" s="215"/>
      <c r="H65" s="215"/>
      <c r="I65" s="215"/>
      <c r="J65" s="215"/>
      <c r="K65" s="215"/>
      <c r="L65" s="215"/>
      <c r="M65" s="215"/>
      <c r="N65" s="209"/>
      <c r="O65" s="209"/>
      <c r="P65" s="183">
        <f>+IFERROR(VLOOKUP(E65,'[111]4b-Classifcation rates'!$A$5:$G$200,7,FALSE),0)</f>
        <v>131672.61978750001</v>
      </c>
      <c r="Q65" s="178">
        <f>+$G65*$P65*'[111]2d - Schedule Table'!$G$8/12+$H65*$P65*'[111]2d - Schedule Table'!$G$9/12+$I65*$P65*'[111]2d - Schedule Table'!$G$10/12+$J65*$P65*'[111]2d - Schedule Table'!$G$11/12+$K65*$P65*'[111]2d - Schedule Table'!$G$12/12+$L65*$P65*'[111]2d - Schedule Table'!$G$13/12+$M65*$P65*'[111]2d - Schedule Table'!$G$14/12+$N65*$P65*'[111]2d - Schedule Table'!$G$15/12+$O65*$P65*'[111]2d - Schedule Table'!$G$16/12+$F65*$P65*'[111]2d - Schedule Table'!$G$7/12</f>
        <v>0</v>
      </c>
      <c r="R65" s="178">
        <f>+$G65*$P65*'[111]2d - Schedule Table'!$H$8/12+$H65*$P65*'[111]2d - Schedule Table'!$H$9/12+$I65*$P65*'[111]2d - Schedule Table'!$H$10/12+$J65*$P65*'[111]2d - Schedule Table'!$H$11/12+$K65*$P65*'[111]2d - Schedule Table'!$H$12/12+$L65*$P65*'[111]2d - Schedule Table'!$H$13/12+$M65*$P65*'[111]2d - Schedule Table'!$H$14/12+$N65*$P65*'[111]2d - Schedule Table'!$H$15/12+$O65*$P65*'[111]2d - Schedule Table'!$H$16/12+$F65*$P65*'[111]2d - Schedule Table'!$H$7/12</f>
        <v>0</v>
      </c>
      <c r="S65" s="178">
        <f>+$G65*$P65*'[111]2d - Schedule Table'!$I$8/12+$H65*$P65*'[111]2d - Schedule Table'!$I$9/12+$I65*$P65*'[111]2d - Schedule Table'!$I$10/12+$J65*$P65*'[111]2d - Schedule Table'!$I$11/12+$K65*$P65*'[111]2d - Schedule Table'!$I$12/12+$L65*$P65*'[111]2d - Schedule Table'!$I$13/12+$M65*$P65*'[111]2d - Schedule Table'!$I$14/12+$N65*$P65*'[111]2d - Schedule Table'!$I$15/12+$O65*$P65*'[111]2d - Schedule Table'!$I$16/12+$F65*$P65*'[111]2d - Schedule Table'!$I$7/12</f>
        <v>0</v>
      </c>
      <c r="T65" s="178">
        <f>+$G65*$P65*'[111]2d - Schedule Table'!$J$8/12+$H65*$P65*'[111]2d - Schedule Table'!$J$9/12+$I65*$P65*'[111]2d - Schedule Table'!$J$10/12+$J65*$P65*'[111]2d - Schedule Table'!$J$11/12+$K65*$P65*'[111]2d - Schedule Table'!$J$12/12+$L65*$P65*'[111]2d - Schedule Table'!$J$13/12+$M65*$P65*'[111]2d - Schedule Table'!$J$14/12+$N65*$P65*'[111]2d - Schedule Table'!$J$15/12+$O65*$P65*'[111]2d - Schedule Table'!$J$16/12+$F65*$P65*'[111]2d - Schedule Table'!$J$7/12</f>
        <v>0</v>
      </c>
      <c r="U65" s="178">
        <f>+$G65*$P65*'[111]2d - Schedule Table'!$K$8/12+$H65*$P65*'[111]2d - Schedule Table'!$K$9/12+$I65*$P65*'[111]2d - Schedule Table'!$K$10/12+$J65*$P65*'[111]2d - Schedule Table'!$K$11/12+$K65*$P65*'[111]2d - Schedule Table'!$K$12/12+$L65*$P65*'[111]2d - Schedule Table'!$K$13/12+$M65*$P65*'[111]2d - Schedule Table'!$K$14/12+$N65*$P65*'[111]2d - Schedule Table'!$K$15/12+$O65*$P65*'[111]2d - Schedule Table'!$K$16/12+$F65*$P65*'[111]2d - Schedule Table'!$K$7/12</f>
        <v>0</v>
      </c>
      <c r="V65" s="178">
        <f>+$G65*$P65*'[111]2d - Schedule Table'!$L$8/12+$H65*$P65*'[111]2d - Schedule Table'!$L$9/12+$I65*$P65*'[111]2d - Schedule Table'!$L$10/12+$J65*$P65*'[111]2d - Schedule Table'!$L$11/12+$K65*$P65*'[111]2d - Schedule Table'!$L$12/12+$L65*$P65*'[111]2d - Schedule Table'!$L$13/12+$M65*$P65*'[111]2d - Schedule Table'!$L$14/12+$N65*$P65*'[111]2d - Schedule Table'!$L$15/12+$O65*$P65*'[111]2d - Schedule Table'!$L$16/12+$F65*$P65*'[111]2d - Schedule Table'!$L$7/12</f>
        <v>0</v>
      </c>
      <c r="W65" s="178">
        <f>+$G65*$P65*'[111]2d - Schedule Table'!$M$8/12+$H65*$P65*'[111]2d - Schedule Table'!$M$9/12+$I65*$P65*'[111]2d - Schedule Table'!$M$10/12+$J65*$P65*'[111]2d - Schedule Table'!$M$11/12+$K65*$P65*'[111]2d - Schedule Table'!$M$12/12+$L65*$P65*'[111]2d - Schedule Table'!$M$13/12+$M65*$P65*'[111]2d - Schedule Table'!$M$14/12+$N65*$P65*'[111]2d - Schedule Table'!$M$15/12+$O65*$P65*'[111]2d - Schedule Table'!$M$16/12+$F65*$P65*'[111]2d - Schedule Table'!$M$7/12</f>
        <v>0</v>
      </c>
      <c r="X65" s="178">
        <f>+$G65*$P65*'[111]2d - Schedule Table'!$N$8/12+$H65*$P65*'[111]2d - Schedule Table'!$N$9/12+$I65*$P65*'[111]2d - Schedule Table'!$N$10/12+$J65*$P65*'[111]2d - Schedule Table'!$N$11/12+$K65*$P65*'[111]2d - Schedule Table'!$N$12/12+$L65*$P65*'[111]2d - Schedule Table'!$N$13/12+$M65*$P65*'[111]2d - Schedule Table'!$N$14/12+$N65*$P65*'[111]2d - Schedule Table'!$N$15/12+$O65*$P65*'[111]2d - Schedule Table'!$N$16/12+$F65*$P65*'[111]2d - Schedule Table'!$N$7/12</f>
        <v>0</v>
      </c>
      <c r="Y65" s="178">
        <f>+$G65*$P65*'[111]2d - Schedule Table'!$O$8/12+$H65*$P65*'[111]2d - Schedule Table'!$O$9/12+$I65*$P65*'[111]2d - Schedule Table'!$O$10/12+$J65*$P65*'[111]2d - Schedule Table'!$O$11/12+$K65*$P65*'[111]2d - Schedule Table'!$O$12/12+$L65*$P65*'[111]2d - Schedule Table'!$O$13/12+$M65*$P65*'[111]2d - Schedule Table'!$O$14/12+$N65*$P65*'[111]2d - Schedule Table'!$O$15/12+$O65*$P65*'[111]2d - Schedule Table'!$O$16/12+$F65*$P65*'[111]2d - Schedule Table'!$O$7/12</f>
        <v>0</v>
      </c>
      <c r="Z65" s="178">
        <f>+$G65*$P65*'[111]2d - Schedule Table'!$P$8/12+$H65*$P65*'[111]2d - Schedule Table'!$P$9/12+$I65*$P65*'[111]2d - Schedule Table'!$P$10/12+$J65*$P65*'[111]2d - Schedule Table'!$P$11/12+$K65*$P65*'[111]2d - Schedule Table'!$P$12/12+$L65*$P65*'[111]2d - Schedule Table'!$P$13/12+$M65*$P65*'[111]2d - Schedule Table'!$P$14/12+$N65*$P65*'[111]2d - Schedule Table'!$P$15/12+$O65*$P65*'[111]2d - Schedule Table'!$P$16/12+$F65*$P65*'[111]2d - Schedule Table'!$P$7/12</f>
        <v>0</v>
      </c>
      <c r="AA65" s="178">
        <f>+$G65*$P65*'[111]2d - Schedule Table'!$Q$8/12+$H65*$P65*'[111]2d - Schedule Table'!$Q$9/12+$I65*$P65*'[111]2d - Schedule Table'!$Q$10/12+$J65*$P65*'[111]2d - Schedule Table'!$Q$11/12+$K65*$P65*'[111]2d - Schedule Table'!$Q$12/12+$L65*$P65*'[111]2d - Schedule Table'!$Q$13/12+$M65*$P65*'[111]2d - Schedule Table'!$Q$14/12+$N65*$P65*'[111]2d - Schedule Table'!$Q$15/12+$O65*$P65*'[111]2d - Schedule Table'!$Q$16/12+$F65*$P65*'[111]2d - Schedule Table'!$Q$7/12</f>
        <v>0</v>
      </c>
      <c r="AB65" s="178">
        <f>+$G65*$P65*'[111]2d - Schedule Table'!$R$8/12+$H65*$P65*'[111]2d - Schedule Table'!$R$9/12+$I65*$P65*'[111]2d - Schedule Table'!$R$10/12+$J65*$P65*'[111]2d - Schedule Table'!$R$11/12+$K65*$P65*'[111]2d - Schedule Table'!$R$12/12+$L65*$P65*'[111]2d - Schedule Table'!$R$13/12+$M65*$P65*'[111]2d - Schedule Table'!$R$14/12+$N65*$P65*'[111]2d - Schedule Table'!$R$15/12+$O65*$P65*'[111]2d - Schedule Table'!$R$16/12+$F65*$P65*'[111]2d - Schedule Table'!$R$7/12</f>
        <v>0</v>
      </c>
      <c r="AC65" s="178">
        <f>+$G65*$P65*'[111]2d - Schedule Table'!$S$8/12+$H65*$P65*'[111]2d - Schedule Table'!$S$9/12+$I65*$P65*'[111]2d - Schedule Table'!$S$10/12+$J65*$P65*'[111]2d - Schedule Table'!$S$11/12+$K65*$P65*'[111]2d - Schedule Table'!$S$12/12+$L65*$P65*'[111]2d - Schedule Table'!$S$13/12+$M65*$P65*'[111]2d - Schedule Table'!$S$14/12+$N65*$P65*'[111]2d - Schedule Table'!$S$15/12+$O65*$P65*'[111]2d - Schedule Table'!$S$16/12+$F65*$P65*'[111]2d - Schedule Table'!$S$7/12</f>
        <v>0</v>
      </c>
      <c r="AD65" s="178">
        <f>+$G65*$P65*'[111]2d - Schedule Table'!$T$8/12+$H65*$P65*'[111]2d - Schedule Table'!$T$9/12+$I65*$P65*'[111]2d - Schedule Table'!$T$10/12+$J65*$P65*'[111]2d - Schedule Table'!$T$11/12+$K65*$P65*'[111]2d - Schedule Table'!$T$12/12+$L65*$P65*'[111]2d - Schedule Table'!$T$13/12+$M65*$P65*'[111]2d - Schedule Table'!$T$14/12+$N65*$P65*'[111]2d - Schedule Table'!$T$15/12+$O65*$P65*'[111]2d - Schedule Table'!$T$16/12+$F65*$P65*'[111]2d - Schedule Table'!$T$7/12</f>
        <v>0</v>
      </c>
      <c r="AE65" s="178">
        <f>+$G65*$P65*'[111]2d - Schedule Table'!$U$8/12+$H65*$P65*'[111]2d - Schedule Table'!$U$9/12+$I65*$P65*'[111]2d - Schedule Table'!$U$10/12+$J65*$P65*'[111]2d - Schedule Table'!$U$11/12+$K65*$P65*'[111]2d - Schedule Table'!$U$12/12+$L65*$P65*'[111]2d - Schedule Table'!$U$13/12+$M65*$P65*'[111]2d - Schedule Table'!$U$14/12+$N65*$P65*'[111]2d - Schedule Table'!$U$15/12+$O65*$P65*'[111]2d - Schedule Table'!$U$16/12+$F65*$P65*'[111]2d - Schedule Table'!$U$7/12</f>
        <v>0</v>
      </c>
      <c r="AF65" s="178">
        <f>+$G65*$P65*'[111]2d - Schedule Table'!$V$8/12+$H65*$P65*'[111]2d - Schedule Table'!$V$9/12+$I65*$P65*'[111]2d - Schedule Table'!$V$10/12+$J65*$P65*'[111]2d - Schedule Table'!$V$11/12+$K65*$P65*'[111]2d - Schedule Table'!$V$12/12+$L65*$P65*'[111]2d - Schedule Table'!$V$13/12+$M65*$P65*'[111]2d - Schedule Table'!$V$14/12+$N65*$P65*'[111]2d - Schedule Table'!$V$15/12+$O65*$P65*'[111]2d - Schedule Table'!$V$16/12+$F65*$P65*'[111]2d - Schedule Table'!$V$7/12</f>
        <v>0</v>
      </c>
      <c r="AG65" s="178">
        <f>+$G65*$P65*'[111]2d - Schedule Table'!$W$8/12+$H65*$P65*'[111]2d - Schedule Table'!$W$9/12+$I65*$P65*'[111]2d - Schedule Table'!$W$10/12+$J65*$P65*'[111]2d - Schedule Table'!$W$11/12+$K65*$P65*'[111]2d - Schedule Table'!$W$12/12+$L65*$P65*'[111]2d - Schedule Table'!$W$13/12+$M65*$P65*'[111]2d - Schedule Table'!$W$14/12+$N65*$P65*'[111]2d - Schedule Table'!$W$15/12+$O65*$P65*'[111]2d - Schedule Table'!$W$16/12+$F65*$P65*'[111]2d - Schedule Table'!$W$7/12</f>
        <v>0</v>
      </c>
      <c r="AH65" s="178">
        <f>+$G65*$P65*'[111]2d - Schedule Table'!$X$8/12+$H65*$P65*'[111]2d - Schedule Table'!$X$9/12+$I65*$P65*'[111]2d - Schedule Table'!$X$10/12+$J65*$P65*'[111]2d - Schedule Table'!$X$11/12+$K65*$P65*'[111]2d - Schedule Table'!$X$12/12+$L65*$P65*'[111]2d - Schedule Table'!$X$13/12+$M65*$P65*'[111]2d - Schedule Table'!$X$14/12+$N65*$P65*'[111]2d - Schedule Table'!$X$15/12+$O65*$P65*'[111]2d - Schedule Table'!$X$16/12+$F65*$P65*'[111]2d - Schedule Table'!$X$7/12</f>
        <v>0</v>
      </c>
      <c r="AI65" s="178">
        <f>+$G65*$P65*'[111]2d - Schedule Table'!$Y$8/12+$H65*$P65*'[111]2d - Schedule Table'!$Y$9/12+$I65*$P65*'[111]2d - Schedule Table'!$Y$10/12+$J65*$P65*'[111]2d - Schedule Table'!$Y$11/12+$K65*$P65*'[111]2d - Schedule Table'!$Y$12/12+$L65*$P65*'[111]2d - Schedule Table'!$Y$13/12+$M65*$P65*'[111]2d - Schedule Table'!$Y$14/12+$N65*$P65*'[111]2d - Schedule Table'!$Y$15/12+$O65*$P65*'[111]2d - Schedule Table'!$Y$16/12+$F65*$P65*'[111]2d - Schedule Table'!$Y$7/12</f>
        <v>0</v>
      </c>
      <c r="AJ65" s="178">
        <f>+$G65*$P65*'[111]2d - Schedule Table'!$Z$8/12+$H65*$P65*'[111]2d - Schedule Table'!$Z$9/12+$I65*$P65*'[111]2d - Schedule Table'!$Z$10/12+$J65*$P65*'[111]2d - Schedule Table'!$Z$11/12+$K65*$P65*'[111]2d - Schedule Table'!$Z$12/12+$L65*$P65*'[111]2d - Schedule Table'!$Z$13/12+$M65*$P65*'[111]2d - Schedule Table'!$Z$14/12+$N65*$P65*'[111]2d - Schedule Table'!$Z$15/12+$O65*$P65*'[111]2d - Schedule Table'!$Z$16/12+$F65*$P65*'[111]2d - Schedule Table'!$Z$7/12</f>
        <v>0</v>
      </c>
      <c r="AK65" s="178">
        <f>+$G65*$P65*'[111]2d - Schedule Table'!$AA$8/12+$H65*$P65*'[111]2d - Schedule Table'!$AA$9/12+$I65*$P65*'[111]2d - Schedule Table'!$AA$10/12+$J65*$P65*'[111]2d - Schedule Table'!$AA$11/12+$K65*$P65*'[111]2d - Schedule Table'!$AA$12/12+$L65*$P65*'[111]2d - Schedule Table'!$AA$13/12+$M65*$P65*'[111]2d - Schedule Table'!$AA$14/12+$N65*$P65*'[111]2d - Schedule Table'!$AA$15/12+$O65*$P65*'[111]2d - Schedule Table'!$AA$16/12+$F65*$P65*'[111]2d - Schedule Table'!$AA$7/12</f>
        <v>0</v>
      </c>
      <c r="AL65" s="178">
        <f>+$G65*$P65*'[111]2d - Schedule Table'!$AB$8/12+$H65*$P65*'[111]2d - Schedule Table'!$AB$9/12+$I65*$P65*'[111]2d - Schedule Table'!$AB$10/12+$J65*$P65*'[111]2d - Schedule Table'!$AB$11/12+$K65*$P65*'[111]2d - Schedule Table'!$AB$12/12+$L65*$P65*'[111]2d - Schedule Table'!$AB$13/12+$M65*$P65*'[111]2d - Schedule Table'!$AB$14/12+$N65*$P65*'[111]2d - Schedule Table'!$AB$15/12+$O65*$P65*'[111]2d - Schedule Table'!$AB$16/12+$F65*$P65*'[111]2d - Schedule Table'!$AB$7/12</f>
        <v>0</v>
      </c>
      <c r="AM65" s="178">
        <f>+$G65*$P65*'[111]2d - Schedule Table'!$AC$8/12+$H65*$P65*'[111]2d - Schedule Table'!$AC$9/12+$I65*$P65*'[111]2d - Schedule Table'!$AC$10/12+$J65*$P65*'[111]2d - Schedule Table'!$AC$11/12+$K65*$P65*'[111]2d - Schedule Table'!$AC$12/12+$L65*$P65*'[111]2d - Schedule Table'!$AC$13/12+$M65*$P65*'[111]2d - Schedule Table'!$AC$14/12+$N65*$P65*'[111]2d - Schedule Table'!$AC$15/12+$O65*$P65*'[111]2d - Schedule Table'!$AC$16/12+$F65*$P65*'[111]2d - Schedule Table'!$AC$7/12</f>
        <v>0</v>
      </c>
      <c r="AN65" s="180">
        <f t="shared" si="1"/>
        <v>0</v>
      </c>
    </row>
    <row r="66" spans="1:40" hidden="1" outlineLevel="1">
      <c r="A66" s="216" t="s">
        <v>1382</v>
      </c>
      <c r="B66" s="211"/>
      <c r="C66" s="218"/>
      <c r="D66" s="217"/>
      <c r="E66" s="206" t="s">
        <v>1296</v>
      </c>
      <c r="F66" s="207"/>
      <c r="G66" s="215"/>
      <c r="H66" s="215"/>
      <c r="I66" s="215"/>
      <c r="J66" s="215"/>
      <c r="K66" s="215"/>
      <c r="L66" s="215"/>
      <c r="M66" s="215"/>
      <c r="N66" s="209"/>
      <c r="O66" s="209"/>
      <c r="P66" s="183">
        <f>+IFERROR(VLOOKUP(E66,'[111]4b-Classifcation rates'!$A$5:$G$200,7,FALSE),0)</f>
        <v>131672.61978750001</v>
      </c>
      <c r="Q66" s="178">
        <f>+$G66*$P66*'[111]2d - Schedule Table'!$G$8/12+$H66*$P66*'[111]2d - Schedule Table'!$G$9/12+$I66*$P66*'[111]2d - Schedule Table'!$G$10/12+$J66*$P66*'[111]2d - Schedule Table'!$G$11/12+$K66*$P66*'[111]2d - Schedule Table'!$G$12/12+$L66*$P66*'[111]2d - Schedule Table'!$G$13/12+$M66*$P66*'[111]2d - Schedule Table'!$G$14/12+$N66*$P66*'[111]2d - Schedule Table'!$G$15/12+$O66*$P66*'[111]2d - Schedule Table'!$G$16/12+$F66*$P66*'[111]2d - Schedule Table'!$G$7/12</f>
        <v>0</v>
      </c>
      <c r="R66" s="178">
        <f>+$G66*$P66*'[111]2d - Schedule Table'!$H$8/12+$H66*$P66*'[111]2d - Schedule Table'!$H$9/12+$I66*$P66*'[111]2d - Schedule Table'!$H$10/12+$J66*$P66*'[111]2d - Schedule Table'!$H$11/12+$K66*$P66*'[111]2d - Schedule Table'!$H$12/12+$L66*$P66*'[111]2d - Schedule Table'!$H$13/12+$M66*$P66*'[111]2d - Schedule Table'!$H$14/12+$N66*$P66*'[111]2d - Schedule Table'!$H$15/12+$O66*$P66*'[111]2d - Schedule Table'!$H$16/12+$F66*$P66*'[111]2d - Schedule Table'!$H$7/12</f>
        <v>0</v>
      </c>
      <c r="S66" s="178">
        <f>+$G66*$P66*'[111]2d - Schedule Table'!$I$8/12+$H66*$P66*'[111]2d - Schedule Table'!$I$9/12+$I66*$P66*'[111]2d - Schedule Table'!$I$10/12+$J66*$P66*'[111]2d - Schedule Table'!$I$11/12+$K66*$P66*'[111]2d - Schedule Table'!$I$12/12+$L66*$P66*'[111]2d - Schedule Table'!$I$13/12+$M66*$P66*'[111]2d - Schedule Table'!$I$14/12+$N66*$P66*'[111]2d - Schedule Table'!$I$15/12+$O66*$P66*'[111]2d - Schedule Table'!$I$16/12+$F66*$P66*'[111]2d - Schedule Table'!$I$7/12</f>
        <v>0</v>
      </c>
      <c r="T66" s="178">
        <f>+$G66*$P66*'[111]2d - Schedule Table'!$J$8/12+$H66*$P66*'[111]2d - Schedule Table'!$J$9/12+$I66*$P66*'[111]2d - Schedule Table'!$J$10/12+$J66*$P66*'[111]2d - Schedule Table'!$J$11/12+$K66*$P66*'[111]2d - Schedule Table'!$J$12/12+$L66*$P66*'[111]2d - Schedule Table'!$J$13/12+$M66*$P66*'[111]2d - Schedule Table'!$J$14/12+$N66*$P66*'[111]2d - Schedule Table'!$J$15/12+$O66*$P66*'[111]2d - Schedule Table'!$J$16/12+$F66*$P66*'[111]2d - Schedule Table'!$J$7/12</f>
        <v>0</v>
      </c>
      <c r="U66" s="178">
        <f>+$G66*$P66*'[111]2d - Schedule Table'!$K$8/12+$H66*$P66*'[111]2d - Schedule Table'!$K$9/12+$I66*$P66*'[111]2d - Schedule Table'!$K$10/12+$J66*$P66*'[111]2d - Schedule Table'!$K$11/12+$K66*$P66*'[111]2d - Schedule Table'!$K$12/12+$L66*$P66*'[111]2d - Schedule Table'!$K$13/12+$M66*$P66*'[111]2d - Schedule Table'!$K$14/12+$N66*$P66*'[111]2d - Schedule Table'!$K$15/12+$O66*$P66*'[111]2d - Schedule Table'!$K$16/12+$F66*$P66*'[111]2d - Schedule Table'!$K$7/12</f>
        <v>0</v>
      </c>
      <c r="V66" s="178">
        <f>+$G66*$P66*'[111]2d - Schedule Table'!$L$8/12+$H66*$P66*'[111]2d - Schedule Table'!$L$9/12+$I66*$P66*'[111]2d - Schedule Table'!$L$10/12+$J66*$P66*'[111]2d - Schedule Table'!$L$11/12+$K66*$P66*'[111]2d - Schedule Table'!$L$12/12+$L66*$P66*'[111]2d - Schedule Table'!$L$13/12+$M66*$P66*'[111]2d - Schedule Table'!$L$14/12+$N66*$P66*'[111]2d - Schedule Table'!$L$15/12+$O66*$P66*'[111]2d - Schedule Table'!$L$16/12+$F66*$P66*'[111]2d - Schedule Table'!$L$7/12</f>
        <v>0</v>
      </c>
      <c r="W66" s="178">
        <f>+$G66*$P66*'[111]2d - Schedule Table'!$M$8/12+$H66*$P66*'[111]2d - Schedule Table'!$M$9/12+$I66*$P66*'[111]2d - Schedule Table'!$M$10/12+$J66*$P66*'[111]2d - Schedule Table'!$M$11/12+$K66*$P66*'[111]2d - Schedule Table'!$M$12/12+$L66*$P66*'[111]2d - Schedule Table'!$M$13/12+$M66*$P66*'[111]2d - Schedule Table'!$M$14/12+$N66*$P66*'[111]2d - Schedule Table'!$M$15/12+$O66*$P66*'[111]2d - Schedule Table'!$M$16/12+$F66*$P66*'[111]2d - Schedule Table'!$M$7/12</f>
        <v>0</v>
      </c>
      <c r="X66" s="178">
        <f>+$G66*$P66*'[111]2d - Schedule Table'!$N$8/12+$H66*$P66*'[111]2d - Schedule Table'!$N$9/12+$I66*$P66*'[111]2d - Schedule Table'!$N$10/12+$J66*$P66*'[111]2d - Schedule Table'!$N$11/12+$K66*$P66*'[111]2d - Schedule Table'!$N$12/12+$L66*$P66*'[111]2d - Schedule Table'!$N$13/12+$M66*$P66*'[111]2d - Schedule Table'!$N$14/12+$N66*$P66*'[111]2d - Schedule Table'!$N$15/12+$O66*$P66*'[111]2d - Schedule Table'!$N$16/12+$F66*$P66*'[111]2d - Schedule Table'!$N$7/12</f>
        <v>0</v>
      </c>
      <c r="Y66" s="178">
        <f>+$G66*$P66*'[111]2d - Schedule Table'!$O$8/12+$H66*$P66*'[111]2d - Schedule Table'!$O$9/12+$I66*$P66*'[111]2d - Schedule Table'!$O$10/12+$J66*$P66*'[111]2d - Schedule Table'!$O$11/12+$K66*$P66*'[111]2d - Schedule Table'!$O$12/12+$L66*$P66*'[111]2d - Schedule Table'!$O$13/12+$M66*$P66*'[111]2d - Schedule Table'!$O$14/12+$N66*$P66*'[111]2d - Schedule Table'!$O$15/12+$O66*$P66*'[111]2d - Schedule Table'!$O$16/12+$F66*$P66*'[111]2d - Schedule Table'!$O$7/12</f>
        <v>0</v>
      </c>
      <c r="Z66" s="178">
        <f>+$G66*$P66*'[111]2d - Schedule Table'!$P$8/12+$H66*$P66*'[111]2d - Schedule Table'!$P$9/12+$I66*$P66*'[111]2d - Schedule Table'!$P$10/12+$J66*$P66*'[111]2d - Schedule Table'!$P$11/12+$K66*$P66*'[111]2d - Schedule Table'!$P$12/12+$L66*$P66*'[111]2d - Schedule Table'!$P$13/12+$M66*$P66*'[111]2d - Schedule Table'!$P$14/12+$N66*$P66*'[111]2d - Schedule Table'!$P$15/12+$O66*$P66*'[111]2d - Schedule Table'!$P$16/12+$F66*$P66*'[111]2d - Schedule Table'!$P$7/12</f>
        <v>0</v>
      </c>
      <c r="AA66" s="178">
        <f>+$G66*$P66*'[111]2d - Schedule Table'!$Q$8/12+$H66*$P66*'[111]2d - Schedule Table'!$Q$9/12+$I66*$P66*'[111]2d - Schedule Table'!$Q$10/12+$J66*$P66*'[111]2d - Schedule Table'!$Q$11/12+$K66*$P66*'[111]2d - Schedule Table'!$Q$12/12+$L66*$P66*'[111]2d - Schedule Table'!$Q$13/12+$M66*$P66*'[111]2d - Schedule Table'!$Q$14/12+$N66*$P66*'[111]2d - Schedule Table'!$Q$15/12+$O66*$P66*'[111]2d - Schedule Table'!$Q$16/12+$F66*$P66*'[111]2d - Schedule Table'!$Q$7/12</f>
        <v>0</v>
      </c>
      <c r="AB66" s="178">
        <f>+$G66*$P66*'[111]2d - Schedule Table'!$R$8/12+$H66*$P66*'[111]2d - Schedule Table'!$R$9/12+$I66*$P66*'[111]2d - Schedule Table'!$R$10/12+$J66*$P66*'[111]2d - Schedule Table'!$R$11/12+$K66*$P66*'[111]2d - Schedule Table'!$R$12/12+$L66*$P66*'[111]2d - Schedule Table'!$R$13/12+$M66*$P66*'[111]2d - Schedule Table'!$R$14/12+$N66*$P66*'[111]2d - Schedule Table'!$R$15/12+$O66*$P66*'[111]2d - Schedule Table'!$R$16/12+$F66*$P66*'[111]2d - Schedule Table'!$R$7/12</f>
        <v>0</v>
      </c>
      <c r="AC66" s="178">
        <f>+$G66*$P66*'[111]2d - Schedule Table'!$S$8/12+$H66*$P66*'[111]2d - Schedule Table'!$S$9/12+$I66*$P66*'[111]2d - Schedule Table'!$S$10/12+$J66*$P66*'[111]2d - Schedule Table'!$S$11/12+$K66*$P66*'[111]2d - Schedule Table'!$S$12/12+$L66*$P66*'[111]2d - Schedule Table'!$S$13/12+$M66*$P66*'[111]2d - Schedule Table'!$S$14/12+$N66*$P66*'[111]2d - Schedule Table'!$S$15/12+$O66*$P66*'[111]2d - Schedule Table'!$S$16/12+$F66*$P66*'[111]2d - Schedule Table'!$S$7/12</f>
        <v>0</v>
      </c>
      <c r="AD66" s="178">
        <f>+$G66*$P66*'[111]2d - Schedule Table'!$T$8/12+$H66*$P66*'[111]2d - Schedule Table'!$T$9/12+$I66*$P66*'[111]2d - Schedule Table'!$T$10/12+$J66*$P66*'[111]2d - Schedule Table'!$T$11/12+$K66*$P66*'[111]2d - Schedule Table'!$T$12/12+$L66*$P66*'[111]2d - Schedule Table'!$T$13/12+$M66*$P66*'[111]2d - Schedule Table'!$T$14/12+$N66*$P66*'[111]2d - Schedule Table'!$T$15/12+$O66*$P66*'[111]2d - Schedule Table'!$T$16/12+$F66*$P66*'[111]2d - Schedule Table'!$T$7/12</f>
        <v>0</v>
      </c>
      <c r="AE66" s="178">
        <f>+$G66*$P66*'[111]2d - Schedule Table'!$U$8/12+$H66*$P66*'[111]2d - Schedule Table'!$U$9/12+$I66*$P66*'[111]2d - Schedule Table'!$U$10/12+$J66*$P66*'[111]2d - Schedule Table'!$U$11/12+$K66*$P66*'[111]2d - Schedule Table'!$U$12/12+$L66*$P66*'[111]2d - Schedule Table'!$U$13/12+$M66*$P66*'[111]2d - Schedule Table'!$U$14/12+$N66*$P66*'[111]2d - Schedule Table'!$U$15/12+$O66*$P66*'[111]2d - Schedule Table'!$U$16/12+$F66*$P66*'[111]2d - Schedule Table'!$U$7/12</f>
        <v>0</v>
      </c>
      <c r="AF66" s="178">
        <f>+$G66*$P66*'[111]2d - Schedule Table'!$V$8/12+$H66*$P66*'[111]2d - Schedule Table'!$V$9/12+$I66*$P66*'[111]2d - Schedule Table'!$V$10/12+$J66*$P66*'[111]2d - Schedule Table'!$V$11/12+$K66*$P66*'[111]2d - Schedule Table'!$V$12/12+$L66*$P66*'[111]2d - Schedule Table'!$V$13/12+$M66*$P66*'[111]2d - Schedule Table'!$V$14/12+$N66*$P66*'[111]2d - Schedule Table'!$V$15/12+$O66*$P66*'[111]2d - Schedule Table'!$V$16/12+$F66*$P66*'[111]2d - Schedule Table'!$V$7/12</f>
        <v>0</v>
      </c>
      <c r="AG66" s="178">
        <f>+$G66*$P66*'[111]2d - Schedule Table'!$W$8/12+$H66*$P66*'[111]2d - Schedule Table'!$W$9/12+$I66*$P66*'[111]2d - Schedule Table'!$W$10/12+$J66*$P66*'[111]2d - Schedule Table'!$W$11/12+$K66*$P66*'[111]2d - Schedule Table'!$W$12/12+$L66*$P66*'[111]2d - Schedule Table'!$W$13/12+$M66*$P66*'[111]2d - Schedule Table'!$W$14/12+$N66*$P66*'[111]2d - Schedule Table'!$W$15/12+$O66*$P66*'[111]2d - Schedule Table'!$W$16/12+$F66*$P66*'[111]2d - Schedule Table'!$W$7/12</f>
        <v>0</v>
      </c>
      <c r="AH66" s="178">
        <f>+$G66*$P66*'[111]2d - Schedule Table'!$X$8/12+$H66*$P66*'[111]2d - Schedule Table'!$X$9/12+$I66*$P66*'[111]2d - Schedule Table'!$X$10/12+$J66*$P66*'[111]2d - Schedule Table'!$X$11/12+$K66*$P66*'[111]2d - Schedule Table'!$X$12/12+$L66*$P66*'[111]2d - Schedule Table'!$X$13/12+$M66*$P66*'[111]2d - Schedule Table'!$X$14/12+$N66*$P66*'[111]2d - Schedule Table'!$X$15/12+$O66*$P66*'[111]2d - Schedule Table'!$X$16/12+$F66*$P66*'[111]2d - Schedule Table'!$X$7/12</f>
        <v>0</v>
      </c>
      <c r="AI66" s="178">
        <f>+$G66*$P66*'[111]2d - Schedule Table'!$Y$8/12+$H66*$P66*'[111]2d - Schedule Table'!$Y$9/12+$I66*$P66*'[111]2d - Schedule Table'!$Y$10/12+$J66*$P66*'[111]2d - Schedule Table'!$Y$11/12+$K66*$P66*'[111]2d - Schedule Table'!$Y$12/12+$L66*$P66*'[111]2d - Schedule Table'!$Y$13/12+$M66*$P66*'[111]2d - Schedule Table'!$Y$14/12+$N66*$P66*'[111]2d - Schedule Table'!$Y$15/12+$O66*$P66*'[111]2d - Schedule Table'!$Y$16/12+$F66*$P66*'[111]2d - Schedule Table'!$Y$7/12</f>
        <v>0</v>
      </c>
      <c r="AJ66" s="178">
        <f>+$G66*$P66*'[111]2d - Schedule Table'!$Z$8/12+$H66*$P66*'[111]2d - Schedule Table'!$Z$9/12+$I66*$P66*'[111]2d - Schedule Table'!$Z$10/12+$J66*$P66*'[111]2d - Schedule Table'!$Z$11/12+$K66*$P66*'[111]2d - Schedule Table'!$Z$12/12+$L66*$P66*'[111]2d - Schedule Table'!$Z$13/12+$M66*$P66*'[111]2d - Schedule Table'!$Z$14/12+$N66*$P66*'[111]2d - Schedule Table'!$Z$15/12+$O66*$P66*'[111]2d - Schedule Table'!$Z$16/12+$F66*$P66*'[111]2d - Schedule Table'!$Z$7/12</f>
        <v>0</v>
      </c>
      <c r="AK66" s="178">
        <f>+$G66*$P66*'[111]2d - Schedule Table'!$AA$8/12+$H66*$P66*'[111]2d - Schedule Table'!$AA$9/12+$I66*$P66*'[111]2d - Schedule Table'!$AA$10/12+$J66*$P66*'[111]2d - Schedule Table'!$AA$11/12+$K66*$P66*'[111]2d - Schedule Table'!$AA$12/12+$L66*$P66*'[111]2d - Schedule Table'!$AA$13/12+$M66*$P66*'[111]2d - Schedule Table'!$AA$14/12+$N66*$P66*'[111]2d - Schedule Table'!$AA$15/12+$O66*$P66*'[111]2d - Schedule Table'!$AA$16/12+$F66*$P66*'[111]2d - Schedule Table'!$AA$7/12</f>
        <v>0</v>
      </c>
      <c r="AL66" s="178">
        <f>+$G66*$P66*'[111]2d - Schedule Table'!$AB$8/12+$H66*$P66*'[111]2d - Schedule Table'!$AB$9/12+$I66*$P66*'[111]2d - Schedule Table'!$AB$10/12+$J66*$P66*'[111]2d - Schedule Table'!$AB$11/12+$K66*$P66*'[111]2d - Schedule Table'!$AB$12/12+$L66*$P66*'[111]2d - Schedule Table'!$AB$13/12+$M66*$P66*'[111]2d - Schedule Table'!$AB$14/12+$N66*$P66*'[111]2d - Schedule Table'!$AB$15/12+$O66*$P66*'[111]2d - Schedule Table'!$AB$16/12+$F66*$P66*'[111]2d - Schedule Table'!$AB$7/12</f>
        <v>0</v>
      </c>
      <c r="AM66" s="178">
        <f>+$G66*$P66*'[111]2d - Schedule Table'!$AC$8/12+$H66*$P66*'[111]2d - Schedule Table'!$AC$9/12+$I66*$P66*'[111]2d - Schedule Table'!$AC$10/12+$J66*$P66*'[111]2d - Schedule Table'!$AC$11/12+$K66*$P66*'[111]2d - Schedule Table'!$AC$12/12+$L66*$P66*'[111]2d - Schedule Table'!$AC$13/12+$M66*$P66*'[111]2d - Schedule Table'!$AC$14/12+$N66*$P66*'[111]2d - Schedule Table'!$AC$15/12+$O66*$P66*'[111]2d - Schedule Table'!$AC$16/12+$F66*$P66*'[111]2d - Schedule Table'!$AC$7/12</f>
        <v>0</v>
      </c>
      <c r="AN66" s="180">
        <f t="shared" si="1"/>
        <v>0</v>
      </c>
    </row>
    <row r="67" spans="1:40" hidden="1" outlineLevel="1">
      <c r="A67" s="216" t="s">
        <v>1386</v>
      </c>
      <c r="B67" s="211"/>
      <c r="C67" s="218"/>
      <c r="D67" s="219"/>
      <c r="E67" s="206" t="s">
        <v>1296</v>
      </c>
      <c r="F67" s="207"/>
      <c r="G67" s="215"/>
      <c r="H67" s="215"/>
      <c r="I67" s="215"/>
      <c r="J67" s="215"/>
      <c r="K67" s="215"/>
      <c r="L67" s="215"/>
      <c r="M67" s="215"/>
      <c r="N67" s="209"/>
      <c r="O67" s="209"/>
      <c r="P67" s="183">
        <f>+IFERROR(VLOOKUP(E67,'[111]4b-Classifcation rates'!$A$5:$G$200,7,FALSE),0)</f>
        <v>131672.61978750001</v>
      </c>
      <c r="Q67" s="178">
        <f>+$G67*$P67*'[111]2d - Schedule Table'!$G$8/12+$H67*$P67*'[111]2d - Schedule Table'!$G$9/12+$I67*$P67*'[111]2d - Schedule Table'!$G$10/12+$J67*$P67*'[111]2d - Schedule Table'!$G$11/12+$K67*$P67*'[111]2d - Schedule Table'!$G$12/12+$L67*$P67*'[111]2d - Schedule Table'!$G$13/12+$M67*$P67*'[111]2d - Schedule Table'!$G$14/12+$N67*$P67*'[111]2d - Schedule Table'!$G$15/12+$O67*$P67*'[111]2d - Schedule Table'!$G$16/12+$F67*$P67*'[111]2d - Schedule Table'!$G$7/12</f>
        <v>0</v>
      </c>
      <c r="R67" s="178">
        <f>+$G67*$P67*'[111]2d - Schedule Table'!$H$8/12+$H67*$P67*'[111]2d - Schedule Table'!$H$9/12+$I67*$P67*'[111]2d - Schedule Table'!$H$10/12+$J67*$P67*'[111]2d - Schedule Table'!$H$11/12+$K67*$P67*'[111]2d - Schedule Table'!$H$12/12+$L67*$P67*'[111]2d - Schedule Table'!$H$13/12+$M67*$P67*'[111]2d - Schedule Table'!$H$14/12+$N67*$P67*'[111]2d - Schedule Table'!$H$15/12+$O67*$P67*'[111]2d - Schedule Table'!$H$16/12+$F67*$P67*'[111]2d - Schedule Table'!$H$7/12</f>
        <v>0</v>
      </c>
      <c r="S67" s="178">
        <f>+$G67*$P67*'[111]2d - Schedule Table'!$I$8/12+$H67*$P67*'[111]2d - Schedule Table'!$I$9/12+$I67*$P67*'[111]2d - Schedule Table'!$I$10/12+$J67*$P67*'[111]2d - Schedule Table'!$I$11/12+$K67*$P67*'[111]2d - Schedule Table'!$I$12/12+$L67*$P67*'[111]2d - Schedule Table'!$I$13/12+$M67*$P67*'[111]2d - Schedule Table'!$I$14/12+$N67*$P67*'[111]2d - Schedule Table'!$I$15/12+$O67*$P67*'[111]2d - Schedule Table'!$I$16/12+$F67*$P67*'[111]2d - Schedule Table'!$I$7/12</f>
        <v>0</v>
      </c>
      <c r="T67" s="178">
        <f>+$G67*$P67*'[111]2d - Schedule Table'!$J$8/12+$H67*$P67*'[111]2d - Schedule Table'!$J$9/12+$I67*$P67*'[111]2d - Schedule Table'!$J$10/12+$J67*$P67*'[111]2d - Schedule Table'!$J$11/12+$K67*$P67*'[111]2d - Schedule Table'!$J$12/12+$L67*$P67*'[111]2d - Schedule Table'!$J$13/12+$M67*$P67*'[111]2d - Schedule Table'!$J$14/12+$N67*$P67*'[111]2d - Schedule Table'!$J$15/12+$O67*$P67*'[111]2d - Schedule Table'!$J$16/12+$F67*$P67*'[111]2d - Schedule Table'!$J$7/12</f>
        <v>0</v>
      </c>
      <c r="U67" s="178">
        <f>+$G67*$P67*'[111]2d - Schedule Table'!$K$8/12+$H67*$P67*'[111]2d - Schedule Table'!$K$9/12+$I67*$P67*'[111]2d - Schedule Table'!$K$10/12+$J67*$P67*'[111]2d - Schedule Table'!$K$11/12+$K67*$P67*'[111]2d - Schedule Table'!$K$12/12+$L67*$P67*'[111]2d - Schedule Table'!$K$13/12+$M67*$P67*'[111]2d - Schedule Table'!$K$14/12+$N67*$P67*'[111]2d - Schedule Table'!$K$15/12+$O67*$P67*'[111]2d - Schedule Table'!$K$16/12+$F67*$P67*'[111]2d - Schedule Table'!$K$7/12</f>
        <v>0</v>
      </c>
      <c r="V67" s="178">
        <f>+$G67*$P67*'[111]2d - Schedule Table'!$L$8/12+$H67*$P67*'[111]2d - Schedule Table'!$L$9/12+$I67*$P67*'[111]2d - Schedule Table'!$L$10/12+$J67*$P67*'[111]2d - Schedule Table'!$L$11/12+$K67*$P67*'[111]2d - Schedule Table'!$L$12/12+$L67*$P67*'[111]2d - Schedule Table'!$L$13/12+$M67*$P67*'[111]2d - Schedule Table'!$L$14/12+$N67*$P67*'[111]2d - Schedule Table'!$L$15/12+$O67*$P67*'[111]2d - Schedule Table'!$L$16/12+$F67*$P67*'[111]2d - Schedule Table'!$L$7/12</f>
        <v>0</v>
      </c>
      <c r="W67" s="178">
        <f>+$G67*$P67*'[111]2d - Schedule Table'!$M$8/12+$H67*$P67*'[111]2d - Schedule Table'!$M$9/12+$I67*$P67*'[111]2d - Schedule Table'!$M$10/12+$J67*$P67*'[111]2d - Schedule Table'!$M$11/12+$K67*$P67*'[111]2d - Schedule Table'!$M$12/12+$L67*$P67*'[111]2d - Schedule Table'!$M$13/12+$M67*$P67*'[111]2d - Schedule Table'!$M$14/12+$N67*$P67*'[111]2d - Schedule Table'!$M$15/12+$O67*$P67*'[111]2d - Schedule Table'!$M$16/12+$F67*$P67*'[111]2d - Schedule Table'!$M$7/12</f>
        <v>0</v>
      </c>
      <c r="X67" s="178">
        <f>+$G67*$P67*'[111]2d - Schedule Table'!$N$8/12+$H67*$P67*'[111]2d - Schedule Table'!$N$9/12+$I67*$P67*'[111]2d - Schedule Table'!$N$10/12+$J67*$P67*'[111]2d - Schedule Table'!$N$11/12+$K67*$P67*'[111]2d - Schedule Table'!$N$12/12+$L67*$P67*'[111]2d - Schedule Table'!$N$13/12+$M67*$P67*'[111]2d - Schedule Table'!$N$14/12+$N67*$P67*'[111]2d - Schedule Table'!$N$15/12+$O67*$P67*'[111]2d - Schedule Table'!$N$16/12+$F67*$P67*'[111]2d - Schedule Table'!$N$7/12</f>
        <v>0</v>
      </c>
      <c r="Y67" s="178">
        <f>+$G67*$P67*'[111]2d - Schedule Table'!$O$8/12+$H67*$P67*'[111]2d - Schedule Table'!$O$9/12+$I67*$P67*'[111]2d - Schedule Table'!$O$10/12+$J67*$P67*'[111]2d - Schedule Table'!$O$11/12+$K67*$P67*'[111]2d - Schedule Table'!$O$12/12+$L67*$P67*'[111]2d - Schedule Table'!$O$13/12+$M67*$P67*'[111]2d - Schedule Table'!$O$14/12+$N67*$P67*'[111]2d - Schedule Table'!$O$15/12+$O67*$P67*'[111]2d - Schedule Table'!$O$16/12+$F67*$P67*'[111]2d - Schedule Table'!$O$7/12</f>
        <v>0</v>
      </c>
      <c r="Z67" s="178">
        <f>+$G67*$P67*'[111]2d - Schedule Table'!$P$8/12+$H67*$P67*'[111]2d - Schedule Table'!$P$9/12+$I67*$P67*'[111]2d - Schedule Table'!$P$10/12+$J67*$P67*'[111]2d - Schedule Table'!$P$11/12+$K67*$P67*'[111]2d - Schedule Table'!$P$12/12+$L67*$P67*'[111]2d - Schedule Table'!$P$13/12+$M67*$P67*'[111]2d - Schedule Table'!$P$14/12+$N67*$P67*'[111]2d - Schedule Table'!$P$15/12+$O67*$P67*'[111]2d - Schedule Table'!$P$16/12+$F67*$P67*'[111]2d - Schedule Table'!$P$7/12</f>
        <v>0</v>
      </c>
      <c r="AA67" s="178">
        <f>+$G67*$P67*'[111]2d - Schedule Table'!$Q$8/12+$H67*$P67*'[111]2d - Schedule Table'!$Q$9/12+$I67*$P67*'[111]2d - Schedule Table'!$Q$10/12+$J67*$P67*'[111]2d - Schedule Table'!$Q$11/12+$K67*$P67*'[111]2d - Schedule Table'!$Q$12/12+$L67*$P67*'[111]2d - Schedule Table'!$Q$13/12+$M67*$P67*'[111]2d - Schedule Table'!$Q$14/12+$N67*$P67*'[111]2d - Schedule Table'!$Q$15/12+$O67*$P67*'[111]2d - Schedule Table'!$Q$16/12+$F67*$P67*'[111]2d - Schedule Table'!$Q$7/12</f>
        <v>0</v>
      </c>
      <c r="AB67" s="178">
        <f>+$G67*$P67*'[111]2d - Schedule Table'!$R$8/12+$H67*$P67*'[111]2d - Schedule Table'!$R$9/12+$I67*$P67*'[111]2d - Schedule Table'!$R$10/12+$J67*$P67*'[111]2d - Schedule Table'!$R$11/12+$K67*$P67*'[111]2d - Schedule Table'!$R$12/12+$L67*$P67*'[111]2d - Schedule Table'!$R$13/12+$M67*$P67*'[111]2d - Schedule Table'!$R$14/12+$N67*$P67*'[111]2d - Schedule Table'!$R$15/12+$O67*$P67*'[111]2d - Schedule Table'!$R$16/12+$F67*$P67*'[111]2d - Schedule Table'!$R$7/12</f>
        <v>0</v>
      </c>
      <c r="AC67" s="178">
        <f>+$G67*$P67*'[111]2d - Schedule Table'!$S$8/12+$H67*$P67*'[111]2d - Schedule Table'!$S$9/12+$I67*$P67*'[111]2d - Schedule Table'!$S$10/12+$J67*$P67*'[111]2d - Schedule Table'!$S$11/12+$K67*$P67*'[111]2d - Schedule Table'!$S$12/12+$L67*$P67*'[111]2d - Schedule Table'!$S$13/12+$M67*$P67*'[111]2d - Schedule Table'!$S$14/12+$N67*$P67*'[111]2d - Schedule Table'!$S$15/12+$O67*$P67*'[111]2d - Schedule Table'!$S$16/12+$F67*$P67*'[111]2d - Schedule Table'!$S$7/12</f>
        <v>0</v>
      </c>
      <c r="AD67" s="178">
        <f>+$G67*$P67*'[111]2d - Schedule Table'!$T$8/12+$H67*$P67*'[111]2d - Schedule Table'!$T$9/12+$I67*$P67*'[111]2d - Schedule Table'!$T$10/12+$J67*$P67*'[111]2d - Schedule Table'!$T$11/12+$K67*$P67*'[111]2d - Schedule Table'!$T$12/12+$L67*$P67*'[111]2d - Schedule Table'!$T$13/12+$M67*$P67*'[111]2d - Schedule Table'!$T$14/12+$N67*$P67*'[111]2d - Schedule Table'!$T$15/12+$O67*$P67*'[111]2d - Schedule Table'!$T$16/12+$F67*$P67*'[111]2d - Schedule Table'!$T$7/12</f>
        <v>0</v>
      </c>
      <c r="AE67" s="178">
        <f>+$G67*$P67*'[111]2d - Schedule Table'!$U$8/12+$H67*$P67*'[111]2d - Schedule Table'!$U$9/12+$I67*$P67*'[111]2d - Schedule Table'!$U$10/12+$J67*$P67*'[111]2d - Schedule Table'!$U$11/12+$K67*$P67*'[111]2d - Schedule Table'!$U$12/12+$L67*$P67*'[111]2d - Schedule Table'!$U$13/12+$M67*$P67*'[111]2d - Schedule Table'!$U$14/12+$N67*$P67*'[111]2d - Schedule Table'!$U$15/12+$O67*$P67*'[111]2d - Schedule Table'!$U$16/12+$F67*$P67*'[111]2d - Schedule Table'!$U$7/12</f>
        <v>0</v>
      </c>
      <c r="AF67" s="178">
        <f>+$G67*$P67*'[111]2d - Schedule Table'!$V$8/12+$H67*$P67*'[111]2d - Schedule Table'!$V$9/12+$I67*$P67*'[111]2d - Schedule Table'!$V$10/12+$J67*$P67*'[111]2d - Schedule Table'!$V$11/12+$K67*$P67*'[111]2d - Schedule Table'!$V$12/12+$L67*$P67*'[111]2d - Schedule Table'!$V$13/12+$M67*$P67*'[111]2d - Schedule Table'!$V$14/12+$N67*$P67*'[111]2d - Schedule Table'!$V$15/12+$O67*$P67*'[111]2d - Schedule Table'!$V$16/12+$F67*$P67*'[111]2d - Schedule Table'!$V$7/12</f>
        <v>0</v>
      </c>
      <c r="AG67" s="178">
        <f>+$G67*$P67*'[111]2d - Schedule Table'!$W$8/12+$H67*$P67*'[111]2d - Schedule Table'!$W$9/12+$I67*$P67*'[111]2d - Schedule Table'!$W$10/12+$J67*$P67*'[111]2d - Schedule Table'!$W$11/12+$K67*$P67*'[111]2d - Schedule Table'!$W$12/12+$L67*$P67*'[111]2d - Schedule Table'!$W$13/12+$M67*$P67*'[111]2d - Schedule Table'!$W$14/12+$N67*$P67*'[111]2d - Schedule Table'!$W$15/12+$O67*$P67*'[111]2d - Schedule Table'!$W$16/12+$F67*$P67*'[111]2d - Schedule Table'!$W$7/12</f>
        <v>0</v>
      </c>
      <c r="AH67" s="178">
        <f>+$G67*$P67*'[111]2d - Schedule Table'!$X$8/12+$H67*$P67*'[111]2d - Schedule Table'!$X$9/12+$I67*$P67*'[111]2d - Schedule Table'!$X$10/12+$J67*$P67*'[111]2d - Schedule Table'!$X$11/12+$K67*$P67*'[111]2d - Schedule Table'!$X$12/12+$L67*$P67*'[111]2d - Schedule Table'!$X$13/12+$M67*$P67*'[111]2d - Schedule Table'!$X$14/12+$N67*$P67*'[111]2d - Schedule Table'!$X$15/12+$O67*$P67*'[111]2d - Schedule Table'!$X$16/12+$F67*$P67*'[111]2d - Schedule Table'!$X$7/12</f>
        <v>0</v>
      </c>
      <c r="AI67" s="178">
        <f>+$G67*$P67*'[111]2d - Schedule Table'!$Y$8/12+$H67*$P67*'[111]2d - Schedule Table'!$Y$9/12+$I67*$P67*'[111]2d - Schedule Table'!$Y$10/12+$J67*$P67*'[111]2d - Schedule Table'!$Y$11/12+$K67*$P67*'[111]2d - Schedule Table'!$Y$12/12+$L67*$P67*'[111]2d - Schedule Table'!$Y$13/12+$M67*$P67*'[111]2d - Schedule Table'!$Y$14/12+$N67*$P67*'[111]2d - Schedule Table'!$Y$15/12+$O67*$P67*'[111]2d - Schedule Table'!$Y$16/12+$F67*$P67*'[111]2d - Schedule Table'!$Y$7/12</f>
        <v>0</v>
      </c>
      <c r="AJ67" s="178">
        <f>+$G67*$P67*'[111]2d - Schedule Table'!$Z$8/12+$H67*$P67*'[111]2d - Schedule Table'!$Z$9/12+$I67*$P67*'[111]2d - Schedule Table'!$Z$10/12+$J67*$P67*'[111]2d - Schedule Table'!$Z$11/12+$K67*$P67*'[111]2d - Schedule Table'!$Z$12/12+$L67*$P67*'[111]2d - Schedule Table'!$Z$13/12+$M67*$P67*'[111]2d - Schedule Table'!$Z$14/12+$N67*$P67*'[111]2d - Schedule Table'!$Z$15/12+$O67*$P67*'[111]2d - Schedule Table'!$Z$16/12+$F67*$P67*'[111]2d - Schedule Table'!$Z$7/12</f>
        <v>0</v>
      </c>
      <c r="AK67" s="178">
        <f>+$G67*$P67*'[111]2d - Schedule Table'!$AA$8/12+$H67*$P67*'[111]2d - Schedule Table'!$AA$9/12+$I67*$P67*'[111]2d - Schedule Table'!$AA$10/12+$J67*$P67*'[111]2d - Schedule Table'!$AA$11/12+$K67*$P67*'[111]2d - Schedule Table'!$AA$12/12+$L67*$P67*'[111]2d - Schedule Table'!$AA$13/12+$M67*$P67*'[111]2d - Schedule Table'!$AA$14/12+$N67*$P67*'[111]2d - Schedule Table'!$AA$15/12+$O67*$P67*'[111]2d - Schedule Table'!$AA$16/12+$F67*$P67*'[111]2d - Schedule Table'!$AA$7/12</f>
        <v>0</v>
      </c>
      <c r="AL67" s="178">
        <f>+$G67*$P67*'[111]2d - Schedule Table'!$AB$8/12+$H67*$P67*'[111]2d - Schedule Table'!$AB$9/12+$I67*$P67*'[111]2d - Schedule Table'!$AB$10/12+$J67*$P67*'[111]2d - Schedule Table'!$AB$11/12+$K67*$P67*'[111]2d - Schedule Table'!$AB$12/12+$L67*$P67*'[111]2d - Schedule Table'!$AB$13/12+$M67*$P67*'[111]2d - Schedule Table'!$AB$14/12+$N67*$P67*'[111]2d - Schedule Table'!$AB$15/12+$O67*$P67*'[111]2d - Schedule Table'!$AB$16/12+$F67*$P67*'[111]2d - Schedule Table'!$AB$7/12</f>
        <v>0</v>
      </c>
      <c r="AM67" s="178">
        <f>+$G67*$P67*'[111]2d - Schedule Table'!$AC$8/12+$H67*$P67*'[111]2d - Schedule Table'!$AC$9/12+$I67*$P67*'[111]2d - Schedule Table'!$AC$10/12+$J67*$P67*'[111]2d - Schedule Table'!$AC$11/12+$K67*$P67*'[111]2d - Schedule Table'!$AC$12/12+$L67*$P67*'[111]2d - Schedule Table'!$AC$13/12+$M67*$P67*'[111]2d - Schedule Table'!$AC$14/12+$N67*$P67*'[111]2d - Schedule Table'!$AC$15/12+$O67*$P67*'[111]2d - Schedule Table'!$AC$16/12+$F67*$P67*'[111]2d - Schedule Table'!$AC$7/12</f>
        <v>0</v>
      </c>
      <c r="AN67" s="180">
        <f t="shared" si="1"/>
        <v>0</v>
      </c>
    </row>
    <row r="68" spans="1:40" hidden="1" outlineLevel="1">
      <c r="A68" s="216" t="s">
        <v>1390</v>
      </c>
      <c r="B68" s="211"/>
      <c r="C68" s="218"/>
      <c r="D68" s="219"/>
      <c r="E68" s="206" t="s">
        <v>1294</v>
      </c>
      <c r="F68" s="207"/>
      <c r="G68" s="215"/>
      <c r="H68" s="215"/>
      <c r="I68" s="215"/>
      <c r="J68" s="215"/>
      <c r="K68" s="215"/>
      <c r="L68" s="215"/>
      <c r="M68" s="215"/>
      <c r="N68" s="209"/>
      <c r="O68" s="209"/>
      <c r="P68" s="183">
        <f>+IFERROR(VLOOKUP(E68,'[111]4b-Classifcation rates'!$A$5:$G$200,7,FALSE),0)</f>
        <v>117227.23863750001</v>
      </c>
      <c r="Q68" s="178">
        <f>+$G68*$P68*'[111]2d - Schedule Table'!$G$8/12+$H68*$P68*'[111]2d - Schedule Table'!$G$9/12+$I68*$P68*'[111]2d - Schedule Table'!$G$10/12+$J68*$P68*'[111]2d - Schedule Table'!$G$11/12+$K68*$P68*'[111]2d - Schedule Table'!$G$12/12+$L68*$P68*'[111]2d - Schedule Table'!$G$13/12+$M68*$P68*'[111]2d - Schedule Table'!$G$14/12+$N68*$P68*'[111]2d - Schedule Table'!$G$15/12+$O68*$P68*'[111]2d - Schedule Table'!$G$16/12+$F68*$P68*'[111]2d - Schedule Table'!$G$7/12</f>
        <v>0</v>
      </c>
      <c r="R68" s="178">
        <f>+$G68*$P68*'[111]2d - Schedule Table'!$H$8/12+$H68*$P68*'[111]2d - Schedule Table'!$H$9/12+$I68*$P68*'[111]2d - Schedule Table'!$H$10/12+$J68*$P68*'[111]2d - Schedule Table'!$H$11/12+$K68*$P68*'[111]2d - Schedule Table'!$H$12/12+$L68*$P68*'[111]2d - Schedule Table'!$H$13/12+$M68*$P68*'[111]2d - Schedule Table'!$H$14/12+$N68*$P68*'[111]2d - Schedule Table'!$H$15/12+$O68*$P68*'[111]2d - Schedule Table'!$H$16/12+$F68*$P68*'[111]2d - Schedule Table'!$H$7/12</f>
        <v>0</v>
      </c>
      <c r="S68" s="178">
        <f>+$G68*$P68*'[111]2d - Schedule Table'!$I$8/12+$H68*$P68*'[111]2d - Schedule Table'!$I$9/12+$I68*$P68*'[111]2d - Schedule Table'!$I$10/12+$J68*$P68*'[111]2d - Schedule Table'!$I$11/12+$K68*$P68*'[111]2d - Schedule Table'!$I$12/12+$L68*$P68*'[111]2d - Schedule Table'!$I$13/12+$M68*$P68*'[111]2d - Schedule Table'!$I$14/12+$N68*$P68*'[111]2d - Schedule Table'!$I$15/12+$O68*$P68*'[111]2d - Schedule Table'!$I$16/12+$F68*$P68*'[111]2d - Schedule Table'!$I$7/12</f>
        <v>0</v>
      </c>
      <c r="T68" s="178">
        <f>+$G68*$P68*'[111]2d - Schedule Table'!$J$8/12+$H68*$P68*'[111]2d - Schedule Table'!$J$9/12+$I68*$P68*'[111]2d - Schedule Table'!$J$10/12+$J68*$P68*'[111]2d - Schedule Table'!$J$11/12+$K68*$P68*'[111]2d - Schedule Table'!$J$12/12+$L68*$P68*'[111]2d - Schedule Table'!$J$13/12+$M68*$P68*'[111]2d - Schedule Table'!$J$14/12+$N68*$P68*'[111]2d - Schedule Table'!$J$15/12+$O68*$P68*'[111]2d - Schedule Table'!$J$16/12+$F68*$P68*'[111]2d - Schedule Table'!$J$7/12</f>
        <v>0</v>
      </c>
      <c r="U68" s="178">
        <f>+$G68*$P68*'[111]2d - Schedule Table'!$K$8/12+$H68*$P68*'[111]2d - Schedule Table'!$K$9/12+$I68*$P68*'[111]2d - Schedule Table'!$K$10/12+$J68*$P68*'[111]2d - Schedule Table'!$K$11/12+$K68*$P68*'[111]2d - Schedule Table'!$K$12/12+$L68*$P68*'[111]2d - Schedule Table'!$K$13/12+$M68*$P68*'[111]2d - Schedule Table'!$K$14/12+$N68*$P68*'[111]2d - Schedule Table'!$K$15/12+$O68*$P68*'[111]2d - Schedule Table'!$K$16/12+$F68*$P68*'[111]2d - Schedule Table'!$K$7/12</f>
        <v>0</v>
      </c>
      <c r="V68" s="178">
        <f>+$G68*$P68*'[111]2d - Schedule Table'!$L$8/12+$H68*$P68*'[111]2d - Schedule Table'!$L$9/12+$I68*$P68*'[111]2d - Schedule Table'!$L$10/12+$J68*$P68*'[111]2d - Schedule Table'!$L$11/12+$K68*$P68*'[111]2d - Schedule Table'!$L$12/12+$L68*$P68*'[111]2d - Schedule Table'!$L$13/12+$M68*$P68*'[111]2d - Schedule Table'!$L$14/12+$N68*$P68*'[111]2d - Schedule Table'!$L$15/12+$O68*$P68*'[111]2d - Schedule Table'!$L$16/12+$F68*$P68*'[111]2d - Schedule Table'!$L$7/12</f>
        <v>0</v>
      </c>
      <c r="W68" s="178">
        <f>+$G68*$P68*'[111]2d - Schedule Table'!$M$8/12+$H68*$P68*'[111]2d - Schedule Table'!$M$9/12+$I68*$P68*'[111]2d - Schedule Table'!$M$10/12+$J68*$P68*'[111]2d - Schedule Table'!$M$11/12+$K68*$P68*'[111]2d - Schedule Table'!$M$12/12+$L68*$P68*'[111]2d - Schedule Table'!$M$13/12+$M68*$P68*'[111]2d - Schedule Table'!$M$14/12+$N68*$P68*'[111]2d - Schedule Table'!$M$15/12+$O68*$P68*'[111]2d - Schedule Table'!$M$16/12+$F68*$P68*'[111]2d - Schedule Table'!$M$7/12</f>
        <v>0</v>
      </c>
      <c r="X68" s="178">
        <f>+$G68*$P68*'[111]2d - Schedule Table'!$N$8/12+$H68*$P68*'[111]2d - Schedule Table'!$N$9/12+$I68*$P68*'[111]2d - Schedule Table'!$N$10/12+$J68*$P68*'[111]2d - Schedule Table'!$N$11/12+$K68*$P68*'[111]2d - Schedule Table'!$N$12/12+$L68*$P68*'[111]2d - Schedule Table'!$N$13/12+$M68*$P68*'[111]2d - Schedule Table'!$N$14/12+$N68*$P68*'[111]2d - Schedule Table'!$N$15/12+$O68*$P68*'[111]2d - Schedule Table'!$N$16/12+$F68*$P68*'[111]2d - Schedule Table'!$N$7/12</f>
        <v>0</v>
      </c>
      <c r="Y68" s="178">
        <f>+$G68*$P68*'[111]2d - Schedule Table'!$O$8/12+$H68*$P68*'[111]2d - Schedule Table'!$O$9/12+$I68*$P68*'[111]2d - Schedule Table'!$O$10/12+$J68*$P68*'[111]2d - Schedule Table'!$O$11/12+$K68*$P68*'[111]2d - Schedule Table'!$O$12/12+$L68*$P68*'[111]2d - Schedule Table'!$O$13/12+$M68*$P68*'[111]2d - Schedule Table'!$O$14/12+$N68*$P68*'[111]2d - Schedule Table'!$O$15/12+$O68*$P68*'[111]2d - Schedule Table'!$O$16/12+$F68*$P68*'[111]2d - Schedule Table'!$O$7/12</f>
        <v>0</v>
      </c>
      <c r="Z68" s="178">
        <f>+$G68*$P68*'[111]2d - Schedule Table'!$P$8/12+$H68*$P68*'[111]2d - Schedule Table'!$P$9/12+$I68*$P68*'[111]2d - Schedule Table'!$P$10/12+$J68*$P68*'[111]2d - Schedule Table'!$P$11/12+$K68*$P68*'[111]2d - Schedule Table'!$P$12/12+$L68*$P68*'[111]2d - Schedule Table'!$P$13/12+$M68*$P68*'[111]2d - Schedule Table'!$P$14/12+$N68*$P68*'[111]2d - Schedule Table'!$P$15/12+$O68*$P68*'[111]2d - Schedule Table'!$P$16/12+$F68*$P68*'[111]2d - Schedule Table'!$P$7/12</f>
        <v>0</v>
      </c>
      <c r="AA68" s="178">
        <f>+$G68*$P68*'[111]2d - Schedule Table'!$Q$8/12+$H68*$P68*'[111]2d - Schedule Table'!$Q$9/12+$I68*$P68*'[111]2d - Schedule Table'!$Q$10/12+$J68*$P68*'[111]2d - Schedule Table'!$Q$11/12+$K68*$P68*'[111]2d - Schedule Table'!$Q$12/12+$L68*$P68*'[111]2d - Schedule Table'!$Q$13/12+$M68*$P68*'[111]2d - Schedule Table'!$Q$14/12+$N68*$P68*'[111]2d - Schedule Table'!$Q$15/12+$O68*$P68*'[111]2d - Schedule Table'!$Q$16/12+$F68*$P68*'[111]2d - Schedule Table'!$Q$7/12</f>
        <v>0</v>
      </c>
      <c r="AB68" s="178">
        <f>+$G68*$P68*'[111]2d - Schedule Table'!$R$8/12+$H68*$P68*'[111]2d - Schedule Table'!$R$9/12+$I68*$P68*'[111]2d - Schedule Table'!$R$10/12+$J68*$P68*'[111]2d - Schedule Table'!$R$11/12+$K68*$P68*'[111]2d - Schedule Table'!$R$12/12+$L68*$P68*'[111]2d - Schedule Table'!$R$13/12+$M68*$P68*'[111]2d - Schedule Table'!$R$14/12+$N68*$P68*'[111]2d - Schedule Table'!$R$15/12+$O68*$P68*'[111]2d - Schedule Table'!$R$16/12+$F68*$P68*'[111]2d - Schedule Table'!$R$7/12</f>
        <v>0</v>
      </c>
      <c r="AC68" s="178">
        <f>+$G68*$P68*'[111]2d - Schedule Table'!$S$8/12+$H68*$P68*'[111]2d - Schedule Table'!$S$9/12+$I68*$P68*'[111]2d - Schedule Table'!$S$10/12+$J68*$P68*'[111]2d - Schedule Table'!$S$11/12+$K68*$P68*'[111]2d - Schedule Table'!$S$12/12+$L68*$P68*'[111]2d - Schedule Table'!$S$13/12+$M68*$P68*'[111]2d - Schedule Table'!$S$14/12+$N68*$P68*'[111]2d - Schedule Table'!$S$15/12+$O68*$P68*'[111]2d - Schedule Table'!$S$16/12+$F68*$P68*'[111]2d - Schedule Table'!$S$7/12</f>
        <v>0</v>
      </c>
      <c r="AD68" s="178">
        <f>+$G68*$P68*'[111]2d - Schedule Table'!$T$8/12+$H68*$P68*'[111]2d - Schedule Table'!$T$9/12+$I68*$P68*'[111]2d - Schedule Table'!$T$10/12+$J68*$P68*'[111]2d - Schedule Table'!$T$11/12+$K68*$P68*'[111]2d - Schedule Table'!$T$12/12+$L68*$P68*'[111]2d - Schedule Table'!$T$13/12+$M68*$P68*'[111]2d - Schedule Table'!$T$14/12+$N68*$P68*'[111]2d - Schedule Table'!$T$15/12+$O68*$P68*'[111]2d - Schedule Table'!$T$16/12+$F68*$P68*'[111]2d - Schedule Table'!$T$7/12</f>
        <v>0</v>
      </c>
      <c r="AE68" s="178">
        <f>+$G68*$P68*'[111]2d - Schedule Table'!$U$8/12+$H68*$P68*'[111]2d - Schedule Table'!$U$9/12+$I68*$P68*'[111]2d - Schedule Table'!$U$10/12+$J68*$P68*'[111]2d - Schedule Table'!$U$11/12+$K68*$P68*'[111]2d - Schedule Table'!$U$12/12+$L68*$P68*'[111]2d - Schedule Table'!$U$13/12+$M68*$P68*'[111]2d - Schedule Table'!$U$14/12+$N68*$P68*'[111]2d - Schedule Table'!$U$15/12+$O68*$P68*'[111]2d - Schedule Table'!$U$16/12+$F68*$P68*'[111]2d - Schedule Table'!$U$7/12</f>
        <v>0</v>
      </c>
      <c r="AF68" s="178">
        <f>+$G68*$P68*'[111]2d - Schedule Table'!$V$8/12+$H68*$P68*'[111]2d - Schedule Table'!$V$9/12+$I68*$P68*'[111]2d - Schedule Table'!$V$10/12+$J68*$P68*'[111]2d - Schedule Table'!$V$11/12+$K68*$P68*'[111]2d - Schedule Table'!$V$12/12+$L68*$P68*'[111]2d - Schedule Table'!$V$13/12+$M68*$P68*'[111]2d - Schedule Table'!$V$14/12+$N68*$P68*'[111]2d - Schedule Table'!$V$15/12+$O68*$P68*'[111]2d - Schedule Table'!$V$16/12+$F68*$P68*'[111]2d - Schedule Table'!$V$7/12</f>
        <v>0</v>
      </c>
      <c r="AG68" s="178">
        <f>+$G68*$P68*'[111]2d - Schedule Table'!$W$8/12+$H68*$P68*'[111]2d - Schedule Table'!$W$9/12+$I68*$P68*'[111]2d - Schedule Table'!$W$10/12+$J68*$P68*'[111]2d - Schedule Table'!$W$11/12+$K68*$P68*'[111]2d - Schedule Table'!$W$12/12+$L68*$P68*'[111]2d - Schedule Table'!$W$13/12+$M68*$P68*'[111]2d - Schedule Table'!$W$14/12+$N68*$P68*'[111]2d - Schedule Table'!$W$15/12+$O68*$P68*'[111]2d - Schedule Table'!$W$16/12+$F68*$P68*'[111]2d - Schedule Table'!$W$7/12</f>
        <v>0</v>
      </c>
      <c r="AH68" s="178">
        <f>+$G68*$P68*'[111]2d - Schedule Table'!$X$8/12+$H68*$P68*'[111]2d - Schedule Table'!$X$9/12+$I68*$P68*'[111]2d - Schedule Table'!$X$10/12+$J68*$P68*'[111]2d - Schedule Table'!$X$11/12+$K68*$P68*'[111]2d - Schedule Table'!$X$12/12+$L68*$P68*'[111]2d - Schedule Table'!$X$13/12+$M68*$P68*'[111]2d - Schedule Table'!$X$14/12+$N68*$P68*'[111]2d - Schedule Table'!$X$15/12+$O68*$P68*'[111]2d - Schedule Table'!$X$16/12+$F68*$P68*'[111]2d - Schedule Table'!$X$7/12</f>
        <v>0</v>
      </c>
      <c r="AI68" s="178">
        <f>+$G68*$P68*'[111]2d - Schedule Table'!$Y$8/12+$H68*$P68*'[111]2d - Schedule Table'!$Y$9/12+$I68*$P68*'[111]2d - Schedule Table'!$Y$10/12+$J68*$P68*'[111]2d - Schedule Table'!$Y$11/12+$K68*$P68*'[111]2d - Schedule Table'!$Y$12/12+$L68*$P68*'[111]2d - Schedule Table'!$Y$13/12+$M68*$P68*'[111]2d - Schedule Table'!$Y$14/12+$N68*$P68*'[111]2d - Schedule Table'!$Y$15/12+$O68*$P68*'[111]2d - Schedule Table'!$Y$16/12+$F68*$P68*'[111]2d - Schedule Table'!$Y$7/12</f>
        <v>0</v>
      </c>
      <c r="AJ68" s="178">
        <f>+$G68*$P68*'[111]2d - Schedule Table'!$Z$8/12+$H68*$P68*'[111]2d - Schedule Table'!$Z$9/12+$I68*$P68*'[111]2d - Schedule Table'!$Z$10/12+$J68*$P68*'[111]2d - Schedule Table'!$Z$11/12+$K68*$P68*'[111]2d - Schedule Table'!$Z$12/12+$L68*$P68*'[111]2d - Schedule Table'!$Z$13/12+$M68*$P68*'[111]2d - Schedule Table'!$Z$14/12+$N68*$P68*'[111]2d - Schedule Table'!$Z$15/12+$O68*$P68*'[111]2d - Schedule Table'!$Z$16/12+$F68*$P68*'[111]2d - Schedule Table'!$Z$7/12</f>
        <v>0</v>
      </c>
      <c r="AK68" s="178">
        <f>+$G68*$P68*'[111]2d - Schedule Table'!$AA$8/12+$H68*$P68*'[111]2d - Schedule Table'!$AA$9/12+$I68*$P68*'[111]2d - Schedule Table'!$AA$10/12+$J68*$P68*'[111]2d - Schedule Table'!$AA$11/12+$K68*$P68*'[111]2d - Schedule Table'!$AA$12/12+$L68*$P68*'[111]2d - Schedule Table'!$AA$13/12+$M68*$P68*'[111]2d - Schedule Table'!$AA$14/12+$N68*$P68*'[111]2d - Schedule Table'!$AA$15/12+$O68*$P68*'[111]2d - Schedule Table'!$AA$16/12+$F68*$P68*'[111]2d - Schedule Table'!$AA$7/12</f>
        <v>0</v>
      </c>
      <c r="AL68" s="178">
        <f>+$G68*$P68*'[111]2d - Schedule Table'!$AB$8/12+$H68*$P68*'[111]2d - Schedule Table'!$AB$9/12+$I68*$P68*'[111]2d - Schedule Table'!$AB$10/12+$J68*$P68*'[111]2d - Schedule Table'!$AB$11/12+$K68*$P68*'[111]2d - Schedule Table'!$AB$12/12+$L68*$P68*'[111]2d - Schedule Table'!$AB$13/12+$M68*$P68*'[111]2d - Schedule Table'!$AB$14/12+$N68*$P68*'[111]2d - Schedule Table'!$AB$15/12+$O68*$P68*'[111]2d - Schedule Table'!$AB$16/12+$F68*$P68*'[111]2d - Schedule Table'!$AB$7/12</f>
        <v>0</v>
      </c>
      <c r="AM68" s="178">
        <f>+$G68*$P68*'[111]2d - Schedule Table'!$AC$8/12+$H68*$P68*'[111]2d - Schedule Table'!$AC$9/12+$I68*$P68*'[111]2d - Schedule Table'!$AC$10/12+$J68*$P68*'[111]2d - Schedule Table'!$AC$11/12+$K68*$P68*'[111]2d - Schedule Table'!$AC$12/12+$L68*$P68*'[111]2d - Schedule Table'!$AC$13/12+$M68*$P68*'[111]2d - Schedule Table'!$AC$14/12+$N68*$P68*'[111]2d - Schedule Table'!$AC$15/12+$O68*$P68*'[111]2d - Schedule Table'!$AC$16/12+$F68*$P68*'[111]2d - Schedule Table'!$AC$7/12</f>
        <v>0</v>
      </c>
      <c r="AN68" s="180">
        <f t="shared" si="1"/>
        <v>0</v>
      </c>
    </row>
    <row r="69" spans="1:40" hidden="1" outlineLevel="1">
      <c r="A69" s="216" t="s">
        <v>1401</v>
      </c>
      <c r="B69" s="211"/>
      <c r="C69" s="218"/>
      <c r="D69" s="219"/>
      <c r="E69" s="206" t="s">
        <v>1402</v>
      </c>
      <c r="F69" s="207"/>
      <c r="G69" s="215"/>
      <c r="H69" s="215"/>
      <c r="I69" s="215"/>
      <c r="J69" s="215"/>
      <c r="K69" s="215"/>
      <c r="L69" s="215"/>
      <c r="M69" s="215"/>
      <c r="N69" s="209"/>
      <c r="O69" s="209"/>
      <c r="P69" s="183">
        <f>+IFERROR(VLOOKUP(E69,'[111]4b-Classifcation rates'!$A$5:$G$200,7,FALSE),0)</f>
        <v>144763</v>
      </c>
      <c r="Q69" s="178">
        <f>+$G69*$P69*'[111]2d - Schedule Table'!$G$8/12+$H69*$P69*'[111]2d - Schedule Table'!$G$9/12+$I69*$P69*'[111]2d - Schedule Table'!$G$10/12+$J69*$P69*'[111]2d - Schedule Table'!$G$11/12+$K69*$P69*'[111]2d - Schedule Table'!$G$12/12+$L69*$P69*'[111]2d - Schedule Table'!$G$13/12+$M69*$P69*'[111]2d - Schedule Table'!$G$14/12+$N69*$P69*'[111]2d - Schedule Table'!$G$15/12+$O69*$P69*'[111]2d - Schedule Table'!$G$16/12+$F69*$P69*'[111]2d - Schedule Table'!$G$7/12</f>
        <v>0</v>
      </c>
      <c r="R69" s="178">
        <f>+$G69*$P69*'[111]2d - Schedule Table'!$H$8/12+$H69*$P69*'[111]2d - Schedule Table'!$H$9/12+$I69*$P69*'[111]2d - Schedule Table'!$H$10/12+$J69*$P69*'[111]2d - Schedule Table'!$H$11/12+$K69*$P69*'[111]2d - Schedule Table'!$H$12/12+$L69*$P69*'[111]2d - Schedule Table'!$H$13/12+$M69*$P69*'[111]2d - Schedule Table'!$H$14/12+$N69*$P69*'[111]2d - Schedule Table'!$H$15/12+$O69*$P69*'[111]2d - Schedule Table'!$H$16/12+$F69*$P69*'[111]2d - Schedule Table'!$H$7/12</f>
        <v>0</v>
      </c>
      <c r="S69" s="178">
        <f>+$G69*$P69*'[111]2d - Schedule Table'!$I$8/12+$H69*$P69*'[111]2d - Schedule Table'!$I$9/12+$I69*$P69*'[111]2d - Schedule Table'!$I$10/12+$J69*$P69*'[111]2d - Schedule Table'!$I$11/12+$K69*$P69*'[111]2d - Schedule Table'!$I$12/12+$L69*$P69*'[111]2d - Schedule Table'!$I$13/12+$M69*$P69*'[111]2d - Schedule Table'!$I$14/12+$N69*$P69*'[111]2d - Schedule Table'!$I$15/12+$O69*$P69*'[111]2d - Schedule Table'!$I$16/12+$F69*$P69*'[111]2d - Schedule Table'!$I$7/12</f>
        <v>0</v>
      </c>
      <c r="T69" s="178">
        <f>+$G69*$P69*'[111]2d - Schedule Table'!$J$8/12+$H69*$P69*'[111]2d - Schedule Table'!$J$9/12+$I69*$P69*'[111]2d - Schedule Table'!$J$10/12+$J69*$P69*'[111]2d - Schedule Table'!$J$11/12+$K69*$P69*'[111]2d - Schedule Table'!$J$12/12+$L69*$P69*'[111]2d - Schedule Table'!$J$13/12+$M69*$P69*'[111]2d - Schedule Table'!$J$14/12+$N69*$P69*'[111]2d - Schedule Table'!$J$15/12+$O69*$P69*'[111]2d - Schedule Table'!$J$16/12+$F69*$P69*'[111]2d - Schedule Table'!$J$7/12</f>
        <v>0</v>
      </c>
      <c r="U69" s="178">
        <f>+$G69*$P69*'[111]2d - Schedule Table'!$K$8/12+$H69*$P69*'[111]2d - Schedule Table'!$K$9/12+$I69*$P69*'[111]2d - Schedule Table'!$K$10/12+$J69*$P69*'[111]2d - Schedule Table'!$K$11/12+$K69*$P69*'[111]2d - Schedule Table'!$K$12/12+$L69*$P69*'[111]2d - Schedule Table'!$K$13/12+$M69*$P69*'[111]2d - Schedule Table'!$K$14/12+$N69*$P69*'[111]2d - Schedule Table'!$K$15/12+$O69*$P69*'[111]2d - Schedule Table'!$K$16/12+$F69*$P69*'[111]2d - Schedule Table'!$K$7/12</f>
        <v>0</v>
      </c>
      <c r="V69" s="178">
        <f>+$G69*$P69*'[111]2d - Schedule Table'!$L$8/12+$H69*$P69*'[111]2d - Schedule Table'!$L$9/12+$I69*$P69*'[111]2d - Schedule Table'!$L$10/12+$J69*$P69*'[111]2d - Schedule Table'!$L$11/12+$K69*$P69*'[111]2d - Schedule Table'!$L$12/12+$L69*$P69*'[111]2d - Schedule Table'!$L$13/12+$M69*$P69*'[111]2d - Schedule Table'!$L$14/12+$N69*$P69*'[111]2d - Schedule Table'!$L$15/12+$O69*$P69*'[111]2d - Schedule Table'!$L$16/12+$F69*$P69*'[111]2d - Schedule Table'!$L$7/12</f>
        <v>0</v>
      </c>
      <c r="W69" s="178">
        <f>+$G69*$P69*'[111]2d - Schedule Table'!$M$8/12+$H69*$P69*'[111]2d - Schedule Table'!$M$9/12+$I69*$P69*'[111]2d - Schedule Table'!$M$10/12+$J69*$P69*'[111]2d - Schedule Table'!$M$11/12+$K69*$P69*'[111]2d - Schedule Table'!$M$12/12+$L69*$P69*'[111]2d - Schedule Table'!$M$13/12+$M69*$P69*'[111]2d - Schedule Table'!$M$14/12+$N69*$P69*'[111]2d - Schedule Table'!$M$15/12+$O69*$P69*'[111]2d - Schedule Table'!$M$16/12+$F69*$P69*'[111]2d - Schedule Table'!$M$7/12</f>
        <v>0</v>
      </c>
      <c r="X69" s="178">
        <f>+$G69*$P69*'[111]2d - Schedule Table'!$N$8/12+$H69*$P69*'[111]2d - Schedule Table'!$N$9/12+$I69*$P69*'[111]2d - Schedule Table'!$N$10/12+$J69*$P69*'[111]2d - Schedule Table'!$N$11/12+$K69*$P69*'[111]2d - Schedule Table'!$N$12/12+$L69*$P69*'[111]2d - Schedule Table'!$N$13/12+$M69*$P69*'[111]2d - Schedule Table'!$N$14/12+$N69*$P69*'[111]2d - Schedule Table'!$N$15/12+$O69*$P69*'[111]2d - Schedule Table'!$N$16/12+$F69*$P69*'[111]2d - Schedule Table'!$N$7/12</f>
        <v>0</v>
      </c>
      <c r="Y69" s="178">
        <f>+$G69*$P69*'[111]2d - Schedule Table'!$O$8/12+$H69*$P69*'[111]2d - Schedule Table'!$O$9/12+$I69*$P69*'[111]2d - Schedule Table'!$O$10/12+$J69*$P69*'[111]2d - Schedule Table'!$O$11/12+$K69*$P69*'[111]2d - Schedule Table'!$O$12/12+$L69*$P69*'[111]2d - Schedule Table'!$O$13/12+$M69*$P69*'[111]2d - Schedule Table'!$O$14/12+$N69*$P69*'[111]2d - Schedule Table'!$O$15/12+$O69*$P69*'[111]2d - Schedule Table'!$O$16/12+$F69*$P69*'[111]2d - Schedule Table'!$O$7/12</f>
        <v>0</v>
      </c>
      <c r="Z69" s="178">
        <f>+$G69*$P69*'[111]2d - Schedule Table'!$P$8/12+$H69*$P69*'[111]2d - Schedule Table'!$P$9/12+$I69*$P69*'[111]2d - Schedule Table'!$P$10/12+$J69*$P69*'[111]2d - Schedule Table'!$P$11/12+$K69*$P69*'[111]2d - Schedule Table'!$P$12/12+$L69*$P69*'[111]2d - Schedule Table'!$P$13/12+$M69*$P69*'[111]2d - Schedule Table'!$P$14/12+$N69*$P69*'[111]2d - Schedule Table'!$P$15/12+$O69*$P69*'[111]2d - Schedule Table'!$P$16/12+$F69*$P69*'[111]2d - Schedule Table'!$P$7/12</f>
        <v>0</v>
      </c>
      <c r="AA69" s="178">
        <f>+$G69*$P69*'[111]2d - Schedule Table'!$Q$8/12+$H69*$P69*'[111]2d - Schedule Table'!$Q$9/12+$I69*$P69*'[111]2d - Schedule Table'!$Q$10/12+$J69*$P69*'[111]2d - Schedule Table'!$Q$11/12+$K69*$P69*'[111]2d - Schedule Table'!$Q$12/12+$L69*$P69*'[111]2d - Schedule Table'!$Q$13/12+$M69*$P69*'[111]2d - Schedule Table'!$Q$14/12+$N69*$P69*'[111]2d - Schedule Table'!$Q$15/12+$O69*$P69*'[111]2d - Schedule Table'!$Q$16/12+$F69*$P69*'[111]2d - Schedule Table'!$Q$7/12</f>
        <v>0</v>
      </c>
      <c r="AB69" s="178">
        <f>+$G69*$P69*'[111]2d - Schedule Table'!$R$8/12+$H69*$P69*'[111]2d - Schedule Table'!$R$9/12+$I69*$P69*'[111]2d - Schedule Table'!$R$10/12+$J69*$P69*'[111]2d - Schedule Table'!$R$11/12+$K69*$P69*'[111]2d - Schedule Table'!$R$12/12+$L69*$P69*'[111]2d - Schedule Table'!$R$13/12+$M69*$P69*'[111]2d - Schedule Table'!$R$14/12+$N69*$P69*'[111]2d - Schedule Table'!$R$15/12+$O69*$P69*'[111]2d - Schedule Table'!$R$16/12+$F69*$P69*'[111]2d - Schedule Table'!$R$7/12</f>
        <v>0</v>
      </c>
      <c r="AC69" s="178">
        <f>+$G69*$P69*'[111]2d - Schedule Table'!$S$8/12+$H69*$P69*'[111]2d - Schedule Table'!$S$9/12+$I69*$P69*'[111]2d - Schedule Table'!$S$10/12+$J69*$P69*'[111]2d - Schedule Table'!$S$11/12+$K69*$P69*'[111]2d - Schedule Table'!$S$12/12+$L69*$P69*'[111]2d - Schedule Table'!$S$13/12+$M69*$P69*'[111]2d - Schedule Table'!$S$14/12+$N69*$P69*'[111]2d - Schedule Table'!$S$15/12+$O69*$P69*'[111]2d - Schedule Table'!$S$16/12+$F69*$P69*'[111]2d - Schedule Table'!$S$7/12</f>
        <v>0</v>
      </c>
      <c r="AD69" s="178">
        <f>+$G69*$P69*'[111]2d - Schedule Table'!$T$8/12+$H69*$P69*'[111]2d - Schedule Table'!$T$9/12+$I69*$P69*'[111]2d - Schedule Table'!$T$10/12+$J69*$P69*'[111]2d - Schedule Table'!$T$11/12+$K69*$P69*'[111]2d - Schedule Table'!$T$12/12+$L69*$P69*'[111]2d - Schedule Table'!$T$13/12+$M69*$P69*'[111]2d - Schedule Table'!$T$14/12+$N69*$P69*'[111]2d - Schedule Table'!$T$15/12+$O69*$P69*'[111]2d - Schedule Table'!$T$16/12+$F69*$P69*'[111]2d - Schedule Table'!$T$7/12</f>
        <v>0</v>
      </c>
      <c r="AE69" s="178">
        <f>+$G69*$P69*'[111]2d - Schedule Table'!$U$8/12+$H69*$P69*'[111]2d - Schedule Table'!$U$9/12+$I69*$P69*'[111]2d - Schedule Table'!$U$10/12+$J69*$P69*'[111]2d - Schedule Table'!$U$11/12+$K69*$P69*'[111]2d - Schedule Table'!$U$12/12+$L69*$P69*'[111]2d - Schedule Table'!$U$13/12+$M69*$P69*'[111]2d - Schedule Table'!$U$14/12+$N69*$P69*'[111]2d - Schedule Table'!$U$15/12+$O69*$P69*'[111]2d - Schedule Table'!$U$16/12+$F69*$P69*'[111]2d - Schedule Table'!$U$7/12</f>
        <v>0</v>
      </c>
      <c r="AF69" s="178">
        <f>+$G69*$P69*'[111]2d - Schedule Table'!$V$8/12+$H69*$P69*'[111]2d - Schedule Table'!$V$9/12+$I69*$P69*'[111]2d - Schedule Table'!$V$10/12+$J69*$P69*'[111]2d - Schedule Table'!$V$11/12+$K69*$P69*'[111]2d - Schedule Table'!$V$12/12+$L69*$P69*'[111]2d - Schedule Table'!$V$13/12+$M69*$P69*'[111]2d - Schedule Table'!$V$14/12+$N69*$P69*'[111]2d - Schedule Table'!$V$15/12+$O69*$P69*'[111]2d - Schedule Table'!$V$16/12+$F69*$P69*'[111]2d - Schedule Table'!$V$7/12</f>
        <v>0</v>
      </c>
      <c r="AG69" s="178">
        <f>+$G69*$P69*'[111]2d - Schedule Table'!$W$8/12+$H69*$P69*'[111]2d - Schedule Table'!$W$9/12+$I69*$P69*'[111]2d - Schedule Table'!$W$10/12+$J69*$P69*'[111]2d - Schedule Table'!$W$11/12+$K69*$P69*'[111]2d - Schedule Table'!$W$12/12+$L69*$P69*'[111]2d - Schedule Table'!$W$13/12+$M69*$P69*'[111]2d - Schedule Table'!$W$14/12+$N69*$P69*'[111]2d - Schedule Table'!$W$15/12+$O69*$P69*'[111]2d - Schedule Table'!$W$16/12+$F69*$P69*'[111]2d - Schedule Table'!$W$7/12</f>
        <v>0</v>
      </c>
      <c r="AH69" s="178">
        <f>+$G69*$P69*'[111]2d - Schedule Table'!$X$8/12+$H69*$P69*'[111]2d - Schedule Table'!$X$9/12+$I69*$P69*'[111]2d - Schedule Table'!$X$10/12+$J69*$P69*'[111]2d - Schedule Table'!$X$11/12+$K69*$P69*'[111]2d - Schedule Table'!$X$12/12+$L69*$P69*'[111]2d - Schedule Table'!$X$13/12+$M69*$P69*'[111]2d - Schedule Table'!$X$14/12+$N69*$P69*'[111]2d - Schedule Table'!$X$15/12+$O69*$P69*'[111]2d - Schedule Table'!$X$16/12+$F69*$P69*'[111]2d - Schedule Table'!$X$7/12</f>
        <v>0</v>
      </c>
      <c r="AI69" s="178">
        <f>+$G69*$P69*'[111]2d - Schedule Table'!$Y$8/12+$H69*$P69*'[111]2d - Schedule Table'!$Y$9/12+$I69*$P69*'[111]2d - Schedule Table'!$Y$10/12+$J69*$P69*'[111]2d - Schedule Table'!$Y$11/12+$K69*$P69*'[111]2d - Schedule Table'!$Y$12/12+$L69*$P69*'[111]2d - Schedule Table'!$Y$13/12+$M69*$P69*'[111]2d - Schedule Table'!$Y$14/12+$N69*$P69*'[111]2d - Schedule Table'!$Y$15/12+$O69*$P69*'[111]2d - Schedule Table'!$Y$16/12+$F69*$P69*'[111]2d - Schedule Table'!$Y$7/12</f>
        <v>0</v>
      </c>
      <c r="AJ69" s="178">
        <f>+$G69*$P69*'[111]2d - Schedule Table'!$Z$8/12+$H69*$P69*'[111]2d - Schedule Table'!$Z$9/12+$I69*$P69*'[111]2d - Schedule Table'!$Z$10/12+$J69*$P69*'[111]2d - Schedule Table'!$Z$11/12+$K69*$P69*'[111]2d - Schedule Table'!$Z$12/12+$L69*$P69*'[111]2d - Schedule Table'!$Z$13/12+$M69*$P69*'[111]2d - Schedule Table'!$Z$14/12+$N69*$P69*'[111]2d - Schedule Table'!$Z$15/12+$O69*$P69*'[111]2d - Schedule Table'!$Z$16/12+$F69*$P69*'[111]2d - Schedule Table'!$Z$7/12</f>
        <v>0</v>
      </c>
      <c r="AK69" s="178">
        <f>+$G69*$P69*'[111]2d - Schedule Table'!$AA$8/12+$H69*$P69*'[111]2d - Schedule Table'!$AA$9/12+$I69*$P69*'[111]2d - Schedule Table'!$AA$10/12+$J69*$P69*'[111]2d - Schedule Table'!$AA$11/12+$K69*$P69*'[111]2d - Schedule Table'!$AA$12/12+$L69*$P69*'[111]2d - Schedule Table'!$AA$13/12+$M69*$P69*'[111]2d - Schedule Table'!$AA$14/12+$N69*$P69*'[111]2d - Schedule Table'!$AA$15/12+$O69*$P69*'[111]2d - Schedule Table'!$AA$16/12+$F69*$P69*'[111]2d - Schedule Table'!$AA$7/12</f>
        <v>0</v>
      </c>
      <c r="AL69" s="178">
        <f>+$G69*$P69*'[111]2d - Schedule Table'!$AB$8/12+$H69*$P69*'[111]2d - Schedule Table'!$AB$9/12+$I69*$P69*'[111]2d - Schedule Table'!$AB$10/12+$J69*$P69*'[111]2d - Schedule Table'!$AB$11/12+$K69*$P69*'[111]2d - Schedule Table'!$AB$12/12+$L69*$P69*'[111]2d - Schedule Table'!$AB$13/12+$M69*$P69*'[111]2d - Schedule Table'!$AB$14/12+$N69*$P69*'[111]2d - Schedule Table'!$AB$15/12+$O69*$P69*'[111]2d - Schedule Table'!$AB$16/12+$F69*$P69*'[111]2d - Schedule Table'!$AB$7/12</f>
        <v>0</v>
      </c>
      <c r="AM69" s="178">
        <f>+$G69*$P69*'[111]2d - Schedule Table'!$AC$8/12+$H69*$P69*'[111]2d - Schedule Table'!$AC$9/12+$I69*$P69*'[111]2d - Schedule Table'!$AC$10/12+$J69*$P69*'[111]2d - Schedule Table'!$AC$11/12+$K69*$P69*'[111]2d - Schedule Table'!$AC$12/12+$L69*$P69*'[111]2d - Schedule Table'!$AC$13/12+$M69*$P69*'[111]2d - Schedule Table'!$AC$14/12+$N69*$P69*'[111]2d - Schedule Table'!$AC$15/12+$O69*$P69*'[111]2d - Schedule Table'!$AC$16/12+$F69*$P69*'[111]2d - Schedule Table'!$AC$7/12</f>
        <v>0</v>
      </c>
      <c r="AN69" s="180">
        <f t="shared" ref="AN69:AN91" si="2">+SUM(Q69:AM69)</f>
        <v>0</v>
      </c>
    </row>
    <row r="70" spans="1:40" hidden="1" outlineLevel="1">
      <c r="A70" s="216" t="s">
        <v>1390</v>
      </c>
      <c r="B70" s="211"/>
      <c r="C70" s="218"/>
      <c r="D70" s="219"/>
      <c r="E70" s="206" t="s">
        <v>1294</v>
      </c>
      <c r="F70" s="207"/>
      <c r="G70" s="215"/>
      <c r="H70" s="215"/>
      <c r="I70" s="215"/>
      <c r="J70" s="215"/>
      <c r="K70" s="215"/>
      <c r="L70" s="215"/>
      <c r="M70" s="215"/>
      <c r="N70" s="209"/>
      <c r="O70" s="209"/>
      <c r="P70" s="183">
        <f>+IFERROR(VLOOKUP(E70,'[111]4b-Classifcation rates'!$A$5:$G$200,7,FALSE),0)</f>
        <v>117227.23863750001</v>
      </c>
      <c r="Q70" s="178">
        <f>+$G70*$P70*'[111]2d - Schedule Table'!$G$8/12+$H70*$P70*'[111]2d - Schedule Table'!$G$9/12+$I70*$P70*'[111]2d - Schedule Table'!$G$10/12+$J70*$P70*'[111]2d - Schedule Table'!$G$11/12+$K70*$P70*'[111]2d - Schedule Table'!$G$12/12+$L70*$P70*'[111]2d - Schedule Table'!$G$13/12+$M70*$P70*'[111]2d - Schedule Table'!$G$14/12+$N70*$P70*'[111]2d - Schedule Table'!$G$15/12+$O70*$P70*'[111]2d - Schedule Table'!$G$16/12+$F70*$P70*'[111]2d - Schedule Table'!$G$7/12</f>
        <v>0</v>
      </c>
      <c r="R70" s="178">
        <f>+$G70*$P70*'[111]2d - Schedule Table'!$H$8/12+$H70*$P70*'[111]2d - Schedule Table'!$H$9/12+$I70*$P70*'[111]2d - Schedule Table'!$H$10/12+$J70*$P70*'[111]2d - Schedule Table'!$H$11/12+$K70*$P70*'[111]2d - Schedule Table'!$H$12/12+$L70*$P70*'[111]2d - Schedule Table'!$H$13/12+$M70*$P70*'[111]2d - Schedule Table'!$H$14/12+$N70*$P70*'[111]2d - Schedule Table'!$H$15/12+$O70*$P70*'[111]2d - Schedule Table'!$H$16/12+$F70*$P70*'[111]2d - Schedule Table'!$H$7/12</f>
        <v>0</v>
      </c>
      <c r="S70" s="178">
        <f>+$G70*$P70*'[111]2d - Schedule Table'!$I$8/12+$H70*$P70*'[111]2d - Schedule Table'!$I$9/12+$I70*$P70*'[111]2d - Schedule Table'!$I$10/12+$J70*$P70*'[111]2d - Schedule Table'!$I$11/12+$K70*$P70*'[111]2d - Schedule Table'!$I$12/12+$L70*$P70*'[111]2d - Schedule Table'!$I$13/12+$M70*$P70*'[111]2d - Schedule Table'!$I$14/12+$N70*$P70*'[111]2d - Schedule Table'!$I$15/12+$O70*$P70*'[111]2d - Schedule Table'!$I$16/12+$F70*$P70*'[111]2d - Schedule Table'!$I$7/12</f>
        <v>0</v>
      </c>
      <c r="T70" s="178">
        <f>+$G70*$P70*'[111]2d - Schedule Table'!$J$8/12+$H70*$P70*'[111]2d - Schedule Table'!$J$9/12+$I70*$P70*'[111]2d - Schedule Table'!$J$10/12+$J70*$P70*'[111]2d - Schedule Table'!$J$11/12+$K70*$P70*'[111]2d - Schedule Table'!$J$12/12+$L70*$P70*'[111]2d - Schedule Table'!$J$13/12+$M70*$P70*'[111]2d - Schedule Table'!$J$14/12+$N70*$P70*'[111]2d - Schedule Table'!$J$15/12+$O70*$P70*'[111]2d - Schedule Table'!$J$16/12+$F70*$P70*'[111]2d - Schedule Table'!$J$7/12</f>
        <v>0</v>
      </c>
      <c r="U70" s="178">
        <f>+$G70*$P70*'[111]2d - Schedule Table'!$K$8/12+$H70*$P70*'[111]2d - Schedule Table'!$K$9/12+$I70*$P70*'[111]2d - Schedule Table'!$K$10/12+$J70*$P70*'[111]2d - Schedule Table'!$K$11/12+$K70*$P70*'[111]2d - Schedule Table'!$K$12/12+$L70*$P70*'[111]2d - Schedule Table'!$K$13/12+$M70*$P70*'[111]2d - Schedule Table'!$K$14/12+$N70*$P70*'[111]2d - Schedule Table'!$K$15/12+$O70*$P70*'[111]2d - Schedule Table'!$K$16/12+$F70*$P70*'[111]2d - Schedule Table'!$K$7/12</f>
        <v>0</v>
      </c>
      <c r="V70" s="178">
        <f>+$G70*$P70*'[111]2d - Schedule Table'!$L$8/12+$H70*$P70*'[111]2d - Schedule Table'!$L$9/12+$I70*$P70*'[111]2d - Schedule Table'!$L$10/12+$J70*$P70*'[111]2d - Schedule Table'!$L$11/12+$K70*$P70*'[111]2d - Schedule Table'!$L$12/12+$L70*$P70*'[111]2d - Schedule Table'!$L$13/12+$M70*$P70*'[111]2d - Schedule Table'!$L$14/12+$N70*$P70*'[111]2d - Schedule Table'!$L$15/12+$O70*$P70*'[111]2d - Schedule Table'!$L$16/12+$F70*$P70*'[111]2d - Schedule Table'!$L$7/12</f>
        <v>0</v>
      </c>
      <c r="W70" s="178">
        <f>+$G70*$P70*'[111]2d - Schedule Table'!$M$8/12+$H70*$P70*'[111]2d - Schedule Table'!$M$9/12+$I70*$P70*'[111]2d - Schedule Table'!$M$10/12+$J70*$P70*'[111]2d - Schedule Table'!$M$11/12+$K70*$P70*'[111]2d - Schedule Table'!$M$12/12+$L70*$P70*'[111]2d - Schedule Table'!$M$13/12+$M70*$P70*'[111]2d - Schedule Table'!$M$14/12+$N70*$P70*'[111]2d - Schedule Table'!$M$15/12+$O70*$P70*'[111]2d - Schedule Table'!$M$16/12+$F70*$P70*'[111]2d - Schedule Table'!$M$7/12</f>
        <v>0</v>
      </c>
      <c r="X70" s="178">
        <f>+$G70*$P70*'[111]2d - Schedule Table'!$N$8/12+$H70*$P70*'[111]2d - Schedule Table'!$N$9/12+$I70*$P70*'[111]2d - Schedule Table'!$N$10/12+$J70*$P70*'[111]2d - Schedule Table'!$N$11/12+$K70*$P70*'[111]2d - Schedule Table'!$N$12/12+$L70*$P70*'[111]2d - Schedule Table'!$N$13/12+$M70*$P70*'[111]2d - Schedule Table'!$N$14/12+$N70*$P70*'[111]2d - Schedule Table'!$N$15/12+$O70*$P70*'[111]2d - Schedule Table'!$N$16/12+$F70*$P70*'[111]2d - Schedule Table'!$N$7/12</f>
        <v>0</v>
      </c>
      <c r="Y70" s="178">
        <f>+$G70*$P70*'[111]2d - Schedule Table'!$O$8/12+$H70*$P70*'[111]2d - Schedule Table'!$O$9/12+$I70*$P70*'[111]2d - Schedule Table'!$O$10/12+$J70*$P70*'[111]2d - Schedule Table'!$O$11/12+$K70*$P70*'[111]2d - Schedule Table'!$O$12/12+$L70*$P70*'[111]2d - Schedule Table'!$O$13/12+$M70*$P70*'[111]2d - Schedule Table'!$O$14/12+$N70*$P70*'[111]2d - Schedule Table'!$O$15/12+$O70*$P70*'[111]2d - Schedule Table'!$O$16/12+$F70*$P70*'[111]2d - Schedule Table'!$O$7/12</f>
        <v>0</v>
      </c>
      <c r="Z70" s="178">
        <f>+$G70*$P70*'[111]2d - Schedule Table'!$P$8/12+$H70*$P70*'[111]2d - Schedule Table'!$P$9/12+$I70*$P70*'[111]2d - Schedule Table'!$P$10/12+$J70*$P70*'[111]2d - Schedule Table'!$P$11/12+$K70*$P70*'[111]2d - Schedule Table'!$P$12/12+$L70*$P70*'[111]2d - Schedule Table'!$P$13/12+$M70*$P70*'[111]2d - Schedule Table'!$P$14/12+$N70*$P70*'[111]2d - Schedule Table'!$P$15/12+$O70*$P70*'[111]2d - Schedule Table'!$P$16/12+$F70*$P70*'[111]2d - Schedule Table'!$P$7/12</f>
        <v>0</v>
      </c>
      <c r="AA70" s="178">
        <f>+$G70*$P70*'[111]2d - Schedule Table'!$Q$8/12+$H70*$P70*'[111]2d - Schedule Table'!$Q$9/12+$I70*$P70*'[111]2d - Schedule Table'!$Q$10/12+$J70*$P70*'[111]2d - Schedule Table'!$Q$11/12+$K70*$P70*'[111]2d - Schedule Table'!$Q$12/12+$L70*$P70*'[111]2d - Schedule Table'!$Q$13/12+$M70*$P70*'[111]2d - Schedule Table'!$Q$14/12+$N70*$P70*'[111]2d - Schedule Table'!$Q$15/12+$O70*$P70*'[111]2d - Schedule Table'!$Q$16/12+$F70*$P70*'[111]2d - Schedule Table'!$Q$7/12</f>
        <v>0</v>
      </c>
      <c r="AB70" s="178">
        <f>+$G70*$P70*'[111]2d - Schedule Table'!$R$8/12+$H70*$P70*'[111]2d - Schedule Table'!$R$9/12+$I70*$P70*'[111]2d - Schedule Table'!$R$10/12+$J70*$P70*'[111]2d - Schedule Table'!$R$11/12+$K70*$P70*'[111]2d - Schedule Table'!$R$12/12+$L70*$P70*'[111]2d - Schedule Table'!$R$13/12+$M70*$P70*'[111]2d - Schedule Table'!$R$14/12+$N70*$P70*'[111]2d - Schedule Table'!$R$15/12+$O70*$P70*'[111]2d - Schedule Table'!$R$16/12+$F70*$P70*'[111]2d - Schedule Table'!$R$7/12</f>
        <v>0</v>
      </c>
      <c r="AC70" s="178">
        <f>+$G70*$P70*'[111]2d - Schedule Table'!$S$8/12+$H70*$P70*'[111]2d - Schedule Table'!$S$9/12+$I70*$P70*'[111]2d - Schedule Table'!$S$10/12+$J70*$P70*'[111]2d - Schedule Table'!$S$11/12+$K70*$P70*'[111]2d - Schedule Table'!$S$12/12+$L70*$P70*'[111]2d - Schedule Table'!$S$13/12+$M70*$P70*'[111]2d - Schedule Table'!$S$14/12+$N70*$P70*'[111]2d - Schedule Table'!$S$15/12+$O70*$P70*'[111]2d - Schedule Table'!$S$16/12+$F70*$P70*'[111]2d - Schedule Table'!$S$7/12</f>
        <v>0</v>
      </c>
      <c r="AD70" s="178">
        <f>+$G70*$P70*'[111]2d - Schedule Table'!$T$8/12+$H70*$P70*'[111]2d - Schedule Table'!$T$9/12+$I70*$P70*'[111]2d - Schedule Table'!$T$10/12+$J70*$P70*'[111]2d - Schedule Table'!$T$11/12+$K70*$P70*'[111]2d - Schedule Table'!$T$12/12+$L70*$P70*'[111]2d - Schedule Table'!$T$13/12+$M70*$P70*'[111]2d - Schedule Table'!$T$14/12+$N70*$P70*'[111]2d - Schedule Table'!$T$15/12+$O70*$P70*'[111]2d - Schedule Table'!$T$16/12+$F70*$P70*'[111]2d - Schedule Table'!$T$7/12</f>
        <v>0</v>
      </c>
      <c r="AE70" s="178">
        <f>+$G70*$P70*'[111]2d - Schedule Table'!$U$8/12+$H70*$P70*'[111]2d - Schedule Table'!$U$9/12+$I70*$P70*'[111]2d - Schedule Table'!$U$10/12+$J70*$P70*'[111]2d - Schedule Table'!$U$11/12+$K70*$P70*'[111]2d - Schedule Table'!$U$12/12+$L70*$P70*'[111]2d - Schedule Table'!$U$13/12+$M70*$P70*'[111]2d - Schedule Table'!$U$14/12+$N70*$P70*'[111]2d - Schedule Table'!$U$15/12+$O70*$P70*'[111]2d - Schedule Table'!$U$16/12+$F70*$P70*'[111]2d - Schedule Table'!$U$7/12</f>
        <v>0</v>
      </c>
      <c r="AF70" s="178">
        <f>+$G70*$P70*'[111]2d - Schedule Table'!$V$8/12+$H70*$P70*'[111]2d - Schedule Table'!$V$9/12+$I70*$P70*'[111]2d - Schedule Table'!$V$10/12+$J70*$P70*'[111]2d - Schedule Table'!$V$11/12+$K70*$P70*'[111]2d - Schedule Table'!$V$12/12+$L70*$P70*'[111]2d - Schedule Table'!$V$13/12+$M70*$P70*'[111]2d - Schedule Table'!$V$14/12+$N70*$P70*'[111]2d - Schedule Table'!$V$15/12+$O70*$P70*'[111]2d - Schedule Table'!$V$16/12+$F70*$P70*'[111]2d - Schedule Table'!$V$7/12</f>
        <v>0</v>
      </c>
      <c r="AG70" s="178">
        <f>+$G70*$P70*'[111]2d - Schedule Table'!$W$8/12+$H70*$P70*'[111]2d - Schedule Table'!$W$9/12+$I70*$P70*'[111]2d - Schedule Table'!$W$10/12+$J70*$P70*'[111]2d - Schedule Table'!$W$11/12+$K70*$P70*'[111]2d - Schedule Table'!$W$12/12+$L70*$P70*'[111]2d - Schedule Table'!$W$13/12+$M70*$P70*'[111]2d - Schedule Table'!$W$14/12+$N70*$P70*'[111]2d - Schedule Table'!$W$15/12+$O70*$P70*'[111]2d - Schedule Table'!$W$16/12+$F70*$P70*'[111]2d - Schedule Table'!$W$7/12</f>
        <v>0</v>
      </c>
      <c r="AH70" s="178">
        <f>+$G70*$P70*'[111]2d - Schedule Table'!$X$8/12+$H70*$P70*'[111]2d - Schedule Table'!$X$9/12+$I70*$P70*'[111]2d - Schedule Table'!$X$10/12+$J70*$P70*'[111]2d - Schedule Table'!$X$11/12+$K70*$P70*'[111]2d - Schedule Table'!$X$12/12+$L70*$P70*'[111]2d - Schedule Table'!$X$13/12+$M70*$P70*'[111]2d - Schedule Table'!$X$14/12+$N70*$P70*'[111]2d - Schedule Table'!$X$15/12+$O70*$P70*'[111]2d - Schedule Table'!$X$16/12+$F70*$P70*'[111]2d - Schedule Table'!$X$7/12</f>
        <v>0</v>
      </c>
      <c r="AI70" s="178">
        <f>+$G70*$P70*'[111]2d - Schedule Table'!$Y$8/12+$H70*$P70*'[111]2d - Schedule Table'!$Y$9/12+$I70*$P70*'[111]2d - Schedule Table'!$Y$10/12+$J70*$P70*'[111]2d - Schedule Table'!$Y$11/12+$K70*$P70*'[111]2d - Schedule Table'!$Y$12/12+$L70*$P70*'[111]2d - Schedule Table'!$Y$13/12+$M70*$P70*'[111]2d - Schedule Table'!$Y$14/12+$N70*$P70*'[111]2d - Schedule Table'!$Y$15/12+$O70*$P70*'[111]2d - Schedule Table'!$Y$16/12+$F70*$P70*'[111]2d - Schedule Table'!$Y$7/12</f>
        <v>0</v>
      </c>
      <c r="AJ70" s="178">
        <f>+$G70*$P70*'[111]2d - Schedule Table'!$Z$8/12+$H70*$P70*'[111]2d - Schedule Table'!$Z$9/12+$I70*$P70*'[111]2d - Schedule Table'!$Z$10/12+$J70*$P70*'[111]2d - Schedule Table'!$Z$11/12+$K70*$P70*'[111]2d - Schedule Table'!$Z$12/12+$L70*$P70*'[111]2d - Schedule Table'!$Z$13/12+$M70*$P70*'[111]2d - Schedule Table'!$Z$14/12+$N70*$P70*'[111]2d - Schedule Table'!$Z$15/12+$O70*$P70*'[111]2d - Schedule Table'!$Z$16/12+$F70*$P70*'[111]2d - Schedule Table'!$Z$7/12</f>
        <v>0</v>
      </c>
      <c r="AK70" s="178">
        <f>+$G70*$P70*'[111]2d - Schedule Table'!$AA$8/12+$H70*$P70*'[111]2d - Schedule Table'!$AA$9/12+$I70*$P70*'[111]2d - Schedule Table'!$AA$10/12+$J70*$P70*'[111]2d - Schedule Table'!$AA$11/12+$K70*$P70*'[111]2d - Schedule Table'!$AA$12/12+$L70*$P70*'[111]2d - Schedule Table'!$AA$13/12+$M70*$P70*'[111]2d - Schedule Table'!$AA$14/12+$N70*$P70*'[111]2d - Schedule Table'!$AA$15/12+$O70*$P70*'[111]2d - Schedule Table'!$AA$16/12+$F70*$P70*'[111]2d - Schedule Table'!$AA$7/12</f>
        <v>0</v>
      </c>
      <c r="AL70" s="178">
        <f>+$G70*$P70*'[111]2d - Schedule Table'!$AB$8/12+$H70*$P70*'[111]2d - Schedule Table'!$AB$9/12+$I70*$P70*'[111]2d - Schedule Table'!$AB$10/12+$J70*$P70*'[111]2d - Schedule Table'!$AB$11/12+$K70*$P70*'[111]2d - Schedule Table'!$AB$12/12+$L70*$P70*'[111]2d - Schedule Table'!$AB$13/12+$M70*$P70*'[111]2d - Schedule Table'!$AB$14/12+$N70*$P70*'[111]2d - Schedule Table'!$AB$15/12+$O70*$P70*'[111]2d - Schedule Table'!$AB$16/12+$F70*$P70*'[111]2d - Schedule Table'!$AB$7/12</f>
        <v>0</v>
      </c>
      <c r="AM70" s="178">
        <f>+$G70*$P70*'[111]2d - Schedule Table'!$AC$8/12+$H70*$P70*'[111]2d - Schedule Table'!$AC$9/12+$I70*$P70*'[111]2d - Schedule Table'!$AC$10/12+$J70*$P70*'[111]2d - Schedule Table'!$AC$11/12+$K70*$P70*'[111]2d - Schedule Table'!$AC$12/12+$L70*$P70*'[111]2d - Schedule Table'!$AC$13/12+$M70*$P70*'[111]2d - Schedule Table'!$AC$14/12+$N70*$P70*'[111]2d - Schedule Table'!$AC$15/12+$O70*$P70*'[111]2d - Schedule Table'!$AC$16/12+$F70*$P70*'[111]2d - Schedule Table'!$AC$7/12</f>
        <v>0</v>
      </c>
      <c r="AN70" s="180">
        <f t="shared" si="2"/>
        <v>0</v>
      </c>
    </row>
    <row r="71" spans="1:40" hidden="1" outlineLevel="1">
      <c r="A71" s="216" t="s">
        <v>1390</v>
      </c>
      <c r="B71" s="211"/>
      <c r="C71" s="218"/>
      <c r="D71" s="219"/>
      <c r="E71" s="206" t="s">
        <v>1296</v>
      </c>
      <c r="F71" s="207"/>
      <c r="G71" s="215"/>
      <c r="H71" s="215"/>
      <c r="I71" s="215"/>
      <c r="J71" s="215"/>
      <c r="K71" s="215"/>
      <c r="L71" s="215"/>
      <c r="M71" s="215"/>
      <c r="N71" s="209"/>
      <c r="O71" s="209"/>
      <c r="P71" s="183">
        <f>+IFERROR(VLOOKUP(E71,'[111]4b-Classifcation rates'!$A$5:$G$200,7,FALSE),0)</f>
        <v>131672.61978750001</v>
      </c>
      <c r="Q71" s="178">
        <f>+$G71*$P71*'[111]2d - Schedule Table'!$G$8/12+$H71*$P71*'[111]2d - Schedule Table'!$G$9/12+$I71*$P71*'[111]2d - Schedule Table'!$G$10/12+$J71*$P71*'[111]2d - Schedule Table'!$G$11/12+$K71*$P71*'[111]2d - Schedule Table'!$G$12/12+$L71*$P71*'[111]2d - Schedule Table'!$G$13/12+$M71*$P71*'[111]2d - Schedule Table'!$G$14/12+$N71*$P71*'[111]2d - Schedule Table'!$G$15/12+$O71*$P71*'[111]2d - Schedule Table'!$G$16/12+$F71*$P71*'[111]2d - Schedule Table'!$G$7/12</f>
        <v>0</v>
      </c>
      <c r="R71" s="178">
        <f>+$G71*$P71*'[111]2d - Schedule Table'!$H$8/12+$H71*$P71*'[111]2d - Schedule Table'!$H$9/12+$I71*$P71*'[111]2d - Schedule Table'!$H$10/12+$J71*$P71*'[111]2d - Schedule Table'!$H$11/12+$K71*$P71*'[111]2d - Schedule Table'!$H$12/12+$L71*$P71*'[111]2d - Schedule Table'!$H$13/12+$M71*$P71*'[111]2d - Schedule Table'!$H$14/12+$N71*$P71*'[111]2d - Schedule Table'!$H$15/12+$O71*$P71*'[111]2d - Schedule Table'!$H$16/12+$F71*$P71*'[111]2d - Schedule Table'!$H$7/12</f>
        <v>0</v>
      </c>
      <c r="S71" s="178">
        <f>+$G71*$P71*'[111]2d - Schedule Table'!$I$8/12+$H71*$P71*'[111]2d - Schedule Table'!$I$9/12+$I71*$P71*'[111]2d - Schedule Table'!$I$10/12+$J71*$P71*'[111]2d - Schedule Table'!$I$11/12+$K71*$P71*'[111]2d - Schedule Table'!$I$12/12+$L71*$P71*'[111]2d - Schedule Table'!$I$13/12+$M71*$P71*'[111]2d - Schedule Table'!$I$14/12+$N71*$P71*'[111]2d - Schedule Table'!$I$15/12+$O71*$P71*'[111]2d - Schedule Table'!$I$16/12+$F71*$P71*'[111]2d - Schedule Table'!$I$7/12</f>
        <v>0</v>
      </c>
      <c r="T71" s="178">
        <f>+$G71*$P71*'[111]2d - Schedule Table'!$J$8/12+$H71*$P71*'[111]2d - Schedule Table'!$J$9/12+$I71*$P71*'[111]2d - Schedule Table'!$J$10/12+$J71*$P71*'[111]2d - Schedule Table'!$J$11/12+$K71*$P71*'[111]2d - Schedule Table'!$J$12/12+$L71*$P71*'[111]2d - Schedule Table'!$J$13/12+$M71*$P71*'[111]2d - Schedule Table'!$J$14/12+$N71*$P71*'[111]2d - Schedule Table'!$J$15/12+$O71*$P71*'[111]2d - Schedule Table'!$J$16/12+$F71*$P71*'[111]2d - Schedule Table'!$J$7/12</f>
        <v>0</v>
      </c>
      <c r="U71" s="178">
        <f>+$G71*$P71*'[111]2d - Schedule Table'!$K$8/12+$H71*$P71*'[111]2d - Schedule Table'!$K$9/12+$I71*$P71*'[111]2d - Schedule Table'!$K$10/12+$J71*$P71*'[111]2d - Schedule Table'!$K$11/12+$K71*$P71*'[111]2d - Schedule Table'!$K$12/12+$L71*$P71*'[111]2d - Schedule Table'!$K$13/12+$M71*$P71*'[111]2d - Schedule Table'!$K$14/12+$N71*$P71*'[111]2d - Schedule Table'!$K$15/12+$O71*$P71*'[111]2d - Schedule Table'!$K$16/12+$F71*$P71*'[111]2d - Schedule Table'!$K$7/12</f>
        <v>0</v>
      </c>
      <c r="V71" s="178">
        <f>+$G71*$P71*'[111]2d - Schedule Table'!$L$8/12+$H71*$P71*'[111]2d - Schedule Table'!$L$9/12+$I71*$P71*'[111]2d - Schedule Table'!$L$10/12+$J71*$P71*'[111]2d - Schedule Table'!$L$11/12+$K71*$P71*'[111]2d - Schedule Table'!$L$12/12+$L71*$P71*'[111]2d - Schedule Table'!$L$13/12+$M71*$P71*'[111]2d - Schedule Table'!$L$14/12+$N71*$P71*'[111]2d - Schedule Table'!$L$15/12+$O71*$P71*'[111]2d - Schedule Table'!$L$16/12+$F71*$P71*'[111]2d - Schedule Table'!$L$7/12</f>
        <v>0</v>
      </c>
      <c r="W71" s="178">
        <f>+$G71*$P71*'[111]2d - Schedule Table'!$M$8/12+$H71*$P71*'[111]2d - Schedule Table'!$M$9/12+$I71*$P71*'[111]2d - Schedule Table'!$M$10/12+$J71*$P71*'[111]2d - Schedule Table'!$M$11/12+$K71*$P71*'[111]2d - Schedule Table'!$M$12/12+$L71*$P71*'[111]2d - Schedule Table'!$M$13/12+$M71*$P71*'[111]2d - Schedule Table'!$M$14/12+$N71*$P71*'[111]2d - Schedule Table'!$M$15/12+$O71*$P71*'[111]2d - Schedule Table'!$M$16/12+$F71*$P71*'[111]2d - Schedule Table'!$M$7/12</f>
        <v>0</v>
      </c>
      <c r="X71" s="178">
        <f>+$G71*$P71*'[111]2d - Schedule Table'!$N$8/12+$H71*$P71*'[111]2d - Schedule Table'!$N$9/12+$I71*$P71*'[111]2d - Schedule Table'!$N$10/12+$J71*$P71*'[111]2d - Schedule Table'!$N$11/12+$K71*$P71*'[111]2d - Schedule Table'!$N$12/12+$L71*$P71*'[111]2d - Schedule Table'!$N$13/12+$M71*$P71*'[111]2d - Schedule Table'!$N$14/12+$N71*$P71*'[111]2d - Schedule Table'!$N$15/12+$O71*$P71*'[111]2d - Schedule Table'!$N$16/12+$F71*$P71*'[111]2d - Schedule Table'!$N$7/12</f>
        <v>0</v>
      </c>
      <c r="Y71" s="178">
        <f>+$G71*$P71*'[111]2d - Schedule Table'!$O$8/12+$H71*$P71*'[111]2d - Schedule Table'!$O$9/12+$I71*$P71*'[111]2d - Schedule Table'!$O$10/12+$J71*$P71*'[111]2d - Schedule Table'!$O$11/12+$K71*$P71*'[111]2d - Schedule Table'!$O$12/12+$L71*$P71*'[111]2d - Schedule Table'!$O$13/12+$M71*$P71*'[111]2d - Schedule Table'!$O$14/12+$N71*$P71*'[111]2d - Schedule Table'!$O$15/12+$O71*$P71*'[111]2d - Schedule Table'!$O$16/12+$F71*$P71*'[111]2d - Schedule Table'!$O$7/12</f>
        <v>0</v>
      </c>
      <c r="Z71" s="178">
        <f>+$G71*$P71*'[111]2d - Schedule Table'!$P$8/12+$H71*$P71*'[111]2d - Schedule Table'!$P$9/12+$I71*$P71*'[111]2d - Schedule Table'!$P$10/12+$J71*$P71*'[111]2d - Schedule Table'!$P$11/12+$K71*$P71*'[111]2d - Schedule Table'!$P$12/12+$L71*$P71*'[111]2d - Schedule Table'!$P$13/12+$M71*$P71*'[111]2d - Schedule Table'!$P$14/12+$N71*$P71*'[111]2d - Schedule Table'!$P$15/12+$O71*$P71*'[111]2d - Schedule Table'!$P$16/12+$F71*$P71*'[111]2d - Schedule Table'!$P$7/12</f>
        <v>0</v>
      </c>
      <c r="AA71" s="178">
        <f>+$G71*$P71*'[111]2d - Schedule Table'!$Q$8/12+$H71*$P71*'[111]2d - Schedule Table'!$Q$9/12+$I71*$P71*'[111]2d - Schedule Table'!$Q$10/12+$J71*$P71*'[111]2d - Schedule Table'!$Q$11/12+$K71*$P71*'[111]2d - Schedule Table'!$Q$12/12+$L71*$P71*'[111]2d - Schedule Table'!$Q$13/12+$M71*$P71*'[111]2d - Schedule Table'!$Q$14/12+$N71*$P71*'[111]2d - Schedule Table'!$Q$15/12+$O71*$P71*'[111]2d - Schedule Table'!$Q$16/12+$F71*$P71*'[111]2d - Schedule Table'!$Q$7/12</f>
        <v>0</v>
      </c>
      <c r="AB71" s="178">
        <f>+$G71*$P71*'[111]2d - Schedule Table'!$R$8/12+$H71*$P71*'[111]2d - Schedule Table'!$R$9/12+$I71*$P71*'[111]2d - Schedule Table'!$R$10/12+$J71*$P71*'[111]2d - Schedule Table'!$R$11/12+$K71*$P71*'[111]2d - Schedule Table'!$R$12/12+$L71*$P71*'[111]2d - Schedule Table'!$R$13/12+$M71*$P71*'[111]2d - Schedule Table'!$R$14/12+$N71*$P71*'[111]2d - Schedule Table'!$R$15/12+$O71*$P71*'[111]2d - Schedule Table'!$R$16/12+$F71*$P71*'[111]2d - Schedule Table'!$R$7/12</f>
        <v>0</v>
      </c>
      <c r="AC71" s="178">
        <f>+$G71*$P71*'[111]2d - Schedule Table'!$S$8/12+$H71*$P71*'[111]2d - Schedule Table'!$S$9/12+$I71*$P71*'[111]2d - Schedule Table'!$S$10/12+$J71*$P71*'[111]2d - Schedule Table'!$S$11/12+$K71*$P71*'[111]2d - Schedule Table'!$S$12/12+$L71*$P71*'[111]2d - Schedule Table'!$S$13/12+$M71*$P71*'[111]2d - Schedule Table'!$S$14/12+$N71*$P71*'[111]2d - Schedule Table'!$S$15/12+$O71*$P71*'[111]2d - Schedule Table'!$S$16/12+$F71*$P71*'[111]2d - Schedule Table'!$S$7/12</f>
        <v>0</v>
      </c>
      <c r="AD71" s="178">
        <f>+$G71*$P71*'[111]2d - Schedule Table'!$T$8/12+$H71*$P71*'[111]2d - Schedule Table'!$T$9/12+$I71*$P71*'[111]2d - Schedule Table'!$T$10/12+$J71*$P71*'[111]2d - Schedule Table'!$T$11/12+$K71*$P71*'[111]2d - Schedule Table'!$T$12/12+$L71*$P71*'[111]2d - Schedule Table'!$T$13/12+$M71*$P71*'[111]2d - Schedule Table'!$T$14/12+$N71*$P71*'[111]2d - Schedule Table'!$T$15/12+$O71*$P71*'[111]2d - Schedule Table'!$T$16/12+$F71*$P71*'[111]2d - Schedule Table'!$T$7/12</f>
        <v>0</v>
      </c>
      <c r="AE71" s="178">
        <f>+$G71*$P71*'[111]2d - Schedule Table'!$U$8/12+$H71*$P71*'[111]2d - Schedule Table'!$U$9/12+$I71*$P71*'[111]2d - Schedule Table'!$U$10/12+$J71*$P71*'[111]2d - Schedule Table'!$U$11/12+$K71*$P71*'[111]2d - Schedule Table'!$U$12/12+$L71*$P71*'[111]2d - Schedule Table'!$U$13/12+$M71*$P71*'[111]2d - Schedule Table'!$U$14/12+$N71*$P71*'[111]2d - Schedule Table'!$U$15/12+$O71*$P71*'[111]2d - Schedule Table'!$U$16/12+$F71*$P71*'[111]2d - Schedule Table'!$U$7/12</f>
        <v>0</v>
      </c>
      <c r="AF71" s="178">
        <f>+$G71*$P71*'[111]2d - Schedule Table'!$V$8/12+$H71*$P71*'[111]2d - Schedule Table'!$V$9/12+$I71*$P71*'[111]2d - Schedule Table'!$V$10/12+$J71*$P71*'[111]2d - Schedule Table'!$V$11/12+$K71*$P71*'[111]2d - Schedule Table'!$V$12/12+$L71*$P71*'[111]2d - Schedule Table'!$V$13/12+$M71*$P71*'[111]2d - Schedule Table'!$V$14/12+$N71*$P71*'[111]2d - Schedule Table'!$V$15/12+$O71*$P71*'[111]2d - Schedule Table'!$V$16/12+$F71*$P71*'[111]2d - Schedule Table'!$V$7/12</f>
        <v>0</v>
      </c>
      <c r="AG71" s="178">
        <f>+$G71*$P71*'[111]2d - Schedule Table'!$W$8/12+$H71*$P71*'[111]2d - Schedule Table'!$W$9/12+$I71*$P71*'[111]2d - Schedule Table'!$W$10/12+$J71*$P71*'[111]2d - Schedule Table'!$W$11/12+$K71*$P71*'[111]2d - Schedule Table'!$W$12/12+$L71*$P71*'[111]2d - Schedule Table'!$W$13/12+$M71*$P71*'[111]2d - Schedule Table'!$W$14/12+$N71*$P71*'[111]2d - Schedule Table'!$W$15/12+$O71*$P71*'[111]2d - Schedule Table'!$W$16/12+$F71*$P71*'[111]2d - Schedule Table'!$W$7/12</f>
        <v>0</v>
      </c>
      <c r="AH71" s="178">
        <f>+$G71*$P71*'[111]2d - Schedule Table'!$X$8/12+$H71*$P71*'[111]2d - Schedule Table'!$X$9/12+$I71*$P71*'[111]2d - Schedule Table'!$X$10/12+$J71*$P71*'[111]2d - Schedule Table'!$X$11/12+$K71*$P71*'[111]2d - Schedule Table'!$X$12/12+$L71*$P71*'[111]2d - Schedule Table'!$X$13/12+$M71*$P71*'[111]2d - Schedule Table'!$X$14/12+$N71*$P71*'[111]2d - Schedule Table'!$X$15/12+$O71*$P71*'[111]2d - Schedule Table'!$X$16/12+$F71*$P71*'[111]2d - Schedule Table'!$X$7/12</f>
        <v>0</v>
      </c>
      <c r="AI71" s="178">
        <f>+$G71*$P71*'[111]2d - Schedule Table'!$Y$8/12+$H71*$P71*'[111]2d - Schedule Table'!$Y$9/12+$I71*$P71*'[111]2d - Schedule Table'!$Y$10/12+$J71*$P71*'[111]2d - Schedule Table'!$Y$11/12+$K71*$P71*'[111]2d - Schedule Table'!$Y$12/12+$L71*$P71*'[111]2d - Schedule Table'!$Y$13/12+$M71*$P71*'[111]2d - Schedule Table'!$Y$14/12+$N71*$P71*'[111]2d - Schedule Table'!$Y$15/12+$O71*$P71*'[111]2d - Schedule Table'!$Y$16/12+$F71*$P71*'[111]2d - Schedule Table'!$Y$7/12</f>
        <v>0</v>
      </c>
      <c r="AJ71" s="178">
        <f>+$G71*$P71*'[111]2d - Schedule Table'!$Z$8/12+$H71*$P71*'[111]2d - Schedule Table'!$Z$9/12+$I71*$P71*'[111]2d - Schedule Table'!$Z$10/12+$J71*$P71*'[111]2d - Schedule Table'!$Z$11/12+$K71*$P71*'[111]2d - Schedule Table'!$Z$12/12+$L71*$P71*'[111]2d - Schedule Table'!$Z$13/12+$M71*$P71*'[111]2d - Schedule Table'!$Z$14/12+$N71*$P71*'[111]2d - Schedule Table'!$Z$15/12+$O71*$P71*'[111]2d - Schedule Table'!$Z$16/12+$F71*$P71*'[111]2d - Schedule Table'!$Z$7/12</f>
        <v>0</v>
      </c>
      <c r="AK71" s="178">
        <f>+$G71*$P71*'[111]2d - Schedule Table'!$AA$8/12+$H71*$P71*'[111]2d - Schedule Table'!$AA$9/12+$I71*$P71*'[111]2d - Schedule Table'!$AA$10/12+$J71*$P71*'[111]2d - Schedule Table'!$AA$11/12+$K71*$P71*'[111]2d - Schedule Table'!$AA$12/12+$L71*$P71*'[111]2d - Schedule Table'!$AA$13/12+$M71*$P71*'[111]2d - Schedule Table'!$AA$14/12+$N71*$P71*'[111]2d - Schedule Table'!$AA$15/12+$O71*$P71*'[111]2d - Schedule Table'!$AA$16/12+$F71*$P71*'[111]2d - Schedule Table'!$AA$7/12</f>
        <v>0</v>
      </c>
      <c r="AL71" s="178">
        <f>+$G71*$P71*'[111]2d - Schedule Table'!$AB$8/12+$H71*$P71*'[111]2d - Schedule Table'!$AB$9/12+$I71*$P71*'[111]2d - Schedule Table'!$AB$10/12+$J71*$P71*'[111]2d - Schedule Table'!$AB$11/12+$K71*$P71*'[111]2d - Schedule Table'!$AB$12/12+$L71*$P71*'[111]2d - Schedule Table'!$AB$13/12+$M71*$P71*'[111]2d - Schedule Table'!$AB$14/12+$N71*$P71*'[111]2d - Schedule Table'!$AB$15/12+$O71*$P71*'[111]2d - Schedule Table'!$AB$16/12+$F71*$P71*'[111]2d - Schedule Table'!$AB$7/12</f>
        <v>0</v>
      </c>
      <c r="AM71" s="178">
        <f>+$G71*$P71*'[111]2d - Schedule Table'!$AC$8/12+$H71*$P71*'[111]2d - Schedule Table'!$AC$9/12+$I71*$P71*'[111]2d - Schedule Table'!$AC$10/12+$J71*$P71*'[111]2d - Schedule Table'!$AC$11/12+$K71*$P71*'[111]2d - Schedule Table'!$AC$12/12+$L71*$P71*'[111]2d - Schedule Table'!$AC$13/12+$M71*$P71*'[111]2d - Schedule Table'!$AC$14/12+$N71*$P71*'[111]2d - Schedule Table'!$AC$15/12+$O71*$P71*'[111]2d - Schedule Table'!$AC$16/12+$F71*$P71*'[111]2d - Schedule Table'!$AC$7/12</f>
        <v>0</v>
      </c>
      <c r="AN71" s="180">
        <f t="shared" si="2"/>
        <v>0</v>
      </c>
    </row>
    <row r="72" spans="1:40" hidden="1" outlineLevel="1">
      <c r="A72" s="216" t="s">
        <v>1390</v>
      </c>
      <c r="B72" s="211"/>
      <c r="C72" s="218"/>
      <c r="D72" s="219"/>
      <c r="E72" s="206" t="s">
        <v>1301</v>
      </c>
      <c r="F72" s="207"/>
      <c r="G72" s="215"/>
      <c r="H72" s="215"/>
      <c r="I72" s="215"/>
      <c r="J72" s="215"/>
      <c r="K72" s="215"/>
      <c r="L72" s="215"/>
      <c r="M72" s="215"/>
      <c r="N72" s="209"/>
      <c r="O72" s="209"/>
      <c r="P72" s="183">
        <f>+IFERROR(VLOOKUP(E72,'[111]4b-Classifcation rates'!$A$5:$G$200,7,FALSE),0)</f>
        <v>151178.8714875</v>
      </c>
      <c r="Q72" s="178">
        <f>+$G72*$P72*'[111]2d - Schedule Table'!$G$8/12+$H72*$P72*'[111]2d - Schedule Table'!$G$9/12+$I72*$P72*'[111]2d - Schedule Table'!$G$10/12+$J72*$P72*'[111]2d - Schedule Table'!$G$11/12+$K72*$P72*'[111]2d - Schedule Table'!$G$12/12+$L72*$P72*'[111]2d - Schedule Table'!$G$13/12+$M72*$P72*'[111]2d - Schedule Table'!$G$14/12+$N72*$P72*'[111]2d - Schedule Table'!$G$15/12+$O72*$P72*'[111]2d - Schedule Table'!$G$16/12+$F72*$P72*'[111]2d - Schedule Table'!$G$7/12</f>
        <v>0</v>
      </c>
      <c r="R72" s="178">
        <f>+$G72*$P72*'[111]2d - Schedule Table'!$H$8/12+$H72*$P72*'[111]2d - Schedule Table'!$H$9/12+$I72*$P72*'[111]2d - Schedule Table'!$H$10/12+$J72*$P72*'[111]2d - Schedule Table'!$H$11/12+$K72*$P72*'[111]2d - Schedule Table'!$H$12/12+$L72*$P72*'[111]2d - Schedule Table'!$H$13/12+$M72*$P72*'[111]2d - Schedule Table'!$H$14/12+$N72*$P72*'[111]2d - Schedule Table'!$H$15/12+$O72*$P72*'[111]2d - Schedule Table'!$H$16/12+$F72*$P72*'[111]2d - Schedule Table'!$H$7/12</f>
        <v>0</v>
      </c>
      <c r="S72" s="178">
        <f>+$G72*$P72*'[111]2d - Schedule Table'!$I$8/12+$H72*$P72*'[111]2d - Schedule Table'!$I$9/12+$I72*$P72*'[111]2d - Schedule Table'!$I$10/12+$J72*$P72*'[111]2d - Schedule Table'!$I$11/12+$K72*$P72*'[111]2d - Schedule Table'!$I$12/12+$L72*$P72*'[111]2d - Schedule Table'!$I$13/12+$M72*$P72*'[111]2d - Schedule Table'!$I$14/12+$N72*$P72*'[111]2d - Schedule Table'!$I$15/12+$O72*$P72*'[111]2d - Schedule Table'!$I$16/12+$F72*$P72*'[111]2d - Schedule Table'!$I$7/12</f>
        <v>0</v>
      </c>
      <c r="T72" s="178">
        <f>+$G72*$P72*'[111]2d - Schedule Table'!$J$8/12+$H72*$P72*'[111]2d - Schedule Table'!$J$9/12+$I72*$P72*'[111]2d - Schedule Table'!$J$10/12+$J72*$P72*'[111]2d - Schedule Table'!$J$11/12+$K72*$P72*'[111]2d - Schedule Table'!$J$12/12+$L72*$P72*'[111]2d - Schedule Table'!$J$13/12+$M72*$P72*'[111]2d - Schedule Table'!$J$14/12+$N72*$P72*'[111]2d - Schedule Table'!$J$15/12+$O72*$P72*'[111]2d - Schedule Table'!$J$16/12+$F72*$P72*'[111]2d - Schedule Table'!$J$7/12</f>
        <v>0</v>
      </c>
      <c r="U72" s="178">
        <f>+$G72*$P72*'[111]2d - Schedule Table'!$K$8/12+$H72*$P72*'[111]2d - Schedule Table'!$K$9/12+$I72*$P72*'[111]2d - Schedule Table'!$K$10/12+$J72*$P72*'[111]2d - Schedule Table'!$K$11/12+$K72*$P72*'[111]2d - Schedule Table'!$K$12/12+$L72*$P72*'[111]2d - Schedule Table'!$K$13/12+$M72*$P72*'[111]2d - Schedule Table'!$K$14/12+$N72*$P72*'[111]2d - Schedule Table'!$K$15/12+$O72*$P72*'[111]2d - Schedule Table'!$K$16/12+$F72*$P72*'[111]2d - Schedule Table'!$K$7/12</f>
        <v>0</v>
      </c>
      <c r="V72" s="178">
        <f>+$G72*$P72*'[111]2d - Schedule Table'!$L$8/12+$H72*$P72*'[111]2d - Schedule Table'!$L$9/12+$I72*$P72*'[111]2d - Schedule Table'!$L$10/12+$J72*$P72*'[111]2d - Schedule Table'!$L$11/12+$K72*$P72*'[111]2d - Schedule Table'!$L$12/12+$L72*$P72*'[111]2d - Schedule Table'!$L$13/12+$M72*$P72*'[111]2d - Schedule Table'!$L$14/12+$N72*$P72*'[111]2d - Schedule Table'!$L$15/12+$O72*$P72*'[111]2d - Schedule Table'!$L$16/12+$F72*$P72*'[111]2d - Schedule Table'!$L$7/12</f>
        <v>0</v>
      </c>
      <c r="W72" s="178">
        <f>+$G72*$P72*'[111]2d - Schedule Table'!$M$8/12+$H72*$P72*'[111]2d - Schedule Table'!$M$9/12+$I72*$P72*'[111]2d - Schedule Table'!$M$10/12+$J72*$P72*'[111]2d - Schedule Table'!$M$11/12+$K72*$P72*'[111]2d - Schedule Table'!$M$12/12+$L72*$P72*'[111]2d - Schedule Table'!$M$13/12+$M72*$P72*'[111]2d - Schedule Table'!$M$14/12+$N72*$P72*'[111]2d - Schedule Table'!$M$15/12+$O72*$P72*'[111]2d - Schedule Table'!$M$16/12+$F72*$P72*'[111]2d - Schedule Table'!$M$7/12</f>
        <v>0</v>
      </c>
      <c r="X72" s="178">
        <f>+$G72*$P72*'[111]2d - Schedule Table'!$N$8/12+$H72*$P72*'[111]2d - Schedule Table'!$N$9/12+$I72*$P72*'[111]2d - Schedule Table'!$N$10/12+$J72*$P72*'[111]2d - Schedule Table'!$N$11/12+$K72*$P72*'[111]2d - Schedule Table'!$N$12/12+$L72*$P72*'[111]2d - Schedule Table'!$N$13/12+$M72*$P72*'[111]2d - Schedule Table'!$N$14/12+$N72*$P72*'[111]2d - Schedule Table'!$N$15/12+$O72*$P72*'[111]2d - Schedule Table'!$N$16/12+$F72*$P72*'[111]2d - Schedule Table'!$N$7/12</f>
        <v>0</v>
      </c>
      <c r="Y72" s="178">
        <f>+$G72*$P72*'[111]2d - Schedule Table'!$O$8/12+$H72*$P72*'[111]2d - Schedule Table'!$O$9/12+$I72*$P72*'[111]2d - Schedule Table'!$O$10/12+$J72*$P72*'[111]2d - Schedule Table'!$O$11/12+$K72*$P72*'[111]2d - Schedule Table'!$O$12/12+$L72*$P72*'[111]2d - Schedule Table'!$O$13/12+$M72*$P72*'[111]2d - Schedule Table'!$O$14/12+$N72*$P72*'[111]2d - Schedule Table'!$O$15/12+$O72*$P72*'[111]2d - Schedule Table'!$O$16/12+$F72*$P72*'[111]2d - Schedule Table'!$O$7/12</f>
        <v>0</v>
      </c>
      <c r="Z72" s="178">
        <f>+$G72*$P72*'[111]2d - Schedule Table'!$P$8/12+$H72*$P72*'[111]2d - Schedule Table'!$P$9/12+$I72*$P72*'[111]2d - Schedule Table'!$P$10/12+$J72*$P72*'[111]2d - Schedule Table'!$P$11/12+$K72*$P72*'[111]2d - Schedule Table'!$P$12/12+$L72*$P72*'[111]2d - Schedule Table'!$P$13/12+$M72*$P72*'[111]2d - Schedule Table'!$P$14/12+$N72*$P72*'[111]2d - Schedule Table'!$P$15/12+$O72*$P72*'[111]2d - Schedule Table'!$P$16/12+$F72*$P72*'[111]2d - Schedule Table'!$P$7/12</f>
        <v>0</v>
      </c>
      <c r="AA72" s="178">
        <f>+$G72*$P72*'[111]2d - Schedule Table'!$Q$8/12+$H72*$P72*'[111]2d - Schedule Table'!$Q$9/12+$I72*$P72*'[111]2d - Schedule Table'!$Q$10/12+$J72*$P72*'[111]2d - Schedule Table'!$Q$11/12+$K72*$P72*'[111]2d - Schedule Table'!$Q$12/12+$L72*$P72*'[111]2d - Schedule Table'!$Q$13/12+$M72*$P72*'[111]2d - Schedule Table'!$Q$14/12+$N72*$P72*'[111]2d - Schedule Table'!$Q$15/12+$O72*$P72*'[111]2d - Schedule Table'!$Q$16/12+$F72*$P72*'[111]2d - Schedule Table'!$Q$7/12</f>
        <v>0</v>
      </c>
      <c r="AB72" s="178">
        <f>+$G72*$P72*'[111]2d - Schedule Table'!$R$8/12+$H72*$P72*'[111]2d - Schedule Table'!$R$9/12+$I72*$P72*'[111]2d - Schedule Table'!$R$10/12+$J72*$P72*'[111]2d - Schedule Table'!$R$11/12+$K72*$P72*'[111]2d - Schedule Table'!$R$12/12+$L72*$P72*'[111]2d - Schedule Table'!$R$13/12+$M72*$P72*'[111]2d - Schedule Table'!$R$14/12+$N72*$P72*'[111]2d - Schedule Table'!$R$15/12+$O72*$P72*'[111]2d - Schedule Table'!$R$16/12+$F72*$P72*'[111]2d - Schedule Table'!$R$7/12</f>
        <v>0</v>
      </c>
      <c r="AC72" s="178">
        <f>+$G72*$P72*'[111]2d - Schedule Table'!$S$8/12+$H72*$P72*'[111]2d - Schedule Table'!$S$9/12+$I72*$P72*'[111]2d - Schedule Table'!$S$10/12+$J72*$P72*'[111]2d - Schedule Table'!$S$11/12+$K72*$P72*'[111]2d - Schedule Table'!$S$12/12+$L72*$P72*'[111]2d - Schedule Table'!$S$13/12+$M72*$P72*'[111]2d - Schedule Table'!$S$14/12+$N72*$P72*'[111]2d - Schedule Table'!$S$15/12+$O72*$P72*'[111]2d - Schedule Table'!$S$16/12+$F72*$P72*'[111]2d - Schedule Table'!$S$7/12</f>
        <v>0</v>
      </c>
      <c r="AD72" s="178">
        <f>+$G72*$P72*'[111]2d - Schedule Table'!$T$8/12+$H72*$P72*'[111]2d - Schedule Table'!$T$9/12+$I72*$P72*'[111]2d - Schedule Table'!$T$10/12+$J72*$P72*'[111]2d - Schedule Table'!$T$11/12+$K72*$P72*'[111]2d - Schedule Table'!$T$12/12+$L72*$P72*'[111]2d - Schedule Table'!$T$13/12+$M72*$P72*'[111]2d - Schedule Table'!$T$14/12+$N72*$P72*'[111]2d - Schedule Table'!$T$15/12+$O72*$P72*'[111]2d - Schedule Table'!$T$16/12+$F72*$P72*'[111]2d - Schedule Table'!$T$7/12</f>
        <v>0</v>
      </c>
      <c r="AE72" s="178">
        <f>+$G72*$P72*'[111]2d - Schedule Table'!$U$8/12+$H72*$P72*'[111]2d - Schedule Table'!$U$9/12+$I72*$P72*'[111]2d - Schedule Table'!$U$10/12+$J72*$P72*'[111]2d - Schedule Table'!$U$11/12+$K72*$P72*'[111]2d - Schedule Table'!$U$12/12+$L72*$P72*'[111]2d - Schedule Table'!$U$13/12+$M72*$P72*'[111]2d - Schedule Table'!$U$14/12+$N72*$P72*'[111]2d - Schedule Table'!$U$15/12+$O72*$P72*'[111]2d - Schedule Table'!$U$16/12+$F72*$P72*'[111]2d - Schedule Table'!$U$7/12</f>
        <v>0</v>
      </c>
      <c r="AF72" s="178">
        <f>+$G72*$P72*'[111]2d - Schedule Table'!$V$8/12+$H72*$P72*'[111]2d - Schedule Table'!$V$9/12+$I72*$P72*'[111]2d - Schedule Table'!$V$10/12+$J72*$P72*'[111]2d - Schedule Table'!$V$11/12+$K72*$P72*'[111]2d - Schedule Table'!$V$12/12+$L72*$P72*'[111]2d - Schedule Table'!$V$13/12+$M72*$P72*'[111]2d - Schedule Table'!$V$14/12+$N72*$P72*'[111]2d - Schedule Table'!$V$15/12+$O72*$P72*'[111]2d - Schedule Table'!$V$16/12+$F72*$P72*'[111]2d - Schedule Table'!$V$7/12</f>
        <v>0</v>
      </c>
      <c r="AG72" s="178">
        <f>+$G72*$P72*'[111]2d - Schedule Table'!$W$8/12+$H72*$P72*'[111]2d - Schedule Table'!$W$9/12+$I72*$P72*'[111]2d - Schedule Table'!$W$10/12+$J72*$P72*'[111]2d - Schedule Table'!$W$11/12+$K72*$P72*'[111]2d - Schedule Table'!$W$12/12+$L72*$P72*'[111]2d - Schedule Table'!$W$13/12+$M72*$P72*'[111]2d - Schedule Table'!$W$14/12+$N72*$P72*'[111]2d - Schedule Table'!$W$15/12+$O72*$P72*'[111]2d - Schedule Table'!$W$16/12+$F72*$P72*'[111]2d - Schedule Table'!$W$7/12</f>
        <v>0</v>
      </c>
      <c r="AH72" s="178">
        <f>+$G72*$P72*'[111]2d - Schedule Table'!$X$8/12+$H72*$P72*'[111]2d - Schedule Table'!$X$9/12+$I72*$P72*'[111]2d - Schedule Table'!$X$10/12+$J72*$P72*'[111]2d - Schedule Table'!$X$11/12+$K72*$P72*'[111]2d - Schedule Table'!$X$12/12+$L72*$P72*'[111]2d - Schedule Table'!$X$13/12+$M72*$P72*'[111]2d - Schedule Table'!$X$14/12+$N72*$P72*'[111]2d - Schedule Table'!$X$15/12+$O72*$P72*'[111]2d - Schedule Table'!$X$16/12+$F72*$P72*'[111]2d - Schedule Table'!$X$7/12</f>
        <v>0</v>
      </c>
      <c r="AI72" s="178">
        <f>+$G72*$P72*'[111]2d - Schedule Table'!$Y$8/12+$H72*$P72*'[111]2d - Schedule Table'!$Y$9/12+$I72*$P72*'[111]2d - Schedule Table'!$Y$10/12+$J72*$P72*'[111]2d - Schedule Table'!$Y$11/12+$K72*$P72*'[111]2d - Schedule Table'!$Y$12/12+$L72*$P72*'[111]2d - Schedule Table'!$Y$13/12+$M72*$P72*'[111]2d - Schedule Table'!$Y$14/12+$N72*$P72*'[111]2d - Schedule Table'!$Y$15/12+$O72*$P72*'[111]2d - Schedule Table'!$Y$16/12+$F72*$P72*'[111]2d - Schedule Table'!$Y$7/12</f>
        <v>0</v>
      </c>
      <c r="AJ72" s="178">
        <f>+$G72*$P72*'[111]2d - Schedule Table'!$Z$8/12+$H72*$P72*'[111]2d - Schedule Table'!$Z$9/12+$I72*$P72*'[111]2d - Schedule Table'!$Z$10/12+$J72*$P72*'[111]2d - Schedule Table'!$Z$11/12+$K72*$P72*'[111]2d - Schedule Table'!$Z$12/12+$L72*$P72*'[111]2d - Schedule Table'!$Z$13/12+$M72*$P72*'[111]2d - Schedule Table'!$Z$14/12+$N72*$P72*'[111]2d - Schedule Table'!$Z$15/12+$O72*$P72*'[111]2d - Schedule Table'!$Z$16/12+$F72*$P72*'[111]2d - Schedule Table'!$Z$7/12</f>
        <v>0</v>
      </c>
      <c r="AK72" s="178">
        <f>+$G72*$P72*'[111]2d - Schedule Table'!$AA$8/12+$H72*$P72*'[111]2d - Schedule Table'!$AA$9/12+$I72*$P72*'[111]2d - Schedule Table'!$AA$10/12+$J72*$P72*'[111]2d - Schedule Table'!$AA$11/12+$K72*$P72*'[111]2d - Schedule Table'!$AA$12/12+$L72*$P72*'[111]2d - Schedule Table'!$AA$13/12+$M72*$P72*'[111]2d - Schedule Table'!$AA$14/12+$N72*$P72*'[111]2d - Schedule Table'!$AA$15/12+$O72*$P72*'[111]2d - Schedule Table'!$AA$16/12+$F72*$P72*'[111]2d - Schedule Table'!$AA$7/12</f>
        <v>0</v>
      </c>
      <c r="AL72" s="178">
        <f>+$G72*$P72*'[111]2d - Schedule Table'!$AB$8/12+$H72*$P72*'[111]2d - Schedule Table'!$AB$9/12+$I72*$P72*'[111]2d - Schedule Table'!$AB$10/12+$J72*$P72*'[111]2d - Schedule Table'!$AB$11/12+$K72*$P72*'[111]2d - Schedule Table'!$AB$12/12+$L72*$P72*'[111]2d - Schedule Table'!$AB$13/12+$M72*$P72*'[111]2d - Schedule Table'!$AB$14/12+$N72*$P72*'[111]2d - Schedule Table'!$AB$15/12+$O72*$P72*'[111]2d - Schedule Table'!$AB$16/12+$F72*$P72*'[111]2d - Schedule Table'!$AB$7/12</f>
        <v>0</v>
      </c>
      <c r="AM72" s="178">
        <f>+$G72*$P72*'[111]2d - Schedule Table'!$AC$8/12+$H72*$P72*'[111]2d - Schedule Table'!$AC$9/12+$I72*$P72*'[111]2d - Schedule Table'!$AC$10/12+$J72*$P72*'[111]2d - Schedule Table'!$AC$11/12+$K72*$P72*'[111]2d - Schedule Table'!$AC$12/12+$L72*$P72*'[111]2d - Schedule Table'!$AC$13/12+$M72*$P72*'[111]2d - Schedule Table'!$AC$14/12+$N72*$P72*'[111]2d - Schedule Table'!$AC$15/12+$O72*$P72*'[111]2d - Schedule Table'!$AC$16/12+$F72*$P72*'[111]2d - Schedule Table'!$AC$7/12</f>
        <v>0</v>
      </c>
      <c r="AN72" s="180">
        <f t="shared" si="2"/>
        <v>0</v>
      </c>
    </row>
    <row r="73" spans="1:40" hidden="1" outlineLevel="1">
      <c r="A73" s="216" t="s">
        <v>1390</v>
      </c>
      <c r="B73" s="211"/>
      <c r="C73" s="218"/>
      <c r="D73" s="219"/>
      <c r="E73" s="206" t="s">
        <v>1296</v>
      </c>
      <c r="F73" s="207"/>
      <c r="G73" s="215"/>
      <c r="H73" s="215"/>
      <c r="I73" s="215"/>
      <c r="J73" s="215"/>
      <c r="K73" s="215"/>
      <c r="L73" s="215"/>
      <c r="M73" s="215"/>
      <c r="N73" s="209"/>
      <c r="O73" s="209"/>
      <c r="P73" s="183">
        <f>+IFERROR(VLOOKUP(E73,'[111]4b-Classifcation rates'!$A$5:$G$200,7,FALSE),0)</f>
        <v>131672.61978750001</v>
      </c>
      <c r="Q73" s="178">
        <f>+$G73*$P73*'[111]2d - Schedule Table'!$G$8/12+$H73*$P73*'[111]2d - Schedule Table'!$G$9/12+$I73*$P73*'[111]2d - Schedule Table'!$G$10/12+$J73*$P73*'[111]2d - Schedule Table'!$G$11/12+$K73*$P73*'[111]2d - Schedule Table'!$G$12/12+$L73*$P73*'[111]2d - Schedule Table'!$G$13/12+$M73*$P73*'[111]2d - Schedule Table'!$G$14/12+$N73*$P73*'[111]2d - Schedule Table'!$G$15/12+$O73*$P73*'[111]2d - Schedule Table'!$G$16/12+$F73*$P73*'[111]2d - Schedule Table'!$G$7/12</f>
        <v>0</v>
      </c>
      <c r="R73" s="178">
        <f>+$G73*$P73*'[111]2d - Schedule Table'!$H$8/12+$H73*$P73*'[111]2d - Schedule Table'!$H$9/12+$I73*$P73*'[111]2d - Schedule Table'!$H$10/12+$J73*$P73*'[111]2d - Schedule Table'!$H$11/12+$K73*$P73*'[111]2d - Schedule Table'!$H$12/12+$L73*$P73*'[111]2d - Schedule Table'!$H$13/12+$M73*$P73*'[111]2d - Schedule Table'!$H$14/12+$N73*$P73*'[111]2d - Schedule Table'!$H$15/12+$O73*$P73*'[111]2d - Schedule Table'!$H$16/12+$F73*$P73*'[111]2d - Schedule Table'!$H$7/12</f>
        <v>0</v>
      </c>
      <c r="S73" s="178">
        <f>+$G73*$P73*'[111]2d - Schedule Table'!$I$8/12+$H73*$P73*'[111]2d - Schedule Table'!$I$9/12+$I73*$P73*'[111]2d - Schedule Table'!$I$10/12+$J73*$P73*'[111]2d - Schedule Table'!$I$11/12+$K73*$P73*'[111]2d - Schedule Table'!$I$12/12+$L73*$P73*'[111]2d - Schedule Table'!$I$13/12+$M73*$P73*'[111]2d - Schedule Table'!$I$14/12+$N73*$P73*'[111]2d - Schedule Table'!$I$15/12+$O73*$P73*'[111]2d - Schedule Table'!$I$16/12+$F73*$P73*'[111]2d - Schedule Table'!$I$7/12</f>
        <v>0</v>
      </c>
      <c r="T73" s="178">
        <f>+$G73*$P73*'[111]2d - Schedule Table'!$J$8/12+$H73*$P73*'[111]2d - Schedule Table'!$J$9/12+$I73*$P73*'[111]2d - Schedule Table'!$J$10/12+$J73*$P73*'[111]2d - Schedule Table'!$J$11/12+$K73*$P73*'[111]2d - Schedule Table'!$J$12/12+$L73*$P73*'[111]2d - Schedule Table'!$J$13/12+$M73*$P73*'[111]2d - Schedule Table'!$J$14/12+$N73*$P73*'[111]2d - Schedule Table'!$J$15/12+$O73*$P73*'[111]2d - Schedule Table'!$J$16/12+$F73*$P73*'[111]2d - Schedule Table'!$J$7/12</f>
        <v>0</v>
      </c>
      <c r="U73" s="178">
        <f>+$G73*$P73*'[111]2d - Schedule Table'!$K$8/12+$H73*$P73*'[111]2d - Schedule Table'!$K$9/12+$I73*$P73*'[111]2d - Schedule Table'!$K$10/12+$J73*$P73*'[111]2d - Schedule Table'!$K$11/12+$K73*$P73*'[111]2d - Schedule Table'!$K$12/12+$L73*$P73*'[111]2d - Schedule Table'!$K$13/12+$M73*$P73*'[111]2d - Schedule Table'!$K$14/12+$N73*$P73*'[111]2d - Schedule Table'!$K$15/12+$O73*$P73*'[111]2d - Schedule Table'!$K$16/12+$F73*$P73*'[111]2d - Schedule Table'!$K$7/12</f>
        <v>0</v>
      </c>
      <c r="V73" s="178">
        <f>+$G73*$P73*'[111]2d - Schedule Table'!$L$8/12+$H73*$P73*'[111]2d - Schedule Table'!$L$9/12+$I73*$P73*'[111]2d - Schedule Table'!$L$10/12+$J73*$P73*'[111]2d - Schedule Table'!$L$11/12+$K73*$P73*'[111]2d - Schedule Table'!$L$12/12+$L73*$P73*'[111]2d - Schedule Table'!$L$13/12+$M73*$P73*'[111]2d - Schedule Table'!$L$14/12+$N73*$P73*'[111]2d - Schedule Table'!$L$15/12+$O73*$P73*'[111]2d - Schedule Table'!$L$16/12+$F73*$P73*'[111]2d - Schedule Table'!$L$7/12</f>
        <v>0</v>
      </c>
      <c r="W73" s="178">
        <f>+$G73*$P73*'[111]2d - Schedule Table'!$M$8/12+$H73*$P73*'[111]2d - Schedule Table'!$M$9/12+$I73*$P73*'[111]2d - Schedule Table'!$M$10/12+$J73*$P73*'[111]2d - Schedule Table'!$M$11/12+$K73*$P73*'[111]2d - Schedule Table'!$M$12/12+$L73*$P73*'[111]2d - Schedule Table'!$M$13/12+$M73*$P73*'[111]2d - Schedule Table'!$M$14/12+$N73*$P73*'[111]2d - Schedule Table'!$M$15/12+$O73*$P73*'[111]2d - Schedule Table'!$M$16/12+$F73*$P73*'[111]2d - Schedule Table'!$M$7/12</f>
        <v>0</v>
      </c>
      <c r="X73" s="178">
        <f>+$G73*$P73*'[111]2d - Schedule Table'!$N$8/12+$H73*$P73*'[111]2d - Schedule Table'!$N$9/12+$I73*$P73*'[111]2d - Schedule Table'!$N$10/12+$J73*$P73*'[111]2d - Schedule Table'!$N$11/12+$K73*$P73*'[111]2d - Schedule Table'!$N$12/12+$L73*$P73*'[111]2d - Schedule Table'!$N$13/12+$M73*$P73*'[111]2d - Schedule Table'!$N$14/12+$N73*$P73*'[111]2d - Schedule Table'!$N$15/12+$O73*$P73*'[111]2d - Schedule Table'!$N$16/12+$F73*$P73*'[111]2d - Schedule Table'!$N$7/12</f>
        <v>0</v>
      </c>
      <c r="Y73" s="178">
        <f>+$G73*$P73*'[111]2d - Schedule Table'!$O$8/12+$H73*$P73*'[111]2d - Schedule Table'!$O$9/12+$I73*$P73*'[111]2d - Schedule Table'!$O$10/12+$J73*$P73*'[111]2d - Schedule Table'!$O$11/12+$K73*$P73*'[111]2d - Schedule Table'!$O$12/12+$L73*$P73*'[111]2d - Schedule Table'!$O$13/12+$M73*$P73*'[111]2d - Schedule Table'!$O$14/12+$N73*$P73*'[111]2d - Schedule Table'!$O$15/12+$O73*$P73*'[111]2d - Schedule Table'!$O$16/12+$F73*$P73*'[111]2d - Schedule Table'!$O$7/12</f>
        <v>0</v>
      </c>
      <c r="Z73" s="178">
        <f>+$G73*$P73*'[111]2d - Schedule Table'!$P$8/12+$H73*$P73*'[111]2d - Schedule Table'!$P$9/12+$I73*$P73*'[111]2d - Schedule Table'!$P$10/12+$J73*$P73*'[111]2d - Schedule Table'!$P$11/12+$K73*$P73*'[111]2d - Schedule Table'!$P$12/12+$L73*$P73*'[111]2d - Schedule Table'!$P$13/12+$M73*$P73*'[111]2d - Schedule Table'!$P$14/12+$N73*$P73*'[111]2d - Schedule Table'!$P$15/12+$O73*$P73*'[111]2d - Schedule Table'!$P$16/12+$F73*$P73*'[111]2d - Schedule Table'!$P$7/12</f>
        <v>0</v>
      </c>
      <c r="AA73" s="178">
        <f>+$G73*$P73*'[111]2d - Schedule Table'!$Q$8/12+$H73*$P73*'[111]2d - Schedule Table'!$Q$9/12+$I73*$P73*'[111]2d - Schedule Table'!$Q$10/12+$J73*$P73*'[111]2d - Schedule Table'!$Q$11/12+$K73*$P73*'[111]2d - Schedule Table'!$Q$12/12+$L73*$P73*'[111]2d - Schedule Table'!$Q$13/12+$M73*$P73*'[111]2d - Schedule Table'!$Q$14/12+$N73*$P73*'[111]2d - Schedule Table'!$Q$15/12+$O73*$P73*'[111]2d - Schedule Table'!$Q$16/12+$F73*$P73*'[111]2d - Schedule Table'!$Q$7/12</f>
        <v>0</v>
      </c>
      <c r="AB73" s="178">
        <f>+$G73*$P73*'[111]2d - Schedule Table'!$R$8/12+$H73*$P73*'[111]2d - Schedule Table'!$R$9/12+$I73*$P73*'[111]2d - Schedule Table'!$R$10/12+$J73*$P73*'[111]2d - Schedule Table'!$R$11/12+$K73*$P73*'[111]2d - Schedule Table'!$R$12/12+$L73*$P73*'[111]2d - Schedule Table'!$R$13/12+$M73*$P73*'[111]2d - Schedule Table'!$R$14/12+$N73*$P73*'[111]2d - Schedule Table'!$R$15/12+$O73*$P73*'[111]2d - Schedule Table'!$R$16/12+$F73*$P73*'[111]2d - Schedule Table'!$R$7/12</f>
        <v>0</v>
      </c>
      <c r="AC73" s="178">
        <f>+$G73*$P73*'[111]2d - Schedule Table'!$S$8/12+$H73*$P73*'[111]2d - Schedule Table'!$S$9/12+$I73*$P73*'[111]2d - Schedule Table'!$S$10/12+$J73*$P73*'[111]2d - Schedule Table'!$S$11/12+$K73*$P73*'[111]2d - Schedule Table'!$S$12/12+$L73*$P73*'[111]2d - Schedule Table'!$S$13/12+$M73*$P73*'[111]2d - Schedule Table'!$S$14/12+$N73*$P73*'[111]2d - Schedule Table'!$S$15/12+$O73*$P73*'[111]2d - Schedule Table'!$S$16/12+$F73*$P73*'[111]2d - Schedule Table'!$S$7/12</f>
        <v>0</v>
      </c>
      <c r="AD73" s="178">
        <f>+$G73*$P73*'[111]2d - Schedule Table'!$T$8/12+$H73*$P73*'[111]2d - Schedule Table'!$T$9/12+$I73*$P73*'[111]2d - Schedule Table'!$T$10/12+$J73*$P73*'[111]2d - Schedule Table'!$T$11/12+$K73*$P73*'[111]2d - Schedule Table'!$T$12/12+$L73*$P73*'[111]2d - Schedule Table'!$T$13/12+$M73*$P73*'[111]2d - Schedule Table'!$T$14/12+$N73*$P73*'[111]2d - Schedule Table'!$T$15/12+$O73*$P73*'[111]2d - Schedule Table'!$T$16/12+$F73*$P73*'[111]2d - Schedule Table'!$T$7/12</f>
        <v>0</v>
      </c>
      <c r="AE73" s="178">
        <f>+$G73*$P73*'[111]2d - Schedule Table'!$U$8/12+$H73*$P73*'[111]2d - Schedule Table'!$U$9/12+$I73*$P73*'[111]2d - Schedule Table'!$U$10/12+$J73*$P73*'[111]2d - Schedule Table'!$U$11/12+$K73*$P73*'[111]2d - Schedule Table'!$U$12/12+$L73*$P73*'[111]2d - Schedule Table'!$U$13/12+$M73*$P73*'[111]2d - Schedule Table'!$U$14/12+$N73*$P73*'[111]2d - Schedule Table'!$U$15/12+$O73*$P73*'[111]2d - Schedule Table'!$U$16/12+$F73*$P73*'[111]2d - Schedule Table'!$U$7/12</f>
        <v>0</v>
      </c>
      <c r="AF73" s="178">
        <f>+$G73*$P73*'[111]2d - Schedule Table'!$V$8/12+$H73*$P73*'[111]2d - Schedule Table'!$V$9/12+$I73*$P73*'[111]2d - Schedule Table'!$V$10/12+$J73*$P73*'[111]2d - Schedule Table'!$V$11/12+$K73*$P73*'[111]2d - Schedule Table'!$V$12/12+$L73*$P73*'[111]2d - Schedule Table'!$V$13/12+$M73*$P73*'[111]2d - Schedule Table'!$V$14/12+$N73*$P73*'[111]2d - Schedule Table'!$V$15/12+$O73*$P73*'[111]2d - Schedule Table'!$V$16/12+$F73*$P73*'[111]2d - Schedule Table'!$V$7/12</f>
        <v>0</v>
      </c>
      <c r="AG73" s="178">
        <f>+$G73*$P73*'[111]2d - Schedule Table'!$W$8/12+$H73*$P73*'[111]2d - Schedule Table'!$W$9/12+$I73*$P73*'[111]2d - Schedule Table'!$W$10/12+$J73*$P73*'[111]2d - Schedule Table'!$W$11/12+$K73*$P73*'[111]2d - Schedule Table'!$W$12/12+$L73*$P73*'[111]2d - Schedule Table'!$W$13/12+$M73*$P73*'[111]2d - Schedule Table'!$W$14/12+$N73*$P73*'[111]2d - Schedule Table'!$W$15/12+$O73*$P73*'[111]2d - Schedule Table'!$W$16/12+$F73*$P73*'[111]2d - Schedule Table'!$W$7/12</f>
        <v>0</v>
      </c>
      <c r="AH73" s="178">
        <f>+$G73*$P73*'[111]2d - Schedule Table'!$X$8/12+$H73*$P73*'[111]2d - Schedule Table'!$X$9/12+$I73*$P73*'[111]2d - Schedule Table'!$X$10/12+$J73*$P73*'[111]2d - Schedule Table'!$X$11/12+$K73*$P73*'[111]2d - Schedule Table'!$X$12/12+$L73*$P73*'[111]2d - Schedule Table'!$X$13/12+$M73*$P73*'[111]2d - Schedule Table'!$X$14/12+$N73*$P73*'[111]2d - Schedule Table'!$X$15/12+$O73*$P73*'[111]2d - Schedule Table'!$X$16/12+$F73*$P73*'[111]2d - Schedule Table'!$X$7/12</f>
        <v>0</v>
      </c>
      <c r="AI73" s="178">
        <f>+$G73*$P73*'[111]2d - Schedule Table'!$Y$8/12+$H73*$P73*'[111]2d - Schedule Table'!$Y$9/12+$I73*$P73*'[111]2d - Schedule Table'!$Y$10/12+$J73*$P73*'[111]2d - Schedule Table'!$Y$11/12+$K73*$P73*'[111]2d - Schedule Table'!$Y$12/12+$L73*$P73*'[111]2d - Schedule Table'!$Y$13/12+$M73*$P73*'[111]2d - Schedule Table'!$Y$14/12+$N73*$P73*'[111]2d - Schedule Table'!$Y$15/12+$O73*$P73*'[111]2d - Schedule Table'!$Y$16/12+$F73*$P73*'[111]2d - Schedule Table'!$Y$7/12</f>
        <v>0</v>
      </c>
      <c r="AJ73" s="178">
        <f>+$G73*$P73*'[111]2d - Schedule Table'!$Z$8/12+$H73*$P73*'[111]2d - Schedule Table'!$Z$9/12+$I73*$P73*'[111]2d - Schedule Table'!$Z$10/12+$J73*$P73*'[111]2d - Schedule Table'!$Z$11/12+$K73*$P73*'[111]2d - Schedule Table'!$Z$12/12+$L73*$P73*'[111]2d - Schedule Table'!$Z$13/12+$M73*$P73*'[111]2d - Schedule Table'!$Z$14/12+$N73*$P73*'[111]2d - Schedule Table'!$Z$15/12+$O73*$P73*'[111]2d - Schedule Table'!$Z$16/12+$F73*$P73*'[111]2d - Schedule Table'!$Z$7/12</f>
        <v>0</v>
      </c>
      <c r="AK73" s="178">
        <f>+$G73*$P73*'[111]2d - Schedule Table'!$AA$8/12+$H73*$P73*'[111]2d - Schedule Table'!$AA$9/12+$I73*$P73*'[111]2d - Schedule Table'!$AA$10/12+$J73*$P73*'[111]2d - Schedule Table'!$AA$11/12+$K73*$P73*'[111]2d - Schedule Table'!$AA$12/12+$L73*$P73*'[111]2d - Schedule Table'!$AA$13/12+$M73*$P73*'[111]2d - Schedule Table'!$AA$14/12+$N73*$P73*'[111]2d - Schedule Table'!$AA$15/12+$O73*$P73*'[111]2d - Schedule Table'!$AA$16/12+$F73*$P73*'[111]2d - Schedule Table'!$AA$7/12</f>
        <v>0</v>
      </c>
      <c r="AL73" s="178">
        <f>+$G73*$P73*'[111]2d - Schedule Table'!$AB$8/12+$H73*$P73*'[111]2d - Schedule Table'!$AB$9/12+$I73*$P73*'[111]2d - Schedule Table'!$AB$10/12+$J73*$P73*'[111]2d - Schedule Table'!$AB$11/12+$K73*$P73*'[111]2d - Schedule Table'!$AB$12/12+$L73*$P73*'[111]2d - Schedule Table'!$AB$13/12+$M73*$P73*'[111]2d - Schedule Table'!$AB$14/12+$N73*$P73*'[111]2d - Schedule Table'!$AB$15/12+$O73*$P73*'[111]2d - Schedule Table'!$AB$16/12+$F73*$P73*'[111]2d - Schedule Table'!$AB$7/12</f>
        <v>0</v>
      </c>
      <c r="AM73" s="178">
        <f>+$G73*$P73*'[111]2d - Schedule Table'!$AC$8/12+$H73*$P73*'[111]2d - Schedule Table'!$AC$9/12+$I73*$P73*'[111]2d - Schedule Table'!$AC$10/12+$J73*$P73*'[111]2d - Schedule Table'!$AC$11/12+$K73*$P73*'[111]2d - Schedule Table'!$AC$12/12+$L73*$P73*'[111]2d - Schedule Table'!$AC$13/12+$M73*$P73*'[111]2d - Schedule Table'!$AC$14/12+$N73*$P73*'[111]2d - Schedule Table'!$AC$15/12+$O73*$P73*'[111]2d - Schedule Table'!$AC$16/12+$F73*$P73*'[111]2d - Schedule Table'!$AC$7/12</f>
        <v>0</v>
      </c>
      <c r="AN73" s="180">
        <f t="shared" si="2"/>
        <v>0</v>
      </c>
    </row>
    <row r="74" spans="1:40" hidden="1" outlineLevel="1">
      <c r="A74" s="216" t="s">
        <v>1390</v>
      </c>
      <c r="B74" s="211"/>
      <c r="C74" s="218"/>
      <c r="D74" s="217"/>
      <c r="E74" s="206" t="s">
        <v>1301</v>
      </c>
      <c r="F74" s="207"/>
      <c r="G74" s="215"/>
      <c r="H74" s="215"/>
      <c r="I74" s="215"/>
      <c r="J74" s="215"/>
      <c r="K74" s="215"/>
      <c r="L74" s="215"/>
      <c r="M74" s="215"/>
      <c r="N74" s="209"/>
      <c r="O74" s="209"/>
      <c r="P74" s="183">
        <f>+IFERROR(VLOOKUP(E74,'[111]4b-Classifcation rates'!$A$5:$G$200,7,FALSE),0)</f>
        <v>151178.8714875</v>
      </c>
      <c r="Q74" s="178">
        <f>+$G74*$P74*'[111]2d - Schedule Table'!$G$8/12+$H74*$P74*'[111]2d - Schedule Table'!$G$9/12+$I74*$P74*'[111]2d - Schedule Table'!$G$10/12+$J74*$P74*'[111]2d - Schedule Table'!$G$11/12+$K74*$P74*'[111]2d - Schedule Table'!$G$12/12+$L74*$P74*'[111]2d - Schedule Table'!$G$13/12+$M74*$P74*'[111]2d - Schedule Table'!$G$14/12+$N74*$P74*'[111]2d - Schedule Table'!$G$15/12+$O74*$P74*'[111]2d - Schedule Table'!$G$16/12+$F74*$P74*'[111]2d - Schedule Table'!$G$7/12</f>
        <v>0</v>
      </c>
      <c r="R74" s="178">
        <f>+$G74*$P74*'[111]2d - Schedule Table'!$H$8/12+$H74*$P74*'[111]2d - Schedule Table'!$H$9/12+$I74*$P74*'[111]2d - Schedule Table'!$H$10/12+$J74*$P74*'[111]2d - Schedule Table'!$H$11/12+$K74*$P74*'[111]2d - Schedule Table'!$H$12/12+$L74*$P74*'[111]2d - Schedule Table'!$H$13/12+$M74*$P74*'[111]2d - Schedule Table'!$H$14/12+$N74*$P74*'[111]2d - Schedule Table'!$H$15/12+$O74*$P74*'[111]2d - Schedule Table'!$H$16/12+$F74*$P74*'[111]2d - Schedule Table'!$H$7/12</f>
        <v>0</v>
      </c>
      <c r="S74" s="178">
        <f>+$G74*$P74*'[111]2d - Schedule Table'!$I$8/12+$H74*$P74*'[111]2d - Schedule Table'!$I$9/12+$I74*$P74*'[111]2d - Schedule Table'!$I$10/12+$J74*$P74*'[111]2d - Schedule Table'!$I$11/12+$K74*$P74*'[111]2d - Schedule Table'!$I$12/12+$L74*$P74*'[111]2d - Schedule Table'!$I$13/12+$M74*$P74*'[111]2d - Schedule Table'!$I$14/12+$N74*$P74*'[111]2d - Schedule Table'!$I$15/12+$O74*$P74*'[111]2d - Schedule Table'!$I$16/12+$F74*$P74*'[111]2d - Schedule Table'!$I$7/12</f>
        <v>0</v>
      </c>
      <c r="T74" s="178">
        <f>+$G74*$P74*'[111]2d - Schedule Table'!$J$8/12+$H74*$P74*'[111]2d - Schedule Table'!$J$9/12+$I74*$P74*'[111]2d - Schedule Table'!$J$10/12+$J74*$P74*'[111]2d - Schedule Table'!$J$11/12+$K74*$P74*'[111]2d - Schedule Table'!$J$12/12+$L74*$P74*'[111]2d - Schedule Table'!$J$13/12+$M74*$P74*'[111]2d - Schedule Table'!$J$14/12+$N74*$P74*'[111]2d - Schedule Table'!$J$15/12+$O74*$P74*'[111]2d - Schedule Table'!$J$16/12+$F74*$P74*'[111]2d - Schedule Table'!$J$7/12</f>
        <v>0</v>
      </c>
      <c r="U74" s="178">
        <f>+$G74*$P74*'[111]2d - Schedule Table'!$K$8/12+$H74*$P74*'[111]2d - Schedule Table'!$K$9/12+$I74*$P74*'[111]2d - Schedule Table'!$K$10/12+$J74*$P74*'[111]2d - Schedule Table'!$K$11/12+$K74*$P74*'[111]2d - Schedule Table'!$K$12/12+$L74*$P74*'[111]2d - Schedule Table'!$K$13/12+$M74*$P74*'[111]2d - Schedule Table'!$K$14/12+$N74*$P74*'[111]2d - Schedule Table'!$K$15/12+$O74*$P74*'[111]2d - Schedule Table'!$K$16/12+$F74*$P74*'[111]2d - Schedule Table'!$K$7/12</f>
        <v>0</v>
      </c>
      <c r="V74" s="178">
        <f>+$G74*$P74*'[111]2d - Schedule Table'!$L$8/12+$H74*$P74*'[111]2d - Schedule Table'!$L$9/12+$I74*$P74*'[111]2d - Schedule Table'!$L$10/12+$J74*$P74*'[111]2d - Schedule Table'!$L$11/12+$K74*$P74*'[111]2d - Schedule Table'!$L$12/12+$L74*$P74*'[111]2d - Schedule Table'!$L$13/12+$M74*$P74*'[111]2d - Schedule Table'!$L$14/12+$N74*$P74*'[111]2d - Schedule Table'!$L$15/12+$O74*$P74*'[111]2d - Schedule Table'!$L$16/12+$F74*$P74*'[111]2d - Schedule Table'!$L$7/12</f>
        <v>0</v>
      </c>
      <c r="W74" s="178">
        <f>+$G74*$P74*'[111]2d - Schedule Table'!$M$8/12+$H74*$P74*'[111]2d - Schedule Table'!$M$9/12+$I74*$P74*'[111]2d - Schedule Table'!$M$10/12+$J74*$P74*'[111]2d - Schedule Table'!$M$11/12+$K74*$P74*'[111]2d - Schedule Table'!$M$12/12+$L74*$P74*'[111]2d - Schedule Table'!$M$13/12+$M74*$P74*'[111]2d - Schedule Table'!$M$14/12+$N74*$P74*'[111]2d - Schedule Table'!$M$15/12+$O74*$P74*'[111]2d - Schedule Table'!$M$16/12+$F74*$P74*'[111]2d - Schedule Table'!$M$7/12</f>
        <v>0</v>
      </c>
      <c r="X74" s="178">
        <f>+$G74*$P74*'[111]2d - Schedule Table'!$N$8/12+$H74*$P74*'[111]2d - Schedule Table'!$N$9/12+$I74*$P74*'[111]2d - Schedule Table'!$N$10/12+$J74*$P74*'[111]2d - Schedule Table'!$N$11/12+$K74*$P74*'[111]2d - Schedule Table'!$N$12/12+$L74*$P74*'[111]2d - Schedule Table'!$N$13/12+$M74*$P74*'[111]2d - Schedule Table'!$N$14/12+$N74*$P74*'[111]2d - Schedule Table'!$N$15/12+$O74*$P74*'[111]2d - Schedule Table'!$N$16/12+$F74*$P74*'[111]2d - Schedule Table'!$N$7/12</f>
        <v>0</v>
      </c>
      <c r="Y74" s="178">
        <f>+$G74*$P74*'[111]2d - Schedule Table'!$O$8/12+$H74*$P74*'[111]2d - Schedule Table'!$O$9/12+$I74*$P74*'[111]2d - Schedule Table'!$O$10/12+$J74*$P74*'[111]2d - Schedule Table'!$O$11/12+$K74*$P74*'[111]2d - Schedule Table'!$O$12/12+$L74*$P74*'[111]2d - Schedule Table'!$O$13/12+$M74*$P74*'[111]2d - Schedule Table'!$O$14/12+$N74*$P74*'[111]2d - Schedule Table'!$O$15/12+$O74*$P74*'[111]2d - Schedule Table'!$O$16/12+$F74*$P74*'[111]2d - Schedule Table'!$O$7/12</f>
        <v>0</v>
      </c>
      <c r="Z74" s="178">
        <f>+$G74*$P74*'[111]2d - Schedule Table'!$P$8/12+$H74*$P74*'[111]2d - Schedule Table'!$P$9/12+$I74*$P74*'[111]2d - Schedule Table'!$P$10/12+$J74*$P74*'[111]2d - Schedule Table'!$P$11/12+$K74*$P74*'[111]2d - Schedule Table'!$P$12/12+$L74*$P74*'[111]2d - Schedule Table'!$P$13/12+$M74*$P74*'[111]2d - Schedule Table'!$P$14/12+$N74*$P74*'[111]2d - Schedule Table'!$P$15/12+$O74*$P74*'[111]2d - Schedule Table'!$P$16/12+$F74*$P74*'[111]2d - Schedule Table'!$P$7/12</f>
        <v>0</v>
      </c>
      <c r="AA74" s="178">
        <f>+$G74*$P74*'[111]2d - Schedule Table'!$Q$8/12+$H74*$P74*'[111]2d - Schedule Table'!$Q$9/12+$I74*$P74*'[111]2d - Schedule Table'!$Q$10/12+$J74*$P74*'[111]2d - Schedule Table'!$Q$11/12+$K74*$P74*'[111]2d - Schedule Table'!$Q$12/12+$L74*$P74*'[111]2d - Schedule Table'!$Q$13/12+$M74*$P74*'[111]2d - Schedule Table'!$Q$14/12+$N74*$P74*'[111]2d - Schedule Table'!$Q$15/12+$O74*$P74*'[111]2d - Schedule Table'!$Q$16/12+$F74*$P74*'[111]2d - Schedule Table'!$Q$7/12</f>
        <v>0</v>
      </c>
      <c r="AB74" s="178">
        <f>+$G74*$P74*'[111]2d - Schedule Table'!$R$8/12+$H74*$P74*'[111]2d - Schedule Table'!$R$9/12+$I74*$P74*'[111]2d - Schedule Table'!$R$10/12+$J74*$P74*'[111]2d - Schedule Table'!$R$11/12+$K74*$P74*'[111]2d - Schedule Table'!$R$12/12+$L74*$P74*'[111]2d - Schedule Table'!$R$13/12+$M74*$P74*'[111]2d - Schedule Table'!$R$14/12+$N74*$P74*'[111]2d - Schedule Table'!$R$15/12+$O74*$P74*'[111]2d - Schedule Table'!$R$16/12+$F74*$P74*'[111]2d - Schedule Table'!$R$7/12</f>
        <v>0</v>
      </c>
      <c r="AC74" s="178">
        <f>+$G74*$P74*'[111]2d - Schedule Table'!$S$8/12+$H74*$P74*'[111]2d - Schedule Table'!$S$9/12+$I74*$P74*'[111]2d - Schedule Table'!$S$10/12+$J74*$P74*'[111]2d - Schedule Table'!$S$11/12+$K74*$P74*'[111]2d - Schedule Table'!$S$12/12+$L74*$P74*'[111]2d - Schedule Table'!$S$13/12+$M74*$P74*'[111]2d - Schedule Table'!$S$14/12+$N74*$P74*'[111]2d - Schedule Table'!$S$15/12+$O74*$P74*'[111]2d - Schedule Table'!$S$16/12+$F74*$P74*'[111]2d - Schedule Table'!$S$7/12</f>
        <v>0</v>
      </c>
      <c r="AD74" s="178">
        <f>+$G74*$P74*'[111]2d - Schedule Table'!$T$8/12+$H74*$P74*'[111]2d - Schedule Table'!$T$9/12+$I74*$P74*'[111]2d - Schedule Table'!$T$10/12+$J74*$P74*'[111]2d - Schedule Table'!$T$11/12+$K74*$P74*'[111]2d - Schedule Table'!$T$12/12+$L74*$P74*'[111]2d - Schedule Table'!$T$13/12+$M74*$P74*'[111]2d - Schedule Table'!$T$14/12+$N74*$P74*'[111]2d - Schedule Table'!$T$15/12+$O74*$P74*'[111]2d - Schedule Table'!$T$16/12+$F74*$P74*'[111]2d - Schedule Table'!$T$7/12</f>
        <v>0</v>
      </c>
      <c r="AE74" s="178">
        <f>+$G74*$P74*'[111]2d - Schedule Table'!$U$8/12+$H74*$P74*'[111]2d - Schedule Table'!$U$9/12+$I74*$P74*'[111]2d - Schedule Table'!$U$10/12+$J74*$P74*'[111]2d - Schedule Table'!$U$11/12+$K74*$P74*'[111]2d - Schedule Table'!$U$12/12+$L74*$P74*'[111]2d - Schedule Table'!$U$13/12+$M74*$P74*'[111]2d - Schedule Table'!$U$14/12+$N74*$P74*'[111]2d - Schedule Table'!$U$15/12+$O74*$P74*'[111]2d - Schedule Table'!$U$16/12+$F74*$P74*'[111]2d - Schedule Table'!$U$7/12</f>
        <v>0</v>
      </c>
      <c r="AF74" s="178">
        <f>+$G74*$P74*'[111]2d - Schedule Table'!$V$8/12+$H74*$P74*'[111]2d - Schedule Table'!$V$9/12+$I74*$P74*'[111]2d - Schedule Table'!$V$10/12+$J74*$P74*'[111]2d - Schedule Table'!$V$11/12+$K74*$P74*'[111]2d - Schedule Table'!$V$12/12+$L74*$P74*'[111]2d - Schedule Table'!$V$13/12+$M74*$P74*'[111]2d - Schedule Table'!$V$14/12+$N74*$P74*'[111]2d - Schedule Table'!$V$15/12+$O74*$P74*'[111]2d - Schedule Table'!$V$16/12+$F74*$P74*'[111]2d - Schedule Table'!$V$7/12</f>
        <v>0</v>
      </c>
      <c r="AG74" s="178">
        <f>+$G74*$P74*'[111]2d - Schedule Table'!$W$8/12+$H74*$P74*'[111]2d - Schedule Table'!$W$9/12+$I74*$P74*'[111]2d - Schedule Table'!$W$10/12+$J74*$P74*'[111]2d - Schedule Table'!$W$11/12+$K74*$P74*'[111]2d - Schedule Table'!$W$12/12+$L74*$P74*'[111]2d - Schedule Table'!$W$13/12+$M74*$P74*'[111]2d - Schedule Table'!$W$14/12+$N74*$P74*'[111]2d - Schedule Table'!$W$15/12+$O74*$P74*'[111]2d - Schedule Table'!$W$16/12+$F74*$P74*'[111]2d - Schedule Table'!$W$7/12</f>
        <v>0</v>
      </c>
      <c r="AH74" s="178">
        <f>+$G74*$P74*'[111]2d - Schedule Table'!$X$8/12+$H74*$P74*'[111]2d - Schedule Table'!$X$9/12+$I74*$P74*'[111]2d - Schedule Table'!$X$10/12+$J74*$P74*'[111]2d - Schedule Table'!$X$11/12+$K74*$P74*'[111]2d - Schedule Table'!$X$12/12+$L74*$P74*'[111]2d - Schedule Table'!$X$13/12+$M74*$P74*'[111]2d - Schedule Table'!$X$14/12+$N74*$P74*'[111]2d - Schedule Table'!$X$15/12+$O74*$P74*'[111]2d - Schedule Table'!$X$16/12+$F74*$P74*'[111]2d - Schedule Table'!$X$7/12</f>
        <v>0</v>
      </c>
      <c r="AI74" s="178">
        <f>+$G74*$P74*'[111]2d - Schedule Table'!$Y$8/12+$H74*$P74*'[111]2d - Schedule Table'!$Y$9/12+$I74*$P74*'[111]2d - Schedule Table'!$Y$10/12+$J74*$P74*'[111]2d - Schedule Table'!$Y$11/12+$K74*$P74*'[111]2d - Schedule Table'!$Y$12/12+$L74*$P74*'[111]2d - Schedule Table'!$Y$13/12+$M74*$P74*'[111]2d - Schedule Table'!$Y$14/12+$N74*$P74*'[111]2d - Schedule Table'!$Y$15/12+$O74*$P74*'[111]2d - Schedule Table'!$Y$16/12+$F74*$P74*'[111]2d - Schedule Table'!$Y$7/12</f>
        <v>0</v>
      </c>
      <c r="AJ74" s="178">
        <f>+$G74*$P74*'[111]2d - Schedule Table'!$Z$8/12+$H74*$P74*'[111]2d - Schedule Table'!$Z$9/12+$I74*$P74*'[111]2d - Schedule Table'!$Z$10/12+$J74*$P74*'[111]2d - Schedule Table'!$Z$11/12+$K74*$P74*'[111]2d - Schedule Table'!$Z$12/12+$L74*$P74*'[111]2d - Schedule Table'!$Z$13/12+$M74*$P74*'[111]2d - Schedule Table'!$Z$14/12+$N74*$P74*'[111]2d - Schedule Table'!$Z$15/12+$O74*$P74*'[111]2d - Schedule Table'!$Z$16/12+$F74*$P74*'[111]2d - Schedule Table'!$Z$7/12</f>
        <v>0</v>
      </c>
      <c r="AK74" s="178">
        <f>+$G74*$P74*'[111]2d - Schedule Table'!$AA$8/12+$H74*$P74*'[111]2d - Schedule Table'!$AA$9/12+$I74*$P74*'[111]2d - Schedule Table'!$AA$10/12+$J74*$P74*'[111]2d - Schedule Table'!$AA$11/12+$K74*$P74*'[111]2d - Schedule Table'!$AA$12/12+$L74*$P74*'[111]2d - Schedule Table'!$AA$13/12+$M74*$P74*'[111]2d - Schedule Table'!$AA$14/12+$N74*$P74*'[111]2d - Schedule Table'!$AA$15/12+$O74*$P74*'[111]2d - Schedule Table'!$AA$16/12+$F74*$P74*'[111]2d - Schedule Table'!$AA$7/12</f>
        <v>0</v>
      </c>
      <c r="AL74" s="178">
        <f>+$G74*$P74*'[111]2d - Schedule Table'!$AB$8/12+$H74*$P74*'[111]2d - Schedule Table'!$AB$9/12+$I74*$P74*'[111]2d - Schedule Table'!$AB$10/12+$J74*$P74*'[111]2d - Schedule Table'!$AB$11/12+$K74*$P74*'[111]2d - Schedule Table'!$AB$12/12+$L74*$P74*'[111]2d - Schedule Table'!$AB$13/12+$M74*$P74*'[111]2d - Schedule Table'!$AB$14/12+$N74*$P74*'[111]2d - Schedule Table'!$AB$15/12+$O74*$P74*'[111]2d - Schedule Table'!$AB$16/12+$F74*$P74*'[111]2d - Schedule Table'!$AB$7/12</f>
        <v>0</v>
      </c>
      <c r="AM74" s="178">
        <f>+$G74*$P74*'[111]2d - Schedule Table'!$AC$8/12+$H74*$P74*'[111]2d - Schedule Table'!$AC$9/12+$I74*$P74*'[111]2d - Schedule Table'!$AC$10/12+$J74*$P74*'[111]2d - Schedule Table'!$AC$11/12+$K74*$P74*'[111]2d - Schedule Table'!$AC$12/12+$L74*$P74*'[111]2d - Schedule Table'!$AC$13/12+$M74*$P74*'[111]2d - Schedule Table'!$AC$14/12+$N74*$P74*'[111]2d - Schedule Table'!$AC$15/12+$O74*$P74*'[111]2d - Schedule Table'!$AC$16/12+$F74*$P74*'[111]2d - Schedule Table'!$AC$7/12</f>
        <v>0</v>
      </c>
      <c r="AN74" s="180">
        <f t="shared" si="2"/>
        <v>0</v>
      </c>
    </row>
    <row r="75" spans="1:40" hidden="1" outlineLevel="1">
      <c r="A75" s="216" t="s">
        <v>1387</v>
      </c>
      <c r="B75" s="211"/>
      <c r="C75" s="218"/>
      <c r="D75" s="219"/>
      <c r="E75" s="206" t="s">
        <v>1296</v>
      </c>
      <c r="F75" s="207"/>
      <c r="G75" s="215"/>
      <c r="H75" s="215"/>
      <c r="I75" s="215"/>
      <c r="J75" s="215"/>
      <c r="K75" s="215"/>
      <c r="L75" s="215"/>
      <c r="M75" s="215"/>
      <c r="N75" s="209"/>
      <c r="O75" s="209"/>
      <c r="P75" s="183">
        <f>+IFERROR(VLOOKUP(E75,'[111]4b-Classifcation rates'!$A$5:$G$200,7,FALSE),0)</f>
        <v>131672.61978750001</v>
      </c>
      <c r="Q75" s="178">
        <f>+$G75*$P75*'[111]2d - Schedule Table'!$G$8/12+$H75*$P75*'[111]2d - Schedule Table'!$G$9/12+$I75*$P75*'[111]2d - Schedule Table'!$G$10/12+$J75*$P75*'[111]2d - Schedule Table'!$G$11/12+$K75*$P75*'[111]2d - Schedule Table'!$G$12/12+$L75*$P75*'[111]2d - Schedule Table'!$G$13/12+$M75*$P75*'[111]2d - Schedule Table'!$G$14/12+$N75*$P75*'[111]2d - Schedule Table'!$G$15/12+$O75*$P75*'[111]2d - Schedule Table'!$G$16/12+$F75*$P75*'[111]2d - Schedule Table'!$G$7/12</f>
        <v>0</v>
      </c>
      <c r="R75" s="178">
        <f>+$G75*$P75*'[111]2d - Schedule Table'!$H$8/12+$H75*$P75*'[111]2d - Schedule Table'!$H$9/12+$I75*$P75*'[111]2d - Schedule Table'!$H$10/12+$J75*$P75*'[111]2d - Schedule Table'!$H$11/12+$K75*$P75*'[111]2d - Schedule Table'!$H$12/12+$L75*$P75*'[111]2d - Schedule Table'!$H$13/12+$M75*$P75*'[111]2d - Schedule Table'!$H$14/12+$N75*$P75*'[111]2d - Schedule Table'!$H$15/12+$O75*$P75*'[111]2d - Schedule Table'!$H$16/12+$F75*$P75*'[111]2d - Schedule Table'!$H$7/12</f>
        <v>0</v>
      </c>
      <c r="S75" s="178">
        <f>+$G75*$P75*'[111]2d - Schedule Table'!$I$8/12+$H75*$P75*'[111]2d - Schedule Table'!$I$9/12+$I75*$P75*'[111]2d - Schedule Table'!$I$10/12+$J75*$P75*'[111]2d - Schedule Table'!$I$11/12+$K75*$P75*'[111]2d - Schedule Table'!$I$12/12+$L75*$P75*'[111]2d - Schedule Table'!$I$13/12+$M75*$P75*'[111]2d - Schedule Table'!$I$14/12+$N75*$P75*'[111]2d - Schedule Table'!$I$15/12+$O75*$P75*'[111]2d - Schedule Table'!$I$16/12+$F75*$P75*'[111]2d - Schedule Table'!$I$7/12</f>
        <v>0</v>
      </c>
      <c r="T75" s="178">
        <f>+$G75*$P75*'[111]2d - Schedule Table'!$J$8/12+$H75*$P75*'[111]2d - Schedule Table'!$J$9/12+$I75*$P75*'[111]2d - Schedule Table'!$J$10/12+$J75*$P75*'[111]2d - Schedule Table'!$J$11/12+$K75*$P75*'[111]2d - Schedule Table'!$J$12/12+$L75*$P75*'[111]2d - Schedule Table'!$J$13/12+$M75*$P75*'[111]2d - Schedule Table'!$J$14/12+$N75*$P75*'[111]2d - Schedule Table'!$J$15/12+$O75*$P75*'[111]2d - Schedule Table'!$J$16/12+$F75*$P75*'[111]2d - Schedule Table'!$J$7/12</f>
        <v>0</v>
      </c>
      <c r="U75" s="178">
        <f>+$G75*$P75*'[111]2d - Schedule Table'!$K$8/12+$H75*$P75*'[111]2d - Schedule Table'!$K$9/12+$I75*$P75*'[111]2d - Schedule Table'!$K$10/12+$J75*$P75*'[111]2d - Schedule Table'!$K$11/12+$K75*$P75*'[111]2d - Schedule Table'!$K$12/12+$L75*$P75*'[111]2d - Schedule Table'!$K$13/12+$M75*$P75*'[111]2d - Schedule Table'!$K$14/12+$N75*$P75*'[111]2d - Schedule Table'!$K$15/12+$O75*$P75*'[111]2d - Schedule Table'!$K$16/12+$F75*$P75*'[111]2d - Schedule Table'!$K$7/12</f>
        <v>0</v>
      </c>
      <c r="V75" s="178">
        <f>+$G75*$P75*'[111]2d - Schedule Table'!$L$8/12+$H75*$P75*'[111]2d - Schedule Table'!$L$9/12+$I75*$P75*'[111]2d - Schedule Table'!$L$10/12+$J75*$P75*'[111]2d - Schedule Table'!$L$11/12+$K75*$P75*'[111]2d - Schedule Table'!$L$12/12+$L75*$P75*'[111]2d - Schedule Table'!$L$13/12+$M75*$P75*'[111]2d - Schedule Table'!$L$14/12+$N75*$P75*'[111]2d - Schedule Table'!$L$15/12+$O75*$P75*'[111]2d - Schedule Table'!$L$16/12+$F75*$P75*'[111]2d - Schedule Table'!$L$7/12</f>
        <v>0</v>
      </c>
      <c r="W75" s="178">
        <f>+$G75*$P75*'[111]2d - Schedule Table'!$M$8/12+$H75*$P75*'[111]2d - Schedule Table'!$M$9/12+$I75*$P75*'[111]2d - Schedule Table'!$M$10/12+$J75*$P75*'[111]2d - Schedule Table'!$M$11/12+$K75*$P75*'[111]2d - Schedule Table'!$M$12/12+$L75*$P75*'[111]2d - Schedule Table'!$M$13/12+$M75*$P75*'[111]2d - Schedule Table'!$M$14/12+$N75*$P75*'[111]2d - Schedule Table'!$M$15/12+$O75*$P75*'[111]2d - Schedule Table'!$M$16/12+$F75*$P75*'[111]2d - Schedule Table'!$M$7/12</f>
        <v>0</v>
      </c>
      <c r="X75" s="178">
        <f>+$G75*$P75*'[111]2d - Schedule Table'!$N$8/12+$H75*$P75*'[111]2d - Schedule Table'!$N$9/12+$I75*$P75*'[111]2d - Schedule Table'!$N$10/12+$J75*$P75*'[111]2d - Schedule Table'!$N$11/12+$K75*$P75*'[111]2d - Schedule Table'!$N$12/12+$L75*$P75*'[111]2d - Schedule Table'!$N$13/12+$M75*$P75*'[111]2d - Schedule Table'!$N$14/12+$N75*$P75*'[111]2d - Schedule Table'!$N$15/12+$O75*$P75*'[111]2d - Schedule Table'!$N$16/12+$F75*$P75*'[111]2d - Schedule Table'!$N$7/12</f>
        <v>0</v>
      </c>
      <c r="Y75" s="178">
        <f>+$G75*$P75*'[111]2d - Schedule Table'!$O$8/12+$H75*$P75*'[111]2d - Schedule Table'!$O$9/12+$I75*$P75*'[111]2d - Schedule Table'!$O$10/12+$J75*$P75*'[111]2d - Schedule Table'!$O$11/12+$K75*$P75*'[111]2d - Schedule Table'!$O$12/12+$L75*$P75*'[111]2d - Schedule Table'!$O$13/12+$M75*$P75*'[111]2d - Schedule Table'!$O$14/12+$N75*$P75*'[111]2d - Schedule Table'!$O$15/12+$O75*$P75*'[111]2d - Schedule Table'!$O$16/12+$F75*$P75*'[111]2d - Schedule Table'!$O$7/12</f>
        <v>0</v>
      </c>
      <c r="Z75" s="178">
        <f>+$G75*$P75*'[111]2d - Schedule Table'!$P$8/12+$H75*$P75*'[111]2d - Schedule Table'!$P$9/12+$I75*$P75*'[111]2d - Schedule Table'!$P$10/12+$J75*$P75*'[111]2d - Schedule Table'!$P$11/12+$K75*$P75*'[111]2d - Schedule Table'!$P$12/12+$L75*$P75*'[111]2d - Schedule Table'!$P$13/12+$M75*$P75*'[111]2d - Schedule Table'!$P$14/12+$N75*$P75*'[111]2d - Schedule Table'!$P$15/12+$O75*$P75*'[111]2d - Schedule Table'!$P$16/12+$F75*$P75*'[111]2d - Schedule Table'!$P$7/12</f>
        <v>0</v>
      </c>
      <c r="AA75" s="178">
        <f>+$G75*$P75*'[111]2d - Schedule Table'!$Q$8/12+$H75*$P75*'[111]2d - Schedule Table'!$Q$9/12+$I75*$P75*'[111]2d - Schedule Table'!$Q$10/12+$J75*$P75*'[111]2d - Schedule Table'!$Q$11/12+$K75*$P75*'[111]2d - Schedule Table'!$Q$12/12+$L75*$P75*'[111]2d - Schedule Table'!$Q$13/12+$M75*$P75*'[111]2d - Schedule Table'!$Q$14/12+$N75*$P75*'[111]2d - Schedule Table'!$Q$15/12+$O75*$P75*'[111]2d - Schedule Table'!$Q$16/12+$F75*$P75*'[111]2d - Schedule Table'!$Q$7/12</f>
        <v>0</v>
      </c>
      <c r="AB75" s="178">
        <f>+$G75*$P75*'[111]2d - Schedule Table'!$R$8/12+$H75*$P75*'[111]2d - Schedule Table'!$R$9/12+$I75*$P75*'[111]2d - Schedule Table'!$R$10/12+$J75*$P75*'[111]2d - Schedule Table'!$R$11/12+$K75*$P75*'[111]2d - Schedule Table'!$R$12/12+$L75*$P75*'[111]2d - Schedule Table'!$R$13/12+$M75*$P75*'[111]2d - Schedule Table'!$R$14/12+$N75*$P75*'[111]2d - Schedule Table'!$R$15/12+$O75*$P75*'[111]2d - Schedule Table'!$R$16/12+$F75*$P75*'[111]2d - Schedule Table'!$R$7/12</f>
        <v>0</v>
      </c>
      <c r="AC75" s="178">
        <f>+$G75*$P75*'[111]2d - Schedule Table'!$S$8/12+$H75*$P75*'[111]2d - Schedule Table'!$S$9/12+$I75*$P75*'[111]2d - Schedule Table'!$S$10/12+$J75*$P75*'[111]2d - Schedule Table'!$S$11/12+$K75*$P75*'[111]2d - Schedule Table'!$S$12/12+$L75*$P75*'[111]2d - Schedule Table'!$S$13/12+$M75*$P75*'[111]2d - Schedule Table'!$S$14/12+$N75*$P75*'[111]2d - Schedule Table'!$S$15/12+$O75*$P75*'[111]2d - Schedule Table'!$S$16/12+$F75*$P75*'[111]2d - Schedule Table'!$S$7/12</f>
        <v>0</v>
      </c>
      <c r="AD75" s="178">
        <f>+$G75*$P75*'[111]2d - Schedule Table'!$T$8/12+$H75*$P75*'[111]2d - Schedule Table'!$T$9/12+$I75*$P75*'[111]2d - Schedule Table'!$T$10/12+$J75*$P75*'[111]2d - Schedule Table'!$T$11/12+$K75*$P75*'[111]2d - Schedule Table'!$T$12/12+$L75*$P75*'[111]2d - Schedule Table'!$T$13/12+$M75*$P75*'[111]2d - Schedule Table'!$T$14/12+$N75*$P75*'[111]2d - Schedule Table'!$T$15/12+$O75*$P75*'[111]2d - Schedule Table'!$T$16/12+$F75*$P75*'[111]2d - Schedule Table'!$T$7/12</f>
        <v>0</v>
      </c>
      <c r="AE75" s="178">
        <f>+$G75*$P75*'[111]2d - Schedule Table'!$U$8/12+$H75*$P75*'[111]2d - Schedule Table'!$U$9/12+$I75*$P75*'[111]2d - Schedule Table'!$U$10/12+$J75*$P75*'[111]2d - Schedule Table'!$U$11/12+$K75*$P75*'[111]2d - Schedule Table'!$U$12/12+$L75*$P75*'[111]2d - Schedule Table'!$U$13/12+$M75*$P75*'[111]2d - Schedule Table'!$U$14/12+$N75*$P75*'[111]2d - Schedule Table'!$U$15/12+$O75*$P75*'[111]2d - Schedule Table'!$U$16/12+$F75*$P75*'[111]2d - Schedule Table'!$U$7/12</f>
        <v>0</v>
      </c>
      <c r="AF75" s="178">
        <f>+$G75*$P75*'[111]2d - Schedule Table'!$V$8/12+$H75*$P75*'[111]2d - Schedule Table'!$V$9/12+$I75*$P75*'[111]2d - Schedule Table'!$V$10/12+$J75*$P75*'[111]2d - Schedule Table'!$V$11/12+$K75*$P75*'[111]2d - Schedule Table'!$V$12/12+$L75*$P75*'[111]2d - Schedule Table'!$V$13/12+$M75*$P75*'[111]2d - Schedule Table'!$V$14/12+$N75*$P75*'[111]2d - Schedule Table'!$V$15/12+$O75*$P75*'[111]2d - Schedule Table'!$V$16/12+$F75*$P75*'[111]2d - Schedule Table'!$V$7/12</f>
        <v>0</v>
      </c>
      <c r="AG75" s="178">
        <f>+$G75*$P75*'[111]2d - Schedule Table'!$W$8/12+$H75*$P75*'[111]2d - Schedule Table'!$W$9/12+$I75*$P75*'[111]2d - Schedule Table'!$W$10/12+$J75*$P75*'[111]2d - Schedule Table'!$W$11/12+$K75*$P75*'[111]2d - Schedule Table'!$W$12/12+$L75*$P75*'[111]2d - Schedule Table'!$W$13/12+$M75*$P75*'[111]2d - Schedule Table'!$W$14/12+$N75*$P75*'[111]2d - Schedule Table'!$W$15/12+$O75*$P75*'[111]2d - Schedule Table'!$W$16/12+$F75*$P75*'[111]2d - Schedule Table'!$W$7/12</f>
        <v>0</v>
      </c>
      <c r="AH75" s="178">
        <f>+$G75*$P75*'[111]2d - Schedule Table'!$X$8/12+$H75*$P75*'[111]2d - Schedule Table'!$X$9/12+$I75*$P75*'[111]2d - Schedule Table'!$X$10/12+$J75*$P75*'[111]2d - Schedule Table'!$X$11/12+$K75*$P75*'[111]2d - Schedule Table'!$X$12/12+$L75*$P75*'[111]2d - Schedule Table'!$X$13/12+$M75*$P75*'[111]2d - Schedule Table'!$X$14/12+$N75*$P75*'[111]2d - Schedule Table'!$X$15/12+$O75*$P75*'[111]2d - Schedule Table'!$X$16/12+$F75*$P75*'[111]2d - Schedule Table'!$X$7/12</f>
        <v>0</v>
      </c>
      <c r="AI75" s="178">
        <f>+$G75*$P75*'[111]2d - Schedule Table'!$Y$8/12+$H75*$P75*'[111]2d - Schedule Table'!$Y$9/12+$I75*$P75*'[111]2d - Schedule Table'!$Y$10/12+$J75*$P75*'[111]2d - Schedule Table'!$Y$11/12+$K75*$P75*'[111]2d - Schedule Table'!$Y$12/12+$L75*$P75*'[111]2d - Schedule Table'!$Y$13/12+$M75*$P75*'[111]2d - Schedule Table'!$Y$14/12+$N75*$P75*'[111]2d - Schedule Table'!$Y$15/12+$O75*$P75*'[111]2d - Schedule Table'!$Y$16/12+$F75*$P75*'[111]2d - Schedule Table'!$Y$7/12</f>
        <v>0</v>
      </c>
      <c r="AJ75" s="178">
        <f>+$G75*$P75*'[111]2d - Schedule Table'!$Z$8/12+$H75*$P75*'[111]2d - Schedule Table'!$Z$9/12+$I75*$P75*'[111]2d - Schedule Table'!$Z$10/12+$J75*$P75*'[111]2d - Schedule Table'!$Z$11/12+$K75*$P75*'[111]2d - Schedule Table'!$Z$12/12+$L75*$P75*'[111]2d - Schedule Table'!$Z$13/12+$M75*$P75*'[111]2d - Schedule Table'!$Z$14/12+$N75*$P75*'[111]2d - Schedule Table'!$Z$15/12+$O75*$P75*'[111]2d - Schedule Table'!$Z$16/12+$F75*$P75*'[111]2d - Schedule Table'!$Z$7/12</f>
        <v>0</v>
      </c>
      <c r="AK75" s="178">
        <f>+$G75*$P75*'[111]2d - Schedule Table'!$AA$8/12+$H75*$P75*'[111]2d - Schedule Table'!$AA$9/12+$I75*$P75*'[111]2d - Schedule Table'!$AA$10/12+$J75*$P75*'[111]2d - Schedule Table'!$AA$11/12+$K75*$P75*'[111]2d - Schedule Table'!$AA$12/12+$L75*$P75*'[111]2d - Schedule Table'!$AA$13/12+$M75*$P75*'[111]2d - Schedule Table'!$AA$14/12+$N75*$P75*'[111]2d - Schedule Table'!$AA$15/12+$O75*$P75*'[111]2d - Schedule Table'!$AA$16/12+$F75*$P75*'[111]2d - Schedule Table'!$AA$7/12</f>
        <v>0</v>
      </c>
      <c r="AL75" s="178">
        <f>+$G75*$P75*'[111]2d - Schedule Table'!$AB$8/12+$H75*$P75*'[111]2d - Schedule Table'!$AB$9/12+$I75*$P75*'[111]2d - Schedule Table'!$AB$10/12+$J75*$P75*'[111]2d - Schedule Table'!$AB$11/12+$K75*$P75*'[111]2d - Schedule Table'!$AB$12/12+$L75*$P75*'[111]2d - Schedule Table'!$AB$13/12+$M75*$P75*'[111]2d - Schedule Table'!$AB$14/12+$N75*$P75*'[111]2d - Schedule Table'!$AB$15/12+$O75*$P75*'[111]2d - Schedule Table'!$AB$16/12+$F75*$P75*'[111]2d - Schedule Table'!$AB$7/12</f>
        <v>0</v>
      </c>
      <c r="AM75" s="178">
        <f>+$G75*$P75*'[111]2d - Schedule Table'!$AC$8/12+$H75*$P75*'[111]2d - Schedule Table'!$AC$9/12+$I75*$P75*'[111]2d - Schedule Table'!$AC$10/12+$J75*$P75*'[111]2d - Schedule Table'!$AC$11/12+$K75*$P75*'[111]2d - Schedule Table'!$AC$12/12+$L75*$P75*'[111]2d - Schedule Table'!$AC$13/12+$M75*$P75*'[111]2d - Schedule Table'!$AC$14/12+$N75*$P75*'[111]2d - Schedule Table'!$AC$15/12+$O75*$P75*'[111]2d - Schedule Table'!$AC$16/12+$F75*$P75*'[111]2d - Schedule Table'!$AC$7/12</f>
        <v>0</v>
      </c>
      <c r="AN75" s="180">
        <f t="shared" si="2"/>
        <v>0</v>
      </c>
    </row>
    <row r="76" spans="1:40" hidden="1" outlineLevel="1">
      <c r="A76" s="216" t="s">
        <v>1387</v>
      </c>
      <c r="B76" s="211"/>
      <c r="C76" s="218"/>
      <c r="D76" s="219"/>
      <c r="E76" s="206" t="s">
        <v>1294</v>
      </c>
      <c r="F76" s="207"/>
      <c r="G76" s="215"/>
      <c r="H76" s="215"/>
      <c r="I76" s="215"/>
      <c r="J76" s="215"/>
      <c r="K76" s="215"/>
      <c r="L76" s="215"/>
      <c r="M76" s="215"/>
      <c r="N76" s="209"/>
      <c r="O76" s="209"/>
      <c r="P76" s="183">
        <f>+IFERROR(VLOOKUP(E76,'[111]4b-Classifcation rates'!$A$5:$G$200,7,FALSE),0)</f>
        <v>117227.23863750001</v>
      </c>
      <c r="Q76" s="178">
        <f>+$G76*$P76*'[111]2d - Schedule Table'!$G$8/12+$H76*$P76*'[111]2d - Schedule Table'!$G$9/12+$I76*$P76*'[111]2d - Schedule Table'!$G$10/12+$J76*$P76*'[111]2d - Schedule Table'!$G$11/12+$K76*$P76*'[111]2d - Schedule Table'!$G$12/12+$L76*$P76*'[111]2d - Schedule Table'!$G$13/12+$M76*$P76*'[111]2d - Schedule Table'!$G$14/12+$N76*$P76*'[111]2d - Schedule Table'!$G$15/12+$O76*$P76*'[111]2d - Schedule Table'!$G$16/12+$F76*$P76*'[111]2d - Schedule Table'!$G$7/12</f>
        <v>0</v>
      </c>
      <c r="R76" s="178">
        <f>+$G76*$P76*'[111]2d - Schedule Table'!$H$8/12+$H76*$P76*'[111]2d - Schedule Table'!$H$9/12+$I76*$P76*'[111]2d - Schedule Table'!$H$10/12+$J76*$P76*'[111]2d - Schedule Table'!$H$11/12+$K76*$P76*'[111]2d - Schedule Table'!$H$12/12+$L76*$P76*'[111]2d - Schedule Table'!$H$13/12+$M76*$P76*'[111]2d - Schedule Table'!$H$14/12+$N76*$P76*'[111]2d - Schedule Table'!$H$15/12+$O76*$P76*'[111]2d - Schedule Table'!$H$16/12+$F76*$P76*'[111]2d - Schedule Table'!$H$7/12</f>
        <v>0</v>
      </c>
      <c r="S76" s="178">
        <f>+$G76*$P76*'[111]2d - Schedule Table'!$I$8/12+$H76*$P76*'[111]2d - Schedule Table'!$I$9/12+$I76*$P76*'[111]2d - Schedule Table'!$I$10/12+$J76*$P76*'[111]2d - Schedule Table'!$I$11/12+$K76*$P76*'[111]2d - Schedule Table'!$I$12/12+$L76*$P76*'[111]2d - Schedule Table'!$I$13/12+$M76*$P76*'[111]2d - Schedule Table'!$I$14/12+$N76*$P76*'[111]2d - Schedule Table'!$I$15/12+$O76*$P76*'[111]2d - Schedule Table'!$I$16/12+$F76*$P76*'[111]2d - Schedule Table'!$I$7/12</f>
        <v>0</v>
      </c>
      <c r="T76" s="178">
        <f>+$G76*$P76*'[111]2d - Schedule Table'!$J$8/12+$H76*$P76*'[111]2d - Schedule Table'!$J$9/12+$I76*$P76*'[111]2d - Schedule Table'!$J$10/12+$J76*$P76*'[111]2d - Schedule Table'!$J$11/12+$K76*$P76*'[111]2d - Schedule Table'!$J$12/12+$L76*$P76*'[111]2d - Schedule Table'!$J$13/12+$M76*$P76*'[111]2d - Schedule Table'!$J$14/12+$N76*$P76*'[111]2d - Schedule Table'!$J$15/12+$O76*$P76*'[111]2d - Schedule Table'!$J$16/12+$F76*$P76*'[111]2d - Schedule Table'!$J$7/12</f>
        <v>0</v>
      </c>
      <c r="U76" s="178">
        <f>+$G76*$P76*'[111]2d - Schedule Table'!$K$8/12+$H76*$P76*'[111]2d - Schedule Table'!$K$9/12+$I76*$P76*'[111]2d - Schedule Table'!$K$10/12+$J76*$P76*'[111]2d - Schedule Table'!$K$11/12+$K76*$P76*'[111]2d - Schedule Table'!$K$12/12+$L76*$P76*'[111]2d - Schedule Table'!$K$13/12+$M76*$P76*'[111]2d - Schedule Table'!$K$14/12+$N76*$P76*'[111]2d - Schedule Table'!$K$15/12+$O76*$P76*'[111]2d - Schedule Table'!$K$16/12+$F76*$P76*'[111]2d - Schedule Table'!$K$7/12</f>
        <v>0</v>
      </c>
      <c r="V76" s="178">
        <f>+$G76*$P76*'[111]2d - Schedule Table'!$L$8/12+$H76*$P76*'[111]2d - Schedule Table'!$L$9/12+$I76*$P76*'[111]2d - Schedule Table'!$L$10/12+$J76*$P76*'[111]2d - Schedule Table'!$L$11/12+$K76*$P76*'[111]2d - Schedule Table'!$L$12/12+$L76*$P76*'[111]2d - Schedule Table'!$L$13/12+$M76*$P76*'[111]2d - Schedule Table'!$L$14/12+$N76*$P76*'[111]2d - Schedule Table'!$L$15/12+$O76*$P76*'[111]2d - Schedule Table'!$L$16/12+$F76*$P76*'[111]2d - Schedule Table'!$L$7/12</f>
        <v>0</v>
      </c>
      <c r="W76" s="178">
        <f>+$G76*$P76*'[111]2d - Schedule Table'!$M$8/12+$H76*$P76*'[111]2d - Schedule Table'!$M$9/12+$I76*$P76*'[111]2d - Schedule Table'!$M$10/12+$J76*$P76*'[111]2d - Schedule Table'!$M$11/12+$K76*$P76*'[111]2d - Schedule Table'!$M$12/12+$L76*$P76*'[111]2d - Schedule Table'!$M$13/12+$M76*$P76*'[111]2d - Schedule Table'!$M$14/12+$N76*$P76*'[111]2d - Schedule Table'!$M$15/12+$O76*$P76*'[111]2d - Schedule Table'!$M$16/12+$F76*$P76*'[111]2d - Schedule Table'!$M$7/12</f>
        <v>0</v>
      </c>
      <c r="X76" s="178">
        <f>+$G76*$P76*'[111]2d - Schedule Table'!$N$8/12+$H76*$P76*'[111]2d - Schedule Table'!$N$9/12+$I76*$P76*'[111]2d - Schedule Table'!$N$10/12+$J76*$P76*'[111]2d - Schedule Table'!$N$11/12+$K76*$P76*'[111]2d - Schedule Table'!$N$12/12+$L76*$P76*'[111]2d - Schedule Table'!$N$13/12+$M76*$P76*'[111]2d - Schedule Table'!$N$14/12+$N76*$P76*'[111]2d - Schedule Table'!$N$15/12+$O76*$P76*'[111]2d - Schedule Table'!$N$16/12+$F76*$P76*'[111]2d - Schedule Table'!$N$7/12</f>
        <v>0</v>
      </c>
      <c r="Y76" s="178">
        <f>+$G76*$P76*'[111]2d - Schedule Table'!$O$8/12+$H76*$P76*'[111]2d - Schedule Table'!$O$9/12+$I76*$P76*'[111]2d - Schedule Table'!$O$10/12+$J76*$P76*'[111]2d - Schedule Table'!$O$11/12+$K76*$P76*'[111]2d - Schedule Table'!$O$12/12+$L76*$P76*'[111]2d - Schedule Table'!$O$13/12+$M76*$P76*'[111]2d - Schedule Table'!$O$14/12+$N76*$P76*'[111]2d - Schedule Table'!$O$15/12+$O76*$P76*'[111]2d - Schedule Table'!$O$16/12+$F76*$P76*'[111]2d - Schedule Table'!$O$7/12</f>
        <v>0</v>
      </c>
      <c r="Z76" s="178">
        <f>+$G76*$P76*'[111]2d - Schedule Table'!$P$8/12+$H76*$P76*'[111]2d - Schedule Table'!$P$9/12+$I76*$P76*'[111]2d - Schedule Table'!$P$10/12+$J76*$P76*'[111]2d - Schedule Table'!$P$11/12+$K76*$P76*'[111]2d - Schedule Table'!$P$12/12+$L76*$P76*'[111]2d - Schedule Table'!$P$13/12+$M76*$P76*'[111]2d - Schedule Table'!$P$14/12+$N76*$P76*'[111]2d - Schedule Table'!$P$15/12+$O76*$P76*'[111]2d - Schedule Table'!$P$16/12+$F76*$P76*'[111]2d - Schedule Table'!$P$7/12</f>
        <v>0</v>
      </c>
      <c r="AA76" s="178">
        <f>+$G76*$P76*'[111]2d - Schedule Table'!$Q$8/12+$H76*$P76*'[111]2d - Schedule Table'!$Q$9/12+$I76*$P76*'[111]2d - Schedule Table'!$Q$10/12+$J76*$P76*'[111]2d - Schedule Table'!$Q$11/12+$K76*$P76*'[111]2d - Schedule Table'!$Q$12/12+$L76*$P76*'[111]2d - Schedule Table'!$Q$13/12+$M76*$P76*'[111]2d - Schedule Table'!$Q$14/12+$N76*$P76*'[111]2d - Schedule Table'!$Q$15/12+$O76*$P76*'[111]2d - Schedule Table'!$Q$16/12+$F76*$P76*'[111]2d - Schedule Table'!$Q$7/12</f>
        <v>0</v>
      </c>
      <c r="AB76" s="178">
        <f>+$G76*$P76*'[111]2d - Schedule Table'!$R$8/12+$H76*$P76*'[111]2d - Schedule Table'!$R$9/12+$I76*$P76*'[111]2d - Schedule Table'!$R$10/12+$J76*$P76*'[111]2d - Schedule Table'!$R$11/12+$K76*$P76*'[111]2d - Schedule Table'!$R$12/12+$L76*$P76*'[111]2d - Schedule Table'!$R$13/12+$M76*$P76*'[111]2d - Schedule Table'!$R$14/12+$N76*$P76*'[111]2d - Schedule Table'!$R$15/12+$O76*$P76*'[111]2d - Schedule Table'!$R$16/12+$F76*$P76*'[111]2d - Schedule Table'!$R$7/12</f>
        <v>0</v>
      </c>
      <c r="AC76" s="178">
        <f>+$G76*$P76*'[111]2d - Schedule Table'!$S$8/12+$H76*$P76*'[111]2d - Schedule Table'!$S$9/12+$I76*$P76*'[111]2d - Schedule Table'!$S$10/12+$J76*$P76*'[111]2d - Schedule Table'!$S$11/12+$K76*$P76*'[111]2d - Schedule Table'!$S$12/12+$L76*$P76*'[111]2d - Schedule Table'!$S$13/12+$M76*$P76*'[111]2d - Schedule Table'!$S$14/12+$N76*$P76*'[111]2d - Schedule Table'!$S$15/12+$O76*$P76*'[111]2d - Schedule Table'!$S$16/12+$F76*$P76*'[111]2d - Schedule Table'!$S$7/12</f>
        <v>0</v>
      </c>
      <c r="AD76" s="178">
        <f>+$G76*$P76*'[111]2d - Schedule Table'!$T$8/12+$H76*$P76*'[111]2d - Schedule Table'!$T$9/12+$I76*$P76*'[111]2d - Schedule Table'!$T$10/12+$J76*$P76*'[111]2d - Schedule Table'!$T$11/12+$K76*$P76*'[111]2d - Schedule Table'!$T$12/12+$L76*$P76*'[111]2d - Schedule Table'!$T$13/12+$M76*$P76*'[111]2d - Schedule Table'!$T$14/12+$N76*$P76*'[111]2d - Schedule Table'!$T$15/12+$O76*$P76*'[111]2d - Schedule Table'!$T$16/12+$F76*$P76*'[111]2d - Schedule Table'!$T$7/12</f>
        <v>0</v>
      </c>
      <c r="AE76" s="178">
        <f>+$G76*$P76*'[111]2d - Schedule Table'!$U$8/12+$H76*$P76*'[111]2d - Schedule Table'!$U$9/12+$I76*$P76*'[111]2d - Schedule Table'!$U$10/12+$J76*$P76*'[111]2d - Schedule Table'!$U$11/12+$K76*$P76*'[111]2d - Schedule Table'!$U$12/12+$L76*$P76*'[111]2d - Schedule Table'!$U$13/12+$M76*$P76*'[111]2d - Schedule Table'!$U$14/12+$N76*$P76*'[111]2d - Schedule Table'!$U$15/12+$O76*$P76*'[111]2d - Schedule Table'!$U$16/12+$F76*$P76*'[111]2d - Schedule Table'!$U$7/12</f>
        <v>0</v>
      </c>
      <c r="AF76" s="178">
        <f>+$G76*$P76*'[111]2d - Schedule Table'!$V$8/12+$H76*$P76*'[111]2d - Schedule Table'!$V$9/12+$I76*$P76*'[111]2d - Schedule Table'!$V$10/12+$J76*$P76*'[111]2d - Schedule Table'!$V$11/12+$K76*$P76*'[111]2d - Schedule Table'!$V$12/12+$L76*$P76*'[111]2d - Schedule Table'!$V$13/12+$M76*$P76*'[111]2d - Schedule Table'!$V$14/12+$N76*$P76*'[111]2d - Schedule Table'!$V$15/12+$O76*$P76*'[111]2d - Schedule Table'!$V$16/12+$F76*$P76*'[111]2d - Schedule Table'!$V$7/12</f>
        <v>0</v>
      </c>
      <c r="AG76" s="178">
        <f>+$G76*$P76*'[111]2d - Schedule Table'!$W$8/12+$H76*$P76*'[111]2d - Schedule Table'!$W$9/12+$I76*$P76*'[111]2d - Schedule Table'!$W$10/12+$J76*$P76*'[111]2d - Schedule Table'!$W$11/12+$K76*$P76*'[111]2d - Schedule Table'!$W$12/12+$L76*$P76*'[111]2d - Schedule Table'!$W$13/12+$M76*$P76*'[111]2d - Schedule Table'!$W$14/12+$N76*$P76*'[111]2d - Schedule Table'!$W$15/12+$O76*$P76*'[111]2d - Schedule Table'!$W$16/12+$F76*$P76*'[111]2d - Schedule Table'!$W$7/12</f>
        <v>0</v>
      </c>
      <c r="AH76" s="178">
        <f>+$G76*$P76*'[111]2d - Schedule Table'!$X$8/12+$H76*$P76*'[111]2d - Schedule Table'!$X$9/12+$I76*$P76*'[111]2d - Schedule Table'!$X$10/12+$J76*$P76*'[111]2d - Schedule Table'!$X$11/12+$K76*$P76*'[111]2d - Schedule Table'!$X$12/12+$L76*$P76*'[111]2d - Schedule Table'!$X$13/12+$M76*$P76*'[111]2d - Schedule Table'!$X$14/12+$N76*$P76*'[111]2d - Schedule Table'!$X$15/12+$O76*$P76*'[111]2d - Schedule Table'!$X$16/12+$F76*$P76*'[111]2d - Schedule Table'!$X$7/12</f>
        <v>0</v>
      </c>
      <c r="AI76" s="178">
        <f>+$G76*$P76*'[111]2d - Schedule Table'!$Y$8/12+$H76*$P76*'[111]2d - Schedule Table'!$Y$9/12+$I76*$P76*'[111]2d - Schedule Table'!$Y$10/12+$J76*$P76*'[111]2d - Schedule Table'!$Y$11/12+$K76*$P76*'[111]2d - Schedule Table'!$Y$12/12+$L76*$P76*'[111]2d - Schedule Table'!$Y$13/12+$M76*$P76*'[111]2d - Schedule Table'!$Y$14/12+$N76*$P76*'[111]2d - Schedule Table'!$Y$15/12+$O76*$P76*'[111]2d - Schedule Table'!$Y$16/12+$F76*$P76*'[111]2d - Schedule Table'!$Y$7/12</f>
        <v>0</v>
      </c>
      <c r="AJ76" s="178">
        <f>+$G76*$P76*'[111]2d - Schedule Table'!$Z$8/12+$H76*$P76*'[111]2d - Schedule Table'!$Z$9/12+$I76*$P76*'[111]2d - Schedule Table'!$Z$10/12+$J76*$P76*'[111]2d - Schedule Table'!$Z$11/12+$K76*$P76*'[111]2d - Schedule Table'!$Z$12/12+$L76*$P76*'[111]2d - Schedule Table'!$Z$13/12+$M76*$P76*'[111]2d - Schedule Table'!$Z$14/12+$N76*$P76*'[111]2d - Schedule Table'!$Z$15/12+$O76*$P76*'[111]2d - Schedule Table'!$Z$16/12+$F76*$P76*'[111]2d - Schedule Table'!$Z$7/12</f>
        <v>0</v>
      </c>
      <c r="AK76" s="178">
        <f>+$G76*$P76*'[111]2d - Schedule Table'!$AA$8/12+$H76*$P76*'[111]2d - Schedule Table'!$AA$9/12+$I76*$P76*'[111]2d - Schedule Table'!$AA$10/12+$J76*$P76*'[111]2d - Schedule Table'!$AA$11/12+$K76*$P76*'[111]2d - Schedule Table'!$AA$12/12+$L76*$P76*'[111]2d - Schedule Table'!$AA$13/12+$M76*$P76*'[111]2d - Schedule Table'!$AA$14/12+$N76*$P76*'[111]2d - Schedule Table'!$AA$15/12+$O76*$P76*'[111]2d - Schedule Table'!$AA$16/12+$F76*$P76*'[111]2d - Schedule Table'!$AA$7/12</f>
        <v>0</v>
      </c>
      <c r="AL76" s="178">
        <f>+$G76*$P76*'[111]2d - Schedule Table'!$AB$8/12+$H76*$P76*'[111]2d - Schedule Table'!$AB$9/12+$I76*$P76*'[111]2d - Schedule Table'!$AB$10/12+$J76*$P76*'[111]2d - Schedule Table'!$AB$11/12+$K76*$P76*'[111]2d - Schedule Table'!$AB$12/12+$L76*$P76*'[111]2d - Schedule Table'!$AB$13/12+$M76*$P76*'[111]2d - Schedule Table'!$AB$14/12+$N76*$P76*'[111]2d - Schedule Table'!$AB$15/12+$O76*$P76*'[111]2d - Schedule Table'!$AB$16/12+$F76*$P76*'[111]2d - Schedule Table'!$AB$7/12</f>
        <v>0</v>
      </c>
      <c r="AM76" s="178">
        <f>+$G76*$P76*'[111]2d - Schedule Table'!$AC$8/12+$H76*$P76*'[111]2d - Schedule Table'!$AC$9/12+$I76*$P76*'[111]2d - Schedule Table'!$AC$10/12+$J76*$P76*'[111]2d - Schedule Table'!$AC$11/12+$K76*$P76*'[111]2d - Schedule Table'!$AC$12/12+$L76*$P76*'[111]2d - Schedule Table'!$AC$13/12+$M76*$P76*'[111]2d - Schedule Table'!$AC$14/12+$N76*$P76*'[111]2d - Schedule Table'!$AC$15/12+$O76*$P76*'[111]2d - Schedule Table'!$AC$16/12+$F76*$P76*'[111]2d - Schedule Table'!$AC$7/12</f>
        <v>0</v>
      </c>
      <c r="AN76" s="180">
        <f t="shared" si="2"/>
        <v>0</v>
      </c>
    </row>
    <row r="77" spans="1:40" hidden="1" outlineLevel="1">
      <c r="A77" s="216" t="s">
        <v>1387</v>
      </c>
      <c r="B77" s="211"/>
      <c r="C77" s="218"/>
      <c r="D77" s="219"/>
      <c r="E77" s="206" t="s">
        <v>1296</v>
      </c>
      <c r="F77" s="207"/>
      <c r="G77" s="215"/>
      <c r="H77" s="215"/>
      <c r="I77" s="215"/>
      <c r="J77" s="215"/>
      <c r="K77" s="215"/>
      <c r="L77" s="215"/>
      <c r="M77" s="215"/>
      <c r="N77" s="209"/>
      <c r="O77" s="209"/>
      <c r="P77" s="183">
        <f>+IFERROR(VLOOKUP(E77,'[111]4b-Classifcation rates'!$A$5:$G$200,7,FALSE),0)</f>
        <v>131672.61978750001</v>
      </c>
      <c r="Q77" s="178">
        <f>+$G77*$P77*'[111]2d - Schedule Table'!$G$8/12+$H77*$P77*'[111]2d - Schedule Table'!$G$9/12+$I77*$P77*'[111]2d - Schedule Table'!$G$10/12+$J77*$P77*'[111]2d - Schedule Table'!$G$11/12+$K77*$P77*'[111]2d - Schedule Table'!$G$12/12+$L77*$P77*'[111]2d - Schedule Table'!$G$13/12+$M77*$P77*'[111]2d - Schedule Table'!$G$14/12+$N77*$P77*'[111]2d - Schedule Table'!$G$15/12+$O77*$P77*'[111]2d - Schedule Table'!$G$16/12+$F77*$P77*'[111]2d - Schedule Table'!$G$7/12</f>
        <v>0</v>
      </c>
      <c r="R77" s="178">
        <f>+$G77*$P77*'[111]2d - Schedule Table'!$H$8/12+$H77*$P77*'[111]2d - Schedule Table'!$H$9/12+$I77*$P77*'[111]2d - Schedule Table'!$H$10/12+$J77*$P77*'[111]2d - Schedule Table'!$H$11/12+$K77*$P77*'[111]2d - Schedule Table'!$H$12/12+$L77*$P77*'[111]2d - Schedule Table'!$H$13/12+$M77*$P77*'[111]2d - Schedule Table'!$H$14/12+$N77*$P77*'[111]2d - Schedule Table'!$H$15/12+$O77*$P77*'[111]2d - Schedule Table'!$H$16/12+$F77*$P77*'[111]2d - Schedule Table'!$H$7/12</f>
        <v>0</v>
      </c>
      <c r="S77" s="178">
        <f>+$G77*$P77*'[111]2d - Schedule Table'!$I$8/12+$H77*$P77*'[111]2d - Schedule Table'!$I$9/12+$I77*$P77*'[111]2d - Schedule Table'!$I$10/12+$J77*$P77*'[111]2d - Schedule Table'!$I$11/12+$K77*$P77*'[111]2d - Schedule Table'!$I$12/12+$L77*$P77*'[111]2d - Schedule Table'!$I$13/12+$M77*$P77*'[111]2d - Schedule Table'!$I$14/12+$N77*$P77*'[111]2d - Schedule Table'!$I$15/12+$O77*$P77*'[111]2d - Schedule Table'!$I$16/12+$F77*$P77*'[111]2d - Schedule Table'!$I$7/12</f>
        <v>0</v>
      </c>
      <c r="T77" s="178">
        <f>+$G77*$P77*'[111]2d - Schedule Table'!$J$8/12+$H77*$P77*'[111]2d - Schedule Table'!$J$9/12+$I77*$P77*'[111]2d - Schedule Table'!$J$10/12+$J77*$P77*'[111]2d - Schedule Table'!$J$11/12+$K77*$P77*'[111]2d - Schedule Table'!$J$12/12+$L77*$P77*'[111]2d - Schedule Table'!$J$13/12+$M77*$P77*'[111]2d - Schedule Table'!$J$14/12+$N77*$P77*'[111]2d - Schedule Table'!$J$15/12+$O77*$P77*'[111]2d - Schedule Table'!$J$16/12+$F77*$P77*'[111]2d - Schedule Table'!$J$7/12</f>
        <v>0</v>
      </c>
      <c r="U77" s="178">
        <f>+$G77*$P77*'[111]2d - Schedule Table'!$K$8/12+$H77*$P77*'[111]2d - Schedule Table'!$K$9/12+$I77*$P77*'[111]2d - Schedule Table'!$K$10/12+$J77*$P77*'[111]2d - Schedule Table'!$K$11/12+$K77*$P77*'[111]2d - Schedule Table'!$K$12/12+$L77*$P77*'[111]2d - Schedule Table'!$K$13/12+$M77*$P77*'[111]2d - Schedule Table'!$K$14/12+$N77*$P77*'[111]2d - Schedule Table'!$K$15/12+$O77*$P77*'[111]2d - Schedule Table'!$K$16/12+$F77*$P77*'[111]2d - Schedule Table'!$K$7/12</f>
        <v>0</v>
      </c>
      <c r="V77" s="178">
        <f>+$G77*$P77*'[111]2d - Schedule Table'!$L$8/12+$H77*$P77*'[111]2d - Schedule Table'!$L$9/12+$I77*$P77*'[111]2d - Schedule Table'!$L$10/12+$J77*$P77*'[111]2d - Schedule Table'!$L$11/12+$K77*$P77*'[111]2d - Schedule Table'!$L$12/12+$L77*$P77*'[111]2d - Schedule Table'!$L$13/12+$M77*$P77*'[111]2d - Schedule Table'!$L$14/12+$N77*$P77*'[111]2d - Schedule Table'!$L$15/12+$O77*$P77*'[111]2d - Schedule Table'!$L$16/12+$F77*$P77*'[111]2d - Schedule Table'!$L$7/12</f>
        <v>0</v>
      </c>
      <c r="W77" s="178">
        <f>+$G77*$P77*'[111]2d - Schedule Table'!$M$8/12+$H77*$P77*'[111]2d - Schedule Table'!$M$9/12+$I77*$P77*'[111]2d - Schedule Table'!$M$10/12+$J77*$P77*'[111]2d - Schedule Table'!$M$11/12+$K77*$P77*'[111]2d - Schedule Table'!$M$12/12+$L77*$P77*'[111]2d - Schedule Table'!$M$13/12+$M77*$P77*'[111]2d - Schedule Table'!$M$14/12+$N77*$P77*'[111]2d - Schedule Table'!$M$15/12+$O77*$P77*'[111]2d - Schedule Table'!$M$16/12+$F77*$P77*'[111]2d - Schedule Table'!$M$7/12</f>
        <v>0</v>
      </c>
      <c r="X77" s="178">
        <f>+$G77*$P77*'[111]2d - Schedule Table'!$N$8/12+$H77*$P77*'[111]2d - Schedule Table'!$N$9/12+$I77*$P77*'[111]2d - Schedule Table'!$N$10/12+$J77*$P77*'[111]2d - Schedule Table'!$N$11/12+$K77*$P77*'[111]2d - Schedule Table'!$N$12/12+$L77*$P77*'[111]2d - Schedule Table'!$N$13/12+$M77*$P77*'[111]2d - Schedule Table'!$N$14/12+$N77*$P77*'[111]2d - Schedule Table'!$N$15/12+$O77*$P77*'[111]2d - Schedule Table'!$N$16/12+$F77*$P77*'[111]2d - Schedule Table'!$N$7/12</f>
        <v>0</v>
      </c>
      <c r="Y77" s="178">
        <f>+$G77*$P77*'[111]2d - Schedule Table'!$O$8/12+$H77*$P77*'[111]2d - Schedule Table'!$O$9/12+$I77*$P77*'[111]2d - Schedule Table'!$O$10/12+$J77*$P77*'[111]2d - Schedule Table'!$O$11/12+$K77*$P77*'[111]2d - Schedule Table'!$O$12/12+$L77*$P77*'[111]2d - Schedule Table'!$O$13/12+$M77*$P77*'[111]2d - Schedule Table'!$O$14/12+$N77*$P77*'[111]2d - Schedule Table'!$O$15/12+$O77*$P77*'[111]2d - Schedule Table'!$O$16/12+$F77*$P77*'[111]2d - Schedule Table'!$O$7/12</f>
        <v>0</v>
      </c>
      <c r="Z77" s="178">
        <f>+$G77*$P77*'[111]2d - Schedule Table'!$P$8/12+$H77*$P77*'[111]2d - Schedule Table'!$P$9/12+$I77*$P77*'[111]2d - Schedule Table'!$P$10/12+$J77*$P77*'[111]2d - Schedule Table'!$P$11/12+$K77*$P77*'[111]2d - Schedule Table'!$P$12/12+$L77*$P77*'[111]2d - Schedule Table'!$P$13/12+$M77*$P77*'[111]2d - Schedule Table'!$P$14/12+$N77*$P77*'[111]2d - Schedule Table'!$P$15/12+$O77*$P77*'[111]2d - Schedule Table'!$P$16/12+$F77*$P77*'[111]2d - Schedule Table'!$P$7/12</f>
        <v>0</v>
      </c>
      <c r="AA77" s="178">
        <f>+$G77*$P77*'[111]2d - Schedule Table'!$Q$8/12+$H77*$P77*'[111]2d - Schedule Table'!$Q$9/12+$I77*$P77*'[111]2d - Schedule Table'!$Q$10/12+$J77*$P77*'[111]2d - Schedule Table'!$Q$11/12+$K77*$P77*'[111]2d - Schedule Table'!$Q$12/12+$L77*$P77*'[111]2d - Schedule Table'!$Q$13/12+$M77*$P77*'[111]2d - Schedule Table'!$Q$14/12+$N77*$P77*'[111]2d - Schedule Table'!$Q$15/12+$O77*$P77*'[111]2d - Schedule Table'!$Q$16/12+$F77*$P77*'[111]2d - Schedule Table'!$Q$7/12</f>
        <v>0</v>
      </c>
      <c r="AB77" s="178">
        <f>+$G77*$P77*'[111]2d - Schedule Table'!$R$8/12+$H77*$P77*'[111]2d - Schedule Table'!$R$9/12+$I77*$P77*'[111]2d - Schedule Table'!$R$10/12+$J77*$P77*'[111]2d - Schedule Table'!$R$11/12+$K77*$P77*'[111]2d - Schedule Table'!$R$12/12+$L77*$P77*'[111]2d - Schedule Table'!$R$13/12+$M77*$P77*'[111]2d - Schedule Table'!$R$14/12+$N77*$P77*'[111]2d - Schedule Table'!$R$15/12+$O77*$P77*'[111]2d - Schedule Table'!$R$16/12+$F77*$P77*'[111]2d - Schedule Table'!$R$7/12</f>
        <v>0</v>
      </c>
      <c r="AC77" s="178">
        <f>+$G77*$P77*'[111]2d - Schedule Table'!$S$8/12+$H77*$P77*'[111]2d - Schedule Table'!$S$9/12+$I77*$P77*'[111]2d - Schedule Table'!$S$10/12+$J77*$P77*'[111]2d - Schedule Table'!$S$11/12+$K77*$P77*'[111]2d - Schedule Table'!$S$12/12+$L77*$P77*'[111]2d - Schedule Table'!$S$13/12+$M77*$P77*'[111]2d - Schedule Table'!$S$14/12+$N77*$P77*'[111]2d - Schedule Table'!$S$15/12+$O77*$P77*'[111]2d - Schedule Table'!$S$16/12+$F77*$P77*'[111]2d - Schedule Table'!$S$7/12</f>
        <v>0</v>
      </c>
      <c r="AD77" s="178">
        <f>+$G77*$P77*'[111]2d - Schedule Table'!$T$8/12+$H77*$P77*'[111]2d - Schedule Table'!$T$9/12+$I77*$P77*'[111]2d - Schedule Table'!$T$10/12+$J77*$P77*'[111]2d - Schedule Table'!$T$11/12+$K77*$P77*'[111]2d - Schedule Table'!$T$12/12+$L77*$P77*'[111]2d - Schedule Table'!$T$13/12+$M77*$P77*'[111]2d - Schedule Table'!$T$14/12+$N77*$P77*'[111]2d - Schedule Table'!$T$15/12+$O77*$P77*'[111]2d - Schedule Table'!$T$16/12+$F77*$P77*'[111]2d - Schedule Table'!$T$7/12</f>
        <v>0</v>
      </c>
      <c r="AE77" s="178">
        <f>+$G77*$P77*'[111]2d - Schedule Table'!$U$8/12+$H77*$P77*'[111]2d - Schedule Table'!$U$9/12+$I77*$P77*'[111]2d - Schedule Table'!$U$10/12+$J77*$P77*'[111]2d - Schedule Table'!$U$11/12+$K77*$P77*'[111]2d - Schedule Table'!$U$12/12+$L77*$P77*'[111]2d - Schedule Table'!$U$13/12+$M77*$P77*'[111]2d - Schedule Table'!$U$14/12+$N77*$P77*'[111]2d - Schedule Table'!$U$15/12+$O77*$P77*'[111]2d - Schedule Table'!$U$16/12+$F77*$P77*'[111]2d - Schedule Table'!$U$7/12</f>
        <v>0</v>
      </c>
      <c r="AF77" s="178">
        <f>+$G77*$P77*'[111]2d - Schedule Table'!$V$8/12+$H77*$P77*'[111]2d - Schedule Table'!$V$9/12+$I77*$P77*'[111]2d - Schedule Table'!$V$10/12+$J77*$P77*'[111]2d - Schedule Table'!$V$11/12+$K77*$P77*'[111]2d - Schedule Table'!$V$12/12+$L77*$P77*'[111]2d - Schedule Table'!$V$13/12+$M77*$P77*'[111]2d - Schedule Table'!$V$14/12+$N77*$P77*'[111]2d - Schedule Table'!$V$15/12+$O77*$P77*'[111]2d - Schedule Table'!$V$16/12+$F77*$P77*'[111]2d - Schedule Table'!$V$7/12</f>
        <v>0</v>
      </c>
      <c r="AG77" s="178">
        <f>+$G77*$P77*'[111]2d - Schedule Table'!$W$8/12+$H77*$P77*'[111]2d - Schedule Table'!$W$9/12+$I77*$P77*'[111]2d - Schedule Table'!$W$10/12+$J77*$P77*'[111]2d - Schedule Table'!$W$11/12+$K77*$P77*'[111]2d - Schedule Table'!$W$12/12+$L77*$P77*'[111]2d - Schedule Table'!$W$13/12+$M77*$P77*'[111]2d - Schedule Table'!$W$14/12+$N77*$P77*'[111]2d - Schedule Table'!$W$15/12+$O77*$P77*'[111]2d - Schedule Table'!$W$16/12+$F77*$P77*'[111]2d - Schedule Table'!$W$7/12</f>
        <v>0</v>
      </c>
      <c r="AH77" s="178">
        <f>+$G77*$P77*'[111]2d - Schedule Table'!$X$8/12+$H77*$P77*'[111]2d - Schedule Table'!$X$9/12+$I77*$P77*'[111]2d - Schedule Table'!$X$10/12+$J77*$P77*'[111]2d - Schedule Table'!$X$11/12+$K77*$P77*'[111]2d - Schedule Table'!$X$12/12+$L77*$P77*'[111]2d - Schedule Table'!$X$13/12+$M77*$P77*'[111]2d - Schedule Table'!$X$14/12+$N77*$P77*'[111]2d - Schedule Table'!$X$15/12+$O77*$P77*'[111]2d - Schedule Table'!$X$16/12+$F77*$P77*'[111]2d - Schedule Table'!$X$7/12</f>
        <v>0</v>
      </c>
      <c r="AI77" s="178">
        <f>+$G77*$P77*'[111]2d - Schedule Table'!$Y$8/12+$H77*$P77*'[111]2d - Schedule Table'!$Y$9/12+$I77*$P77*'[111]2d - Schedule Table'!$Y$10/12+$J77*$P77*'[111]2d - Schedule Table'!$Y$11/12+$K77*$P77*'[111]2d - Schedule Table'!$Y$12/12+$L77*$P77*'[111]2d - Schedule Table'!$Y$13/12+$M77*$P77*'[111]2d - Schedule Table'!$Y$14/12+$N77*$P77*'[111]2d - Schedule Table'!$Y$15/12+$O77*$P77*'[111]2d - Schedule Table'!$Y$16/12+$F77*$P77*'[111]2d - Schedule Table'!$Y$7/12</f>
        <v>0</v>
      </c>
      <c r="AJ77" s="178">
        <f>+$G77*$P77*'[111]2d - Schedule Table'!$Z$8/12+$H77*$P77*'[111]2d - Schedule Table'!$Z$9/12+$I77*$P77*'[111]2d - Schedule Table'!$Z$10/12+$J77*$P77*'[111]2d - Schedule Table'!$Z$11/12+$K77*$P77*'[111]2d - Schedule Table'!$Z$12/12+$L77*$P77*'[111]2d - Schedule Table'!$Z$13/12+$M77*$P77*'[111]2d - Schedule Table'!$Z$14/12+$N77*$P77*'[111]2d - Schedule Table'!$Z$15/12+$O77*$P77*'[111]2d - Schedule Table'!$Z$16/12+$F77*$P77*'[111]2d - Schedule Table'!$Z$7/12</f>
        <v>0</v>
      </c>
      <c r="AK77" s="178">
        <f>+$G77*$P77*'[111]2d - Schedule Table'!$AA$8/12+$H77*$P77*'[111]2d - Schedule Table'!$AA$9/12+$I77*$P77*'[111]2d - Schedule Table'!$AA$10/12+$J77*$P77*'[111]2d - Schedule Table'!$AA$11/12+$K77*$P77*'[111]2d - Schedule Table'!$AA$12/12+$L77*$P77*'[111]2d - Schedule Table'!$AA$13/12+$M77*$P77*'[111]2d - Schedule Table'!$AA$14/12+$N77*$P77*'[111]2d - Schedule Table'!$AA$15/12+$O77*$P77*'[111]2d - Schedule Table'!$AA$16/12+$F77*$P77*'[111]2d - Schedule Table'!$AA$7/12</f>
        <v>0</v>
      </c>
      <c r="AL77" s="178">
        <f>+$G77*$P77*'[111]2d - Schedule Table'!$AB$8/12+$H77*$P77*'[111]2d - Schedule Table'!$AB$9/12+$I77*$P77*'[111]2d - Schedule Table'!$AB$10/12+$J77*$P77*'[111]2d - Schedule Table'!$AB$11/12+$K77*$P77*'[111]2d - Schedule Table'!$AB$12/12+$L77*$P77*'[111]2d - Schedule Table'!$AB$13/12+$M77*$P77*'[111]2d - Schedule Table'!$AB$14/12+$N77*$P77*'[111]2d - Schedule Table'!$AB$15/12+$O77*$P77*'[111]2d - Schedule Table'!$AB$16/12+$F77*$P77*'[111]2d - Schedule Table'!$AB$7/12</f>
        <v>0</v>
      </c>
      <c r="AM77" s="178">
        <f>+$G77*$P77*'[111]2d - Schedule Table'!$AC$8/12+$H77*$P77*'[111]2d - Schedule Table'!$AC$9/12+$I77*$P77*'[111]2d - Schedule Table'!$AC$10/12+$J77*$P77*'[111]2d - Schedule Table'!$AC$11/12+$K77*$P77*'[111]2d - Schedule Table'!$AC$12/12+$L77*$P77*'[111]2d - Schedule Table'!$AC$13/12+$M77*$P77*'[111]2d - Schedule Table'!$AC$14/12+$N77*$P77*'[111]2d - Schedule Table'!$AC$15/12+$O77*$P77*'[111]2d - Schedule Table'!$AC$16/12+$F77*$P77*'[111]2d - Schedule Table'!$AC$7/12</f>
        <v>0</v>
      </c>
      <c r="AN77" s="180">
        <f t="shared" si="2"/>
        <v>0</v>
      </c>
    </row>
    <row r="78" spans="1:40" hidden="1" outlineLevel="1">
      <c r="A78" s="216" t="s">
        <v>1387</v>
      </c>
      <c r="B78" s="211"/>
      <c r="C78" s="218"/>
      <c r="D78" s="219"/>
      <c r="E78" s="206" t="s">
        <v>1296</v>
      </c>
      <c r="F78" s="207"/>
      <c r="G78" s="215"/>
      <c r="H78" s="215"/>
      <c r="I78" s="215"/>
      <c r="J78" s="215"/>
      <c r="K78" s="215"/>
      <c r="L78" s="215"/>
      <c r="M78" s="215"/>
      <c r="N78" s="209"/>
      <c r="O78" s="209"/>
      <c r="P78" s="183">
        <f>+IFERROR(VLOOKUP(E78,'[111]4b-Classifcation rates'!$A$5:$G$200,7,FALSE),0)</f>
        <v>131672.61978750001</v>
      </c>
      <c r="Q78" s="178">
        <f>+$G78*$P78*'[111]2d - Schedule Table'!$G$8/12+$H78*$P78*'[111]2d - Schedule Table'!$G$9/12+$I78*$P78*'[111]2d - Schedule Table'!$G$10/12+$J78*$P78*'[111]2d - Schedule Table'!$G$11/12+$K78*$P78*'[111]2d - Schedule Table'!$G$12/12+$L78*$P78*'[111]2d - Schedule Table'!$G$13/12+$M78*$P78*'[111]2d - Schedule Table'!$G$14/12+$N78*$P78*'[111]2d - Schedule Table'!$G$15/12+$O78*$P78*'[111]2d - Schedule Table'!$G$16/12+$F78*$P78*'[111]2d - Schedule Table'!$G$7/12</f>
        <v>0</v>
      </c>
      <c r="R78" s="178">
        <f>+$G78*$P78*'[111]2d - Schedule Table'!$H$8/12+$H78*$P78*'[111]2d - Schedule Table'!$H$9/12+$I78*$P78*'[111]2d - Schedule Table'!$H$10/12+$J78*$P78*'[111]2d - Schedule Table'!$H$11/12+$K78*$P78*'[111]2d - Schedule Table'!$H$12/12+$L78*$P78*'[111]2d - Schedule Table'!$H$13/12+$M78*$P78*'[111]2d - Schedule Table'!$H$14/12+$N78*$P78*'[111]2d - Schedule Table'!$H$15/12+$O78*$P78*'[111]2d - Schedule Table'!$H$16/12+$F78*$P78*'[111]2d - Schedule Table'!$H$7/12</f>
        <v>0</v>
      </c>
      <c r="S78" s="178">
        <f>+$G78*$P78*'[111]2d - Schedule Table'!$I$8/12+$H78*$P78*'[111]2d - Schedule Table'!$I$9/12+$I78*$P78*'[111]2d - Schedule Table'!$I$10/12+$J78*$P78*'[111]2d - Schedule Table'!$I$11/12+$K78*$P78*'[111]2d - Schedule Table'!$I$12/12+$L78*$P78*'[111]2d - Schedule Table'!$I$13/12+$M78*$P78*'[111]2d - Schedule Table'!$I$14/12+$N78*$P78*'[111]2d - Schedule Table'!$I$15/12+$O78*$P78*'[111]2d - Schedule Table'!$I$16/12+$F78*$P78*'[111]2d - Schedule Table'!$I$7/12</f>
        <v>0</v>
      </c>
      <c r="T78" s="178">
        <f>+$G78*$P78*'[111]2d - Schedule Table'!$J$8/12+$H78*$P78*'[111]2d - Schedule Table'!$J$9/12+$I78*$P78*'[111]2d - Schedule Table'!$J$10/12+$J78*$P78*'[111]2d - Schedule Table'!$J$11/12+$K78*$P78*'[111]2d - Schedule Table'!$J$12/12+$L78*$P78*'[111]2d - Schedule Table'!$J$13/12+$M78*$P78*'[111]2d - Schedule Table'!$J$14/12+$N78*$P78*'[111]2d - Schedule Table'!$J$15/12+$O78*$P78*'[111]2d - Schedule Table'!$J$16/12+$F78*$P78*'[111]2d - Schedule Table'!$J$7/12</f>
        <v>0</v>
      </c>
      <c r="U78" s="178">
        <f>+$G78*$P78*'[111]2d - Schedule Table'!$K$8/12+$H78*$P78*'[111]2d - Schedule Table'!$K$9/12+$I78*$P78*'[111]2d - Schedule Table'!$K$10/12+$J78*$P78*'[111]2d - Schedule Table'!$K$11/12+$K78*$P78*'[111]2d - Schedule Table'!$K$12/12+$L78*$P78*'[111]2d - Schedule Table'!$K$13/12+$M78*$P78*'[111]2d - Schedule Table'!$K$14/12+$N78*$P78*'[111]2d - Schedule Table'!$K$15/12+$O78*$P78*'[111]2d - Schedule Table'!$K$16/12+$F78*$P78*'[111]2d - Schedule Table'!$K$7/12</f>
        <v>0</v>
      </c>
      <c r="V78" s="178">
        <f>+$G78*$P78*'[111]2d - Schedule Table'!$L$8/12+$H78*$P78*'[111]2d - Schedule Table'!$L$9/12+$I78*$P78*'[111]2d - Schedule Table'!$L$10/12+$J78*$P78*'[111]2d - Schedule Table'!$L$11/12+$K78*$P78*'[111]2d - Schedule Table'!$L$12/12+$L78*$P78*'[111]2d - Schedule Table'!$L$13/12+$M78*$P78*'[111]2d - Schedule Table'!$L$14/12+$N78*$P78*'[111]2d - Schedule Table'!$L$15/12+$O78*$P78*'[111]2d - Schedule Table'!$L$16/12+$F78*$P78*'[111]2d - Schedule Table'!$L$7/12</f>
        <v>0</v>
      </c>
      <c r="W78" s="178">
        <f>+$G78*$P78*'[111]2d - Schedule Table'!$M$8/12+$H78*$P78*'[111]2d - Schedule Table'!$M$9/12+$I78*$P78*'[111]2d - Schedule Table'!$M$10/12+$J78*$P78*'[111]2d - Schedule Table'!$M$11/12+$K78*$P78*'[111]2d - Schedule Table'!$M$12/12+$L78*$P78*'[111]2d - Schedule Table'!$M$13/12+$M78*$P78*'[111]2d - Schedule Table'!$M$14/12+$N78*$P78*'[111]2d - Schedule Table'!$M$15/12+$O78*$P78*'[111]2d - Schedule Table'!$M$16/12+$F78*$P78*'[111]2d - Schedule Table'!$M$7/12</f>
        <v>0</v>
      </c>
      <c r="X78" s="178">
        <f>+$G78*$P78*'[111]2d - Schedule Table'!$N$8/12+$H78*$P78*'[111]2d - Schedule Table'!$N$9/12+$I78*$P78*'[111]2d - Schedule Table'!$N$10/12+$J78*$P78*'[111]2d - Schedule Table'!$N$11/12+$K78*$P78*'[111]2d - Schedule Table'!$N$12/12+$L78*$P78*'[111]2d - Schedule Table'!$N$13/12+$M78*$P78*'[111]2d - Schedule Table'!$N$14/12+$N78*$P78*'[111]2d - Schedule Table'!$N$15/12+$O78*$P78*'[111]2d - Schedule Table'!$N$16/12+$F78*$P78*'[111]2d - Schedule Table'!$N$7/12</f>
        <v>0</v>
      </c>
      <c r="Y78" s="178">
        <f>+$G78*$P78*'[111]2d - Schedule Table'!$O$8/12+$H78*$P78*'[111]2d - Schedule Table'!$O$9/12+$I78*$P78*'[111]2d - Schedule Table'!$O$10/12+$J78*$P78*'[111]2d - Schedule Table'!$O$11/12+$K78*$P78*'[111]2d - Schedule Table'!$O$12/12+$L78*$P78*'[111]2d - Schedule Table'!$O$13/12+$M78*$P78*'[111]2d - Schedule Table'!$O$14/12+$N78*$P78*'[111]2d - Schedule Table'!$O$15/12+$O78*$P78*'[111]2d - Schedule Table'!$O$16/12+$F78*$P78*'[111]2d - Schedule Table'!$O$7/12</f>
        <v>0</v>
      </c>
      <c r="Z78" s="178">
        <f>+$G78*$P78*'[111]2d - Schedule Table'!$P$8/12+$H78*$P78*'[111]2d - Schedule Table'!$P$9/12+$I78*$P78*'[111]2d - Schedule Table'!$P$10/12+$J78*$P78*'[111]2d - Schedule Table'!$P$11/12+$K78*$P78*'[111]2d - Schedule Table'!$P$12/12+$L78*$P78*'[111]2d - Schedule Table'!$P$13/12+$M78*$P78*'[111]2d - Schedule Table'!$P$14/12+$N78*$P78*'[111]2d - Schedule Table'!$P$15/12+$O78*$P78*'[111]2d - Schedule Table'!$P$16/12+$F78*$P78*'[111]2d - Schedule Table'!$P$7/12</f>
        <v>0</v>
      </c>
      <c r="AA78" s="178">
        <f>+$G78*$P78*'[111]2d - Schedule Table'!$Q$8/12+$H78*$P78*'[111]2d - Schedule Table'!$Q$9/12+$I78*$P78*'[111]2d - Schedule Table'!$Q$10/12+$J78*$P78*'[111]2d - Schedule Table'!$Q$11/12+$K78*$P78*'[111]2d - Schedule Table'!$Q$12/12+$L78*$P78*'[111]2d - Schedule Table'!$Q$13/12+$M78*$P78*'[111]2d - Schedule Table'!$Q$14/12+$N78*$P78*'[111]2d - Schedule Table'!$Q$15/12+$O78*$P78*'[111]2d - Schedule Table'!$Q$16/12+$F78*$P78*'[111]2d - Schedule Table'!$Q$7/12</f>
        <v>0</v>
      </c>
      <c r="AB78" s="178">
        <f>+$G78*$P78*'[111]2d - Schedule Table'!$R$8/12+$H78*$P78*'[111]2d - Schedule Table'!$R$9/12+$I78*$P78*'[111]2d - Schedule Table'!$R$10/12+$J78*$P78*'[111]2d - Schedule Table'!$R$11/12+$K78*$P78*'[111]2d - Schedule Table'!$R$12/12+$L78*$P78*'[111]2d - Schedule Table'!$R$13/12+$M78*$P78*'[111]2d - Schedule Table'!$R$14/12+$N78*$P78*'[111]2d - Schedule Table'!$R$15/12+$O78*$P78*'[111]2d - Schedule Table'!$R$16/12+$F78*$P78*'[111]2d - Schedule Table'!$R$7/12</f>
        <v>0</v>
      </c>
      <c r="AC78" s="178">
        <f>+$G78*$P78*'[111]2d - Schedule Table'!$S$8/12+$H78*$P78*'[111]2d - Schedule Table'!$S$9/12+$I78*$P78*'[111]2d - Schedule Table'!$S$10/12+$J78*$P78*'[111]2d - Schedule Table'!$S$11/12+$K78*$P78*'[111]2d - Schedule Table'!$S$12/12+$L78*$P78*'[111]2d - Schedule Table'!$S$13/12+$M78*$P78*'[111]2d - Schedule Table'!$S$14/12+$N78*$P78*'[111]2d - Schedule Table'!$S$15/12+$O78*$P78*'[111]2d - Schedule Table'!$S$16/12+$F78*$P78*'[111]2d - Schedule Table'!$S$7/12</f>
        <v>0</v>
      </c>
      <c r="AD78" s="178">
        <f>+$G78*$P78*'[111]2d - Schedule Table'!$T$8/12+$H78*$P78*'[111]2d - Schedule Table'!$T$9/12+$I78*$P78*'[111]2d - Schedule Table'!$T$10/12+$J78*$P78*'[111]2d - Schedule Table'!$T$11/12+$K78*$P78*'[111]2d - Schedule Table'!$T$12/12+$L78*$P78*'[111]2d - Schedule Table'!$T$13/12+$M78*$P78*'[111]2d - Schedule Table'!$T$14/12+$N78*$P78*'[111]2d - Schedule Table'!$T$15/12+$O78*$P78*'[111]2d - Schedule Table'!$T$16/12+$F78*$P78*'[111]2d - Schedule Table'!$T$7/12</f>
        <v>0</v>
      </c>
      <c r="AE78" s="178">
        <f>+$G78*$P78*'[111]2d - Schedule Table'!$U$8/12+$H78*$P78*'[111]2d - Schedule Table'!$U$9/12+$I78*$P78*'[111]2d - Schedule Table'!$U$10/12+$J78*$P78*'[111]2d - Schedule Table'!$U$11/12+$K78*$P78*'[111]2d - Schedule Table'!$U$12/12+$L78*$P78*'[111]2d - Schedule Table'!$U$13/12+$M78*$P78*'[111]2d - Schedule Table'!$U$14/12+$N78*$P78*'[111]2d - Schedule Table'!$U$15/12+$O78*$P78*'[111]2d - Schedule Table'!$U$16/12+$F78*$P78*'[111]2d - Schedule Table'!$U$7/12</f>
        <v>0</v>
      </c>
      <c r="AF78" s="178">
        <f>+$G78*$P78*'[111]2d - Schedule Table'!$V$8/12+$H78*$P78*'[111]2d - Schedule Table'!$V$9/12+$I78*$P78*'[111]2d - Schedule Table'!$V$10/12+$J78*$P78*'[111]2d - Schedule Table'!$V$11/12+$K78*$P78*'[111]2d - Schedule Table'!$V$12/12+$L78*$P78*'[111]2d - Schedule Table'!$V$13/12+$M78*$P78*'[111]2d - Schedule Table'!$V$14/12+$N78*$P78*'[111]2d - Schedule Table'!$V$15/12+$O78*$P78*'[111]2d - Schedule Table'!$V$16/12+$F78*$P78*'[111]2d - Schedule Table'!$V$7/12</f>
        <v>0</v>
      </c>
      <c r="AG78" s="178">
        <f>+$G78*$P78*'[111]2d - Schedule Table'!$W$8/12+$H78*$P78*'[111]2d - Schedule Table'!$W$9/12+$I78*$P78*'[111]2d - Schedule Table'!$W$10/12+$J78*$P78*'[111]2d - Schedule Table'!$W$11/12+$K78*$P78*'[111]2d - Schedule Table'!$W$12/12+$L78*$P78*'[111]2d - Schedule Table'!$W$13/12+$M78*$P78*'[111]2d - Schedule Table'!$W$14/12+$N78*$P78*'[111]2d - Schedule Table'!$W$15/12+$O78*$P78*'[111]2d - Schedule Table'!$W$16/12+$F78*$P78*'[111]2d - Schedule Table'!$W$7/12</f>
        <v>0</v>
      </c>
      <c r="AH78" s="178">
        <f>+$G78*$P78*'[111]2d - Schedule Table'!$X$8/12+$H78*$P78*'[111]2d - Schedule Table'!$X$9/12+$I78*$P78*'[111]2d - Schedule Table'!$X$10/12+$J78*$P78*'[111]2d - Schedule Table'!$X$11/12+$K78*$P78*'[111]2d - Schedule Table'!$X$12/12+$L78*$P78*'[111]2d - Schedule Table'!$X$13/12+$M78*$P78*'[111]2d - Schedule Table'!$X$14/12+$N78*$P78*'[111]2d - Schedule Table'!$X$15/12+$O78*$P78*'[111]2d - Schedule Table'!$X$16/12+$F78*$P78*'[111]2d - Schedule Table'!$X$7/12</f>
        <v>0</v>
      </c>
      <c r="AI78" s="178">
        <f>+$G78*$P78*'[111]2d - Schedule Table'!$Y$8/12+$H78*$P78*'[111]2d - Schedule Table'!$Y$9/12+$I78*$P78*'[111]2d - Schedule Table'!$Y$10/12+$J78*$P78*'[111]2d - Schedule Table'!$Y$11/12+$K78*$P78*'[111]2d - Schedule Table'!$Y$12/12+$L78*$P78*'[111]2d - Schedule Table'!$Y$13/12+$M78*$P78*'[111]2d - Schedule Table'!$Y$14/12+$N78*$P78*'[111]2d - Schedule Table'!$Y$15/12+$O78*$P78*'[111]2d - Schedule Table'!$Y$16/12+$F78*$P78*'[111]2d - Schedule Table'!$Y$7/12</f>
        <v>0</v>
      </c>
      <c r="AJ78" s="178">
        <f>+$G78*$P78*'[111]2d - Schedule Table'!$Z$8/12+$H78*$P78*'[111]2d - Schedule Table'!$Z$9/12+$I78*$P78*'[111]2d - Schedule Table'!$Z$10/12+$J78*$P78*'[111]2d - Schedule Table'!$Z$11/12+$K78*$P78*'[111]2d - Schedule Table'!$Z$12/12+$L78*$P78*'[111]2d - Schedule Table'!$Z$13/12+$M78*$P78*'[111]2d - Schedule Table'!$Z$14/12+$N78*$P78*'[111]2d - Schedule Table'!$Z$15/12+$O78*$P78*'[111]2d - Schedule Table'!$Z$16/12+$F78*$P78*'[111]2d - Schedule Table'!$Z$7/12</f>
        <v>0</v>
      </c>
      <c r="AK78" s="178">
        <f>+$G78*$P78*'[111]2d - Schedule Table'!$AA$8/12+$H78*$P78*'[111]2d - Schedule Table'!$AA$9/12+$I78*$P78*'[111]2d - Schedule Table'!$AA$10/12+$J78*$P78*'[111]2d - Schedule Table'!$AA$11/12+$K78*$P78*'[111]2d - Schedule Table'!$AA$12/12+$L78*$P78*'[111]2d - Schedule Table'!$AA$13/12+$M78*$P78*'[111]2d - Schedule Table'!$AA$14/12+$N78*$P78*'[111]2d - Schedule Table'!$AA$15/12+$O78*$P78*'[111]2d - Schedule Table'!$AA$16/12+$F78*$P78*'[111]2d - Schedule Table'!$AA$7/12</f>
        <v>0</v>
      </c>
      <c r="AL78" s="178">
        <f>+$G78*$P78*'[111]2d - Schedule Table'!$AB$8/12+$H78*$P78*'[111]2d - Schedule Table'!$AB$9/12+$I78*$P78*'[111]2d - Schedule Table'!$AB$10/12+$J78*$P78*'[111]2d - Schedule Table'!$AB$11/12+$K78*$P78*'[111]2d - Schedule Table'!$AB$12/12+$L78*$P78*'[111]2d - Schedule Table'!$AB$13/12+$M78*$P78*'[111]2d - Schedule Table'!$AB$14/12+$N78*$P78*'[111]2d - Schedule Table'!$AB$15/12+$O78*$P78*'[111]2d - Schedule Table'!$AB$16/12+$F78*$P78*'[111]2d - Schedule Table'!$AB$7/12</f>
        <v>0</v>
      </c>
      <c r="AM78" s="178">
        <f>+$G78*$P78*'[111]2d - Schedule Table'!$AC$8/12+$H78*$P78*'[111]2d - Schedule Table'!$AC$9/12+$I78*$P78*'[111]2d - Schedule Table'!$AC$10/12+$J78*$P78*'[111]2d - Schedule Table'!$AC$11/12+$K78*$P78*'[111]2d - Schedule Table'!$AC$12/12+$L78*$P78*'[111]2d - Schedule Table'!$AC$13/12+$M78*$P78*'[111]2d - Schedule Table'!$AC$14/12+$N78*$P78*'[111]2d - Schedule Table'!$AC$15/12+$O78*$P78*'[111]2d - Schedule Table'!$AC$16/12+$F78*$P78*'[111]2d - Schedule Table'!$AC$7/12</f>
        <v>0</v>
      </c>
      <c r="AN78" s="180">
        <f t="shared" si="2"/>
        <v>0</v>
      </c>
    </row>
    <row r="79" spans="1:40" hidden="1" outlineLevel="1">
      <c r="A79" s="216" t="s">
        <v>1387</v>
      </c>
      <c r="B79" s="211"/>
      <c r="C79" s="218"/>
      <c r="D79" s="219"/>
      <c r="E79" s="206" t="s">
        <v>1294</v>
      </c>
      <c r="F79" s="207"/>
      <c r="G79" s="215"/>
      <c r="H79" s="215"/>
      <c r="I79" s="215"/>
      <c r="J79" s="215"/>
      <c r="K79" s="215"/>
      <c r="L79" s="215"/>
      <c r="M79" s="215"/>
      <c r="N79" s="209"/>
      <c r="O79" s="209"/>
      <c r="P79" s="183">
        <f>+IFERROR(VLOOKUP(E79,'[111]4b-Classifcation rates'!$A$5:$G$200,7,FALSE),0)</f>
        <v>117227.23863750001</v>
      </c>
      <c r="Q79" s="178">
        <f>+$G79*$P79*'[111]2d - Schedule Table'!$G$8/12+$H79*$P79*'[111]2d - Schedule Table'!$G$9/12+$I79*$P79*'[111]2d - Schedule Table'!$G$10/12+$J79*$P79*'[111]2d - Schedule Table'!$G$11/12+$K79*$P79*'[111]2d - Schedule Table'!$G$12/12+$L79*$P79*'[111]2d - Schedule Table'!$G$13/12+$M79*$P79*'[111]2d - Schedule Table'!$G$14/12+$N79*$P79*'[111]2d - Schedule Table'!$G$15/12+$O79*$P79*'[111]2d - Schedule Table'!$G$16/12+$F79*$P79*'[111]2d - Schedule Table'!$G$7/12</f>
        <v>0</v>
      </c>
      <c r="R79" s="178">
        <f>+$G79*$P79*'[111]2d - Schedule Table'!$H$8/12+$H79*$P79*'[111]2d - Schedule Table'!$H$9/12+$I79*$P79*'[111]2d - Schedule Table'!$H$10/12+$J79*$P79*'[111]2d - Schedule Table'!$H$11/12+$K79*$P79*'[111]2d - Schedule Table'!$H$12/12+$L79*$P79*'[111]2d - Schedule Table'!$H$13/12+$M79*$P79*'[111]2d - Schedule Table'!$H$14/12+$N79*$P79*'[111]2d - Schedule Table'!$H$15/12+$O79*$P79*'[111]2d - Schedule Table'!$H$16/12+$F79*$P79*'[111]2d - Schedule Table'!$H$7/12</f>
        <v>0</v>
      </c>
      <c r="S79" s="178">
        <f>+$G79*$P79*'[111]2d - Schedule Table'!$I$8/12+$H79*$P79*'[111]2d - Schedule Table'!$I$9/12+$I79*$P79*'[111]2d - Schedule Table'!$I$10/12+$J79*$P79*'[111]2d - Schedule Table'!$I$11/12+$K79*$P79*'[111]2d - Schedule Table'!$I$12/12+$L79*$P79*'[111]2d - Schedule Table'!$I$13/12+$M79*$P79*'[111]2d - Schedule Table'!$I$14/12+$N79*$P79*'[111]2d - Schedule Table'!$I$15/12+$O79*$P79*'[111]2d - Schedule Table'!$I$16/12+$F79*$P79*'[111]2d - Schedule Table'!$I$7/12</f>
        <v>0</v>
      </c>
      <c r="T79" s="178">
        <f>+$G79*$P79*'[111]2d - Schedule Table'!$J$8/12+$H79*$P79*'[111]2d - Schedule Table'!$J$9/12+$I79*$P79*'[111]2d - Schedule Table'!$J$10/12+$J79*$P79*'[111]2d - Schedule Table'!$J$11/12+$K79*$P79*'[111]2d - Schedule Table'!$J$12/12+$L79*$P79*'[111]2d - Schedule Table'!$J$13/12+$M79*$P79*'[111]2d - Schedule Table'!$J$14/12+$N79*$P79*'[111]2d - Schedule Table'!$J$15/12+$O79*$P79*'[111]2d - Schedule Table'!$J$16/12+$F79*$P79*'[111]2d - Schedule Table'!$J$7/12</f>
        <v>0</v>
      </c>
      <c r="U79" s="178">
        <f>+$G79*$P79*'[111]2d - Schedule Table'!$K$8/12+$H79*$P79*'[111]2d - Schedule Table'!$K$9/12+$I79*$P79*'[111]2d - Schedule Table'!$K$10/12+$J79*$P79*'[111]2d - Schedule Table'!$K$11/12+$K79*$P79*'[111]2d - Schedule Table'!$K$12/12+$L79*$P79*'[111]2d - Schedule Table'!$K$13/12+$M79*$P79*'[111]2d - Schedule Table'!$K$14/12+$N79*$P79*'[111]2d - Schedule Table'!$K$15/12+$O79*$P79*'[111]2d - Schedule Table'!$K$16/12+$F79*$P79*'[111]2d - Schedule Table'!$K$7/12</f>
        <v>0</v>
      </c>
      <c r="V79" s="178">
        <f>+$G79*$P79*'[111]2d - Schedule Table'!$L$8/12+$H79*$P79*'[111]2d - Schedule Table'!$L$9/12+$I79*$P79*'[111]2d - Schedule Table'!$L$10/12+$J79*$P79*'[111]2d - Schedule Table'!$L$11/12+$K79*$P79*'[111]2d - Schedule Table'!$L$12/12+$L79*$P79*'[111]2d - Schedule Table'!$L$13/12+$M79*$P79*'[111]2d - Schedule Table'!$L$14/12+$N79*$P79*'[111]2d - Schedule Table'!$L$15/12+$O79*$P79*'[111]2d - Schedule Table'!$L$16/12+$F79*$P79*'[111]2d - Schedule Table'!$L$7/12</f>
        <v>0</v>
      </c>
      <c r="W79" s="178">
        <f>+$G79*$P79*'[111]2d - Schedule Table'!$M$8/12+$H79*$P79*'[111]2d - Schedule Table'!$M$9/12+$I79*$P79*'[111]2d - Schedule Table'!$M$10/12+$J79*$P79*'[111]2d - Schedule Table'!$M$11/12+$K79*$P79*'[111]2d - Schedule Table'!$M$12/12+$L79*$P79*'[111]2d - Schedule Table'!$M$13/12+$M79*$P79*'[111]2d - Schedule Table'!$M$14/12+$N79*$P79*'[111]2d - Schedule Table'!$M$15/12+$O79*$P79*'[111]2d - Schedule Table'!$M$16/12+$F79*$P79*'[111]2d - Schedule Table'!$M$7/12</f>
        <v>0</v>
      </c>
      <c r="X79" s="178">
        <f>+$G79*$P79*'[111]2d - Schedule Table'!$N$8/12+$H79*$P79*'[111]2d - Schedule Table'!$N$9/12+$I79*$P79*'[111]2d - Schedule Table'!$N$10/12+$J79*$P79*'[111]2d - Schedule Table'!$N$11/12+$K79*$P79*'[111]2d - Schedule Table'!$N$12/12+$L79*$P79*'[111]2d - Schedule Table'!$N$13/12+$M79*$P79*'[111]2d - Schedule Table'!$N$14/12+$N79*$P79*'[111]2d - Schedule Table'!$N$15/12+$O79*$P79*'[111]2d - Schedule Table'!$N$16/12+$F79*$P79*'[111]2d - Schedule Table'!$N$7/12</f>
        <v>0</v>
      </c>
      <c r="Y79" s="178">
        <f>+$G79*$P79*'[111]2d - Schedule Table'!$O$8/12+$H79*$P79*'[111]2d - Schedule Table'!$O$9/12+$I79*$P79*'[111]2d - Schedule Table'!$O$10/12+$J79*$P79*'[111]2d - Schedule Table'!$O$11/12+$K79*$P79*'[111]2d - Schedule Table'!$O$12/12+$L79*$P79*'[111]2d - Schedule Table'!$O$13/12+$M79*$P79*'[111]2d - Schedule Table'!$O$14/12+$N79*$P79*'[111]2d - Schedule Table'!$O$15/12+$O79*$P79*'[111]2d - Schedule Table'!$O$16/12+$F79*$P79*'[111]2d - Schedule Table'!$O$7/12</f>
        <v>0</v>
      </c>
      <c r="Z79" s="178">
        <f>+$G79*$P79*'[111]2d - Schedule Table'!$P$8/12+$H79*$P79*'[111]2d - Schedule Table'!$P$9/12+$I79*$P79*'[111]2d - Schedule Table'!$P$10/12+$J79*$P79*'[111]2d - Schedule Table'!$P$11/12+$K79*$P79*'[111]2d - Schedule Table'!$P$12/12+$L79*$P79*'[111]2d - Schedule Table'!$P$13/12+$M79*$P79*'[111]2d - Schedule Table'!$P$14/12+$N79*$P79*'[111]2d - Schedule Table'!$P$15/12+$O79*$P79*'[111]2d - Schedule Table'!$P$16/12+$F79*$P79*'[111]2d - Schedule Table'!$P$7/12</f>
        <v>0</v>
      </c>
      <c r="AA79" s="178">
        <f>+$G79*$P79*'[111]2d - Schedule Table'!$Q$8/12+$H79*$P79*'[111]2d - Schedule Table'!$Q$9/12+$I79*$P79*'[111]2d - Schedule Table'!$Q$10/12+$J79*$P79*'[111]2d - Schedule Table'!$Q$11/12+$K79*$P79*'[111]2d - Schedule Table'!$Q$12/12+$L79*$P79*'[111]2d - Schedule Table'!$Q$13/12+$M79*$P79*'[111]2d - Schedule Table'!$Q$14/12+$N79*$P79*'[111]2d - Schedule Table'!$Q$15/12+$O79*$P79*'[111]2d - Schedule Table'!$Q$16/12+$F79*$P79*'[111]2d - Schedule Table'!$Q$7/12</f>
        <v>0</v>
      </c>
      <c r="AB79" s="178">
        <f>+$G79*$P79*'[111]2d - Schedule Table'!$R$8/12+$H79*$P79*'[111]2d - Schedule Table'!$R$9/12+$I79*$P79*'[111]2d - Schedule Table'!$R$10/12+$J79*$P79*'[111]2d - Schedule Table'!$R$11/12+$K79*$P79*'[111]2d - Schedule Table'!$R$12/12+$L79*$P79*'[111]2d - Schedule Table'!$R$13/12+$M79*$P79*'[111]2d - Schedule Table'!$R$14/12+$N79*$P79*'[111]2d - Schedule Table'!$R$15/12+$O79*$P79*'[111]2d - Schedule Table'!$R$16/12+$F79*$P79*'[111]2d - Schedule Table'!$R$7/12</f>
        <v>0</v>
      </c>
      <c r="AC79" s="178">
        <f>+$G79*$P79*'[111]2d - Schedule Table'!$S$8/12+$H79*$P79*'[111]2d - Schedule Table'!$S$9/12+$I79*$P79*'[111]2d - Schedule Table'!$S$10/12+$J79*$P79*'[111]2d - Schedule Table'!$S$11/12+$K79*$P79*'[111]2d - Schedule Table'!$S$12/12+$L79*$P79*'[111]2d - Schedule Table'!$S$13/12+$M79*$P79*'[111]2d - Schedule Table'!$S$14/12+$N79*$P79*'[111]2d - Schedule Table'!$S$15/12+$O79*$P79*'[111]2d - Schedule Table'!$S$16/12+$F79*$P79*'[111]2d - Schedule Table'!$S$7/12</f>
        <v>0</v>
      </c>
      <c r="AD79" s="178">
        <f>+$G79*$P79*'[111]2d - Schedule Table'!$T$8/12+$H79*$P79*'[111]2d - Schedule Table'!$T$9/12+$I79*$P79*'[111]2d - Schedule Table'!$T$10/12+$J79*$P79*'[111]2d - Schedule Table'!$T$11/12+$K79*$P79*'[111]2d - Schedule Table'!$T$12/12+$L79*$P79*'[111]2d - Schedule Table'!$T$13/12+$M79*$P79*'[111]2d - Schedule Table'!$T$14/12+$N79*$P79*'[111]2d - Schedule Table'!$T$15/12+$O79*$P79*'[111]2d - Schedule Table'!$T$16/12+$F79*$P79*'[111]2d - Schedule Table'!$T$7/12</f>
        <v>0</v>
      </c>
      <c r="AE79" s="178">
        <f>+$G79*$P79*'[111]2d - Schedule Table'!$U$8/12+$H79*$P79*'[111]2d - Schedule Table'!$U$9/12+$I79*$P79*'[111]2d - Schedule Table'!$U$10/12+$J79*$P79*'[111]2d - Schedule Table'!$U$11/12+$K79*$P79*'[111]2d - Schedule Table'!$U$12/12+$L79*$P79*'[111]2d - Schedule Table'!$U$13/12+$M79*$P79*'[111]2d - Schedule Table'!$U$14/12+$N79*$P79*'[111]2d - Schedule Table'!$U$15/12+$O79*$P79*'[111]2d - Schedule Table'!$U$16/12+$F79*$P79*'[111]2d - Schedule Table'!$U$7/12</f>
        <v>0</v>
      </c>
      <c r="AF79" s="178">
        <f>+$G79*$P79*'[111]2d - Schedule Table'!$V$8/12+$H79*$P79*'[111]2d - Schedule Table'!$V$9/12+$I79*$P79*'[111]2d - Schedule Table'!$V$10/12+$J79*$P79*'[111]2d - Schedule Table'!$V$11/12+$K79*$P79*'[111]2d - Schedule Table'!$V$12/12+$L79*$P79*'[111]2d - Schedule Table'!$V$13/12+$M79*$P79*'[111]2d - Schedule Table'!$V$14/12+$N79*$P79*'[111]2d - Schedule Table'!$V$15/12+$O79*$P79*'[111]2d - Schedule Table'!$V$16/12+$F79*$P79*'[111]2d - Schedule Table'!$V$7/12</f>
        <v>0</v>
      </c>
      <c r="AG79" s="178">
        <f>+$G79*$P79*'[111]2d - Schedule Table'!$W$8/12+$H79*$P79*'[111]2d - Schedule Table'!$W$9/12+$I79*$P79*'[111]2d - Schedule Table'!$W$10/12+$J79*$P79*'[111]2d - Schedule Table'!$W$11/12+$K79*$P79*'[111]2d - Schedule Table'!$W$12/12+$L79*$P79*'[111]2d - Schedule Table'!$W$13/12+$M79*$P79*'[111]2d - Schedule Table'!$W$14/12+$N79*$P79*'[111]2d - Schedule Table'!$W$15/12+$O79*$P79*'[111]2d - Schedule Table'!$W$16/12+$F79*$P79*'[111]2d - Schedule Table'!$W$7/12</f>
        <v>0</v>
      </c>
      <c r="AH79" s="178">
        <f>+$G79*$P79*'[111]2d - Schedule Table'!$X$8/12+$H79*$P79*'[111]2d - Schedule Table'!$X$9/12+$I79*$P79*'[111]2d - Schedule Table'!$X$10/12+$J79*$P79*'[111]2d - Schedule Table'!$X$11/12+$K79*$P79*'[111]2d - Schedule Table'!$X$12/12+$L79*$P79*'[111]2d - Schedule Table'!$X$13/12+$M79*$P79*'[111]2d - Schedule Table'!$X$14/12+$N79*$P79*'[111]2d - Schedule Table'!$X$15/12+$O79*$P79*'[111]2d - Schedule Table'!$X$16/12+$F79*$P79*'[111]2d - Schedule Table'!$X$7/12</f>
        <v>0</v>
      </c>
      <c r="AI79" s="178">
        <f>+$G79*$P79*'[111]2d - Schedule Table'!$Y$8/12+$H79*$P79*'[111]2d - Schedule Table'!$Y$9/12+$I79*$P79*'[111]2d - Schedule Table'!$Y$10/12+$J79*$P79*'[111]2d - Schedule Table'!$Y$11/12+$K79*$P79*'[111]2d - Schedule Table'!$Y$12/12+$L79*$P79*'[111]2d - Schedule Table'!$Y$13/12+$M79*$P79*'[111]2d - Schedule Table'!$Y$14/12+$N79*$P79*'[111]2d - Schedule Table'!$Y$15/12+$O79*$P79*'[111]2d - Schedule Table'!$Y$16/12+$F79*$P79*'[111]2d - Schedule Table'!$Y$7/12</f>
        <v>0</v>
      </c>
      <c r="AJ79" s="178">
        <f>+$G79*$P79*'[111]2d - Schedule Table'!$Z$8/12+$H79*$P79*'[111]2d - Schedule Table'!$Z$9/12+$I79*$P79*'[111]2d - Schedule Table'!$Z$10/12+$J79*$P79*'[111]2d - Schedule Table'!$Z$11/12+$K79*$P79*'[111]2d - Schedule Table'!$Z$12/12+$L79*$P79*'[111]2d - Schedule Table'!$Z$13/12+$M79*$P79*'[111]2d - Schedule Table'!$Z$14/12+$N79*$P79*'[111]2d - Schedule Table'!$Z$15/12+$O79*$P79*'[111]2d - Schedule Table'!$Z$16/12+$F79*$P79*'[111]2d - Schedule Table'!$Z$7/12</f>
        <v>0</v>
      </c>
      <c r="AK79" s="178">
        <f>+$G79*$P79*'[111]2d - Schedule Table'!$AA$8/12+$H79*$P79*'[111]2d - Schedule Table'!$AA$9/12+$I79*$P79*'[111]2d - Schedule Table'!$AA$10/12+$J79*$P79*'[111]2d - Schedule Table'!$AA$11/12+$K79*$P79*'[111]2d - Schedule Table'!$AA$12/12+$L79*$P79*'[111]2d - Schedule Table'!$AA$13/12+$M79*$P79*'[111]2d - Schedule Table'!$AA$14/12+$N79*$P79*'[111]2d - Schedule Table'!$AA$15/12+$O79*$P79*'[111]2d - Schedule Table'!$AA$16/12+$F79*$P79*'[111]2d - Schedule Table'!$AA$7/12</f>
        <v>0</v>
      </c>
      <c r="AL79" s="178">
        <f>+$G79*$P79*'[111]2d - Schedule Table'!$AB$8/12+$H79*$P79*'[111]2d - Schedule Table'!$AB$9/12+$I79*$P79*'[111]2d - Schedule Table'!$AB$10/12+$J79*$P79*'[111]2d - Schedule Table'!$AB$11/12+$K79*$P79*'[111]2d - Schedule Table'!$AB$12/12+$L79*$P79*'[111]2d - Schedule Table'!$AB$13/12+$M79*$P79*'[111]2d - Schedule Table'!$AB$14/12+$N79*$P79*'[111]2d - Schedule Table'!$AB$15/12+$O79*$P79*'[111]2d - Schedule Table'!$AB$16/12+$F79*$P79*'[111]2d - Schedule Table'!$AB$7/12</f>
        <v>0</v>
      </c>
      <c r="AM79" s="178">
        <f>+$G79*$P79*'[111]2d - Schedule Table'!$AC$8/12+$H79*$P79*'[111]2d - Schedule Table'!$AC$9/12+$I79*$P79*'[111]2d - Schedule Table'!$AC$10/12+$J79*$P79*'[111]2d - Schedule Table'!$AC$11/12+$K79*$P79*'[111]2d - Schedule Table'!$AC$12/12+$L79*$P79*'[111]2d - Schedule Table'!$AC$13/12+$M79*$P79*'[111]2d - Schedule Table'!$AC$14/12+$N79*$P79*'[111]2d - Schedule Table'!$AC$15/12+$O79*$P79*'[111]2d - Schedule Table'!$AC$16/12+$F79*$P79*'[111]2d - Schedule Table'!$AC$7/12</f>
        <v>0</v>
      </c>
      <c r="AN79" s="180">
        <f t="shared" si="2"/>
        <v>0</v>
      </c>
    </row>
    <row r="80" spans="1:40" hidden="1" outlineLevel="1">
      <c r="A80" s="216" t="s">
        <v>1387</v>
      </c>
      <c r="B80" s="211"/>
      <c r="C80" s="218"/>
      <c r="D80" s="219"/>
      <c r="E80" s="206" t="s">
        <v>1294</v>
      </c>
      <c r="F80" s="207"/>
      <c r="G80" s="215"/>
      <c r="H80" s="215"/>
      <c r="I80" s="215"/>
      <c r="J80" s="215"/>
      <c r="K80" s="215"/>
      <c r="L80" s="215"/>
      <c r="M80" s="215"/>
      <c r="N80" s="209"/>
      <c r="O80" s="209"/>
      <c r="P80" s="183">
        <f>+IFERROR(VLOOKUP(E80,'[111]4b-Classifcation rates'!$A$5:$G$200,7,FALSE),0)</f>
        <v>117227.23863750001</v>
      </c>
      <c r="Q80" s="178">
        <f>+$G80*$P80*'[111]2d - Schedule Table'!$G$8/12+$H80*$P80*'[111]2d - Schedule Table'!$G$9/12+$I80*$P80*'[111]2d - Schedule Table'!$G$10/12+$J80*$P80*'[111]2d - Schedule Table'!$G$11/12+$K80*$P80*'[111]2d - Schedule Table'!$G$12/12+$L80*$P80*'[111]2d - Schedule Table'!$G$13/12+$M80*$P80*'[111]2d - Schedule Table'!$G$14/12+$N80*$P80*'[111]2d - Schedule Table'!$G$15/12+$O80*$P80*'[111]2d - Schedule Table'!$G$16/12+$F80*$P80*'[111]2d - Schedule Table'!$G$7/12</f>
        <v>0</v>
      </c>
      <c r="R80" s="178">
        <f>+$G80*$P80*'[111]2d - Schedule Table'!$H$8/12+$H80*$P80*'[111]2d - Schedule Table'!$H$9/12+$I80*$P80*'[111]2d - Schedule Table'!$H$10/12+$J80*$P80*'[111]2d - Schedule Table'!$H$11/12+$K80*$P80*'[111]2d - Schedule Table'!$H$12/12+$L80*$P80*'[111]2d - Schedule Table'!$H$13/12+$M80*$P80*'[111]2d - Schedule Table'!$H$14/12+$N80*$P80*'[111]2d - Schedule Table'!$H$15/12+$O80*$P80*'[111]2d - Schedule Table'!$H$16/12+$F80*$P80*'[111]2d - Schedule Table'!$H$7/12</f>
        <v>0</v>
      </c>
      <c r="S80" s="178">
        <f>+$G80*$P80*'[111]2d - Schedule Table'!$I$8/12+$H80*$P80*'[111]2d - Schedule Table'!$I$9/12+$I80*$P80*'[111]2d - Schedule Table'!$I$10/12+$J80*$P80*'[111]2d - Schedule Table'!$I$11/12+$K80*$P80*'[111]2d - Schedule Table'!$I$12/12+$L80*$P80*'[111]2d - Schedule Table'!$I$13/12+$M80*$P80*'[111]2d - Schedule Table'!$I$14/12+$N80*$P80*'[111]2d - Schedule Table'!$I$15/12+$O80*$P80*'[111]2d - Schedule Table'!$I$16/12+$F80*$P80*'[111]2d - Schedule Table'!$I$7/12</f>
        <v>0</v>
      </c>
      <c r="T80" s="178">
        <f>+$G80*$P80*'[111]2d - Schedule Table'!$J$8/12+$H80*$P80*'[111]2d - Schedule Table'!$J$9/12+$I80*$P80*'[111]2d - Schedule Table'!$J$10/12+$J80*$P80*'[111]2d - Schedule Table'!$J$11/12+$K80*$P80*'[111]2d - Schedule Table'!$J$12/12+$L80*$P80*'[111]2d - Schedule Table'!$J$13/12+$M80*$P80*'[111]2d - Schedule Table'!$J$14/12+$N80*$P80*'[111]2d - Schedule Table'!$J$15/12+$O80*$P80*'[111]2d - Schedule Table'!$J$16/12+$F80*$P80*'[111]2d - Schedule Table'!$J$7/12</f>
        <v>0</v>
      </c>
      <c r="U80" s="178">
        <f>+$G80*$P80*'[111]2d - Schedule Table'!$K$8/12+$H80*$P80*'[111]2d - Schedule Table'!$K$9/12+$I80*$P80*'[111]2d - Schedule Table'!$K$10/12+$J80*$P80*'[111]2d - Schedule Table'!$K$11/12+$K80*$P80*'[111]2d - Schedule Table'!$K$12/12+$L80*$P80*'[111]2d - Schedule Table'!$K$13/12+$M80*$P80*'[111]2d - Schedule Table'!$K$14/12+$N80*$P80*'[111]2d - Schedule Table'!$K$15/12+$O80*$P80*'[111]2d - Schedule Table'!$K$16/12+$F80*$P80*'[111]2d - Schedule Table'!$K$7/12</f>
        <v>0</v>
      </c>
      <c r="V80" s="178">
        <f>+$G80*$P80*'[111]2d - Schedule Table'!$L$8/12+$H80*$P80*'[111]2d - Schedule Table'!$L$9/12+$I80*$P80*'[111]2d - Schedule Table'!$L$10/12+$J80*$P80*'[111]2d - Schedule Table'!$L$11/12+$K80*$P80*'[111]2d - Schedule Table'!$L$12/12+$L80*$P80*'[111]2d - Schedule Table'!$L$13/12+$M80*$P80*'[111]2d - Schedule Table'!$L$14/12+$N80*$P80*'[111]2d - Schedule Table'!$L$15/12+$O80*$P80*'[111]2d - Schedule Table'!$L$16/12+$F80*$P80*'[111]2d - Schedule Table'!$L$7/12</f>
        <v>0</v>
      </c>
      <c r="W80" s="178">
        <f>+$G80*$P80*'[111]2d - Schedule Table'!$M$8/12+$H80*$P80*'[111]2d - Schedule Table'!$M$9/12+$I80*$P80*'[111]2d - Schedule Table'!$M$10/12+$J80*$P80*'[111]2d - Schedule Table'!$M$11/12+$K80*$P80*'[111]2d - Schedule Table'!$M$12/12+$L80*$P80*'[111]2d - Schedule Table'!$M$13/12+$M80*$P80*'[111]2d - Schedule Table'!$M$14/12+$N80*$P80*'[111]2d - Schedule Table'!$M$15/12+$O80*$P80*'[111]2d - Schedule Table'!$M$16/12+$F80*$P80*'[111]2d - Schedule Table'!$M$7/12</f>
        <v>0</v>
      </c>
      <c r="X80" s="178">
        <f>+$G80*$P80*'[111]2d - Schedule Table'!$N$8/12+$H80*$P80*'[111]2d - Schedule Table'!$N$9/12+$I80*$P80*'[111]2d - Schedule Table'!$N$10/12+$J80*$P80*'[111]2d - Schedule Table'!$N$11/12+$K80*$P80*'[111]2d - Schedule Table'!$N$12/12+$L80*$P80*'[111]2d - Schedule Table'!$N$13/12+$M80*$P80*'[111]2d - Schedule Table'!$N$14/12+$N80*$P80*'[111]2d - Schedule Table'!$N$15/12+$O80*$P80*'[111]2d - Schedule Table'!$N$16/12+$F80*$P80*'[111]2d - Schedule Table'!$N$7/12</f>
        <v>0</v>
      </c>
      <c r="Y80" s="178">
        <f>+$G80*$P80*'[111]2d - Schedule Table'!$O$8/12+$H80*$P80*'[111]2d - Schedule Table'!$O$9/12+$I80*$P80*'[111]2d - Schedule Table'!$O$10/12+$J80*$P80*'[111]2d - Schedule Table'!$O$11/12+$K80*$P80*'[111]2d - Schedule Table'!$O$12/12+$L80*$P80*'[111]2d - Schedule Table'!$O$13/12+$M80*$P80*'[111]2d - Schedule Table'!$O$14/12+$N80*$P80*'[111]2d - Schedule Table'!$O$15/12+$O80*$P80*'[111]2d - Schedule Table'!$O$16/12+$F80*$P80*'[111]2d - Schedule Table'!$O$7/12</f>
        <v>0</v>
      </c>
      <c r="Z80" s="178">
        <f>+$G80*$P80*'[111]2d - Schedule Table'!$P$8/12+$H80*$P80*'[111]2d - Schedule Table'!$P$9/12+$I80*$P80*'[111]2d - Schedule Table'!$P$10/12+$J80*$P80*'[111]2d - Schedule Table'!$P$11/12+$K80*$P80*'[111]2d - Schedule Table'!$P$12/12+$L80*$P80*'[111]2d - Schedule Table'!$P$13/12+$M80*$P80*'[111]2d - Schedule Table'!$P$14/12+$N80*$P80*'[111]2d - Schedule Table'!$P$15/12+$O80*$P80*'[111]2d - Schedule Table'!$P$16/12+$F80*$P80*'[111]2d - Schedule Table'!$P$7/12</f>
        <v>0</v>
      </c>
      <c r="AA80" s="178">
        <f>+$G80*$P80*'[111]2d - Schedule Table'!$Q$8/12+$H80*$P80*'[111]2d - Schedule Table'!$Q$9/12+$I80*$P80*'[111]2d - Schedule Table'!$Q$10/12+$J80*$P80*'[111]2d - Schedule Table'!$Q$11/12+$K80*$P80*'[111]2d - Schedule Table'!$Q$12/12+$L80*$P80*'[111]2d - Schedule Table'!$Q$13/12+$M80*$P80*'[111]2d - Schedule Table'!$Q$14/12+$N80*$P80*'[111]2d - Schedule Table'!$Q$15/12+$O80*$P80*'[111]2d - Schedule Table'!$Q$16/12+$F80*$P80*'[111]2d - Schedule Table'!$Q$7/12</f>
        <v>0</v>
      </c>
      <c r="AB80" s="178">
        <f>+$G80*$P80*'[111]2d - Schedule Table'!$R$8/12+$H80*$P80*'[111]2d - Schedule Table'!$R$9/12+$I80*$P80*'[111]2d - Schedule Table'!$R$10/12+$J80*$P80*'[111]2d - Schedule Table'!$R$11/12+$K80*$P80*'[111]2d - Schedule Table'!$R$12/12+$L80*$P80*'[111]2d - Schedule Table'!$R$13/12+$M80*$P80*'[111]2d - Schedule Table'!$R$14/12+$N80*$P80*'[111]2d - Schedule Table'!$R$15/12+$O80*$P80*'[111]2d - Schedule Table'!$R$16/12+$F80*$P80*'[111]2d - Schedule Table'!$R$7/12</f>
        <v>0</v>
      </c>
      <c r="AC80" s="178">
        <f>+$G80*$P80*'[111]2d - Schedule Table'!$S$8/12+$H80*$P80*'[111]2d - Schedule Table'!$S$9/12+$I80*$P80*'[111]2d - Schedule Table'!$S$10/12+$J80*$P80*'[111]2d - Schedule Table'!$S$11/12+$K80*$P80*'[111]2d - Schedule Table'!$S$12/12+$L80*$P80*'[111]2d - Schedule Table'!$S$13/12+$M80*$P80*'[111]2d - Schedule Table'!$S$14/12+$N80*$P80*'[111]2d - Schedule Table'!$S$15/12+$O80*$P80*'[111]2d - Schedule Table'!$S$16/12+$F80*$P80*'[111]2d - Schedule Table'!$S$7/12</f>
        <v>0</v>
      </c>
      <c r="AD80" s="178">
        <f>+$G80*$P80*'[111]2d - Schedule Table'!$T$8/12+$H80*$P80*'[111]2d - Schedule Table'!$T$9/12+$I80*$P80*'[111]2d - Schedule Table'!$T$10/12+$J80*$P80*'[111]2d - Schedule Table'!$T$11/12+$K80*$P80*'[111]2d - Schedule Table'!$T$12/12+$L80*$P80*'[111]2d - Schedule Table'!$T$13/12+$M80*$P80*'[111]2d - Schedule Table'!$T$14/12+$N80*$P80*'[111]2d - Schedule Table'!$T$15/12+$O80*$P80*'[111]2d - Schedule Table'!$T$16/12+$F80*$P80*'[111]2d - Schedule Table'!$T$7/12</f>
        <v>0</v>
      </c>
      <c r="AE80" s="178">
        <f>+$G80*$P80*'[111]2d - Schedule Table'!$U$8/12+$H80*$P80*'[111]2d - Schedule Table'!$U$9/12+$I80*$P80*'[111]2d - Schedule Table'!$U$10/12+$J80*$P80*'[111]2d - Schedule Table'!$U$11/12+$K80*$P80*'[111]2d - Schedule Table'!$U$12/12+$L80*$P80*'[111]2d - Schedule Table'!$U$13/12+$M80*$P80*'[111]2d - Schedule Table'!$U$14/12+$N80*$P80*'[111]2d - Schedule Table'!$U$15/12+$O80*$P80*'[111]2d - Schedule Table'!$U$16/12+$F80*$P80*'[111]2d - Schedule Table'!$U$7/12</f>
        <v>0</v>
      </c>
      <c r="AF80" s="178">
        <f>+$G80*$P80*'[111]2d - Schedule Table'!$V$8/12+$H80*$P80*'[111]2d - Schedule Table'!$V$9/12+$I80*$P80*'[111]2d - Schedule Table'!$V$10/12+$J80*$P80*'[111]2d - Schedule Table'!$V$11/12+$K80*$P80*'[111]2d - Schedule Table'!$V$12/12+$L80*$P80*'[111]2d - Schedule Table'!$V$13/12+$M80*$P80*'[111]2d - Schedule Table'!$V$14/12+$N80*$P80*'[111]2d - Schedule Table'!$V$15/12+$O80*$P80*'[111]2d - Schedule Table'!$V$16/12+$F80*$P80*'[111]2d - Schedule Table'!$V$7/12</f>
        <v>0</v>
      </c>
      <c r="AG80" s="178">
        <f>+$G80*$P80*'[111]2d - Schedule Table'!$W$8/12+$H80*$P80*'[111]2d - Schedule Table'!$W$9/12+$I80*$P80*'[111]2d - Schedule Table'!$W$10/12+$J80*$P80*'[111]2d - Schedule Table'!$W$11/12+$K80*$P80*'[111]2d - Schedule Table'!$W$12/12+$L80*$P80*'[111]2d - Schedule Table'!$W$13/12+$M80*$P80*'[111]2d - Schedule Table'!$W$14/12+$N80*$P80*'[111]2d - Schedule Table'!$W$15/12+$O80*$P80*'[111]2d - Schedule Table'!$W$16/12+$F80*$P80*'[111]2d - Schedule Table'!$W$7/12</f>
        <v>0</v>
      </c>
      <c r="AH80" s="178">
        <f>+$G80*$P80*'[111]2d - Schedule Table'!$X$8/12+$H80*$P80*'[111]2d - Schedule Table'!$X$9/12+$I80*$P80*'[111]2d - Schedule Table'!$X$10/12+$J80*$P80*'[111]2d - Schedule Table'!$X$11/12+$K80*$P80*'[111]2d - Schedule Table'!$X$12/12+$L80*$P80*'[111]2d - Schedule Table'!$X$13/12+$M80*$P80*'[111]2d - Schedule Table'!$X$14/12+$N80*$P80*'[111]2d - Schedule Table'!$X$15/12+$O80*$P80*'[111]2d - Schedule Table'!$X$16/12+$F80*$P80*'[111]2d - Schedule Table'!$X$7/12</f>
        <v>0</v>
      </c>
      <c r="AI80" s="178">
        <f>+$G80*$P80*'[111]2d - Schedule Table'!$Y$8/12+$H80*$P80*'[111]2d - Schedule Table'!$Y$9/12+$I80*$P80*'[111]2d - Schedule Table'!$Y$10/12+$J80*$P80*'[111]2d - Schedule Table'!$Y$11/12+$K80*$P80*'[111]2d - Schedule Table'!$Y$12/12+$L80*$P80*'[111]2d - Schedule Table'!$Y$13/12+$M80*$P80*'[111]2d - Schedule Table'!$Y$14/12+$N80*$P80*'[111]2d - Schedule Table'!$Y$15/12+$O80*$P80*'[111]2d - Schedule Table'!$Y$16/12+$F80*$P80*'[111]2d - Schedule Table'!$Y$7/12</f>
        <v>0</v>
      </c>
      <c r="AJ80" s="178">
        <f>+$G80*$P80*'[111]2d - Schedule Table'!$Z$8/12+$H80*$P80*'[111]2d - Schedule Table'!$Z$9/12+$I80*$P80*'[111]2d - Schedule Table'!$Z$10/12+$J80*$P80*'[111]2d - Schedule Table'!$Z$11/12+$K80*$P80*'[111]2d - Schedule Table'!$Z$12/12+$L80*$P80*'[111]2d - Schedule Table'!$Z$13/12+$M80*$P80*'[111]2d - Schedule Table'!$Z$14/12+$N80*$P80*'[111]2d - Schedule Table'!$Z$15/12+$O80*$P80*'[111]2d - Schedule Table'!$Z$16/12+$F80*$P80*'[111]2d - Schedule Table'!$Z$7/12</f>
        <v>0</v>
      </c>
      <c r="AK80" s="178">
        <f>+$G80*$P80*'[111]2d - Schedule Table'!$AA$8/12+$H80*$P80*'[111]2d - Schedule Table'!$AA$9/12+$I80*$P80*'[111]2d - Schedule Table'!$AA$10/12+$J80*$P80*'[111]2d - Schedule Table'!$AA$11/12+$K80*$P80*'[111]2d - Schedule Table'!$AA$12/12+$L80*$P80*'[111]2d - Schedule Table'!$AA$13/12+$M80*$P80*'[111]2d - Schedule Table'!$AA$14/12+$N80*$P80*'[111]2d - Schedule Table'!$AA$15/12+$O80*$P80*'[111]2d - Schedule Table'!$AA$16/12+$F80*$P80*'[111]2d - Schedule Table'!$AA$7/12</f>
        <v>0</v>
      </c>
      <c r="AL80" s="178">
        <f>+$G80*$P80*'[111]2d - Schedule Table'!$AB$8/12+$H80*$P80*'[111]2d - Schedule Table'!$AB$9/12+$I80*$P80*'[111]2d - Schedule Table'!$AB$10/12+$J80*$P80*'[111]2d - Schedule Table'!$AB$11/12+$K80*$P80*'[111]2d - Schedule Table'!$AB$12/12+$L80*$P80*'[111]2d - Schedule Table'!$AB$13/12+$M80*$P80*'[111]2d - Schedule Table'!$AB$14/12+$N80*$P80*'[111]2d - Schedule Table'!$AB$15/12+$O80*$P80*'[111]2d - Schedule Table'!$AB$16/12+$F80*$P80*'[111]2d - Schedule Table'!$AB$7/12</f>
        <v>0</v>
      </c>
      <c r="AM80" s="178">
        <f>+$G80*$P80*'[111]2d - Schedule Table'!$AC$8/12+$H80*$P80*'[111]2d - Schedule Table'!$AC$9/12+$I80*$P80*'[111]2d - Schedule Table'!$AC$10/12+$J80*$P80*'[111]2d - Schedule Table'!$AC$11/12+$K80*$P80*'[111]2d - Schedule Table'!$AC$12/12+$L80*$P80*'[111]2d - Schedule Table'!$AC$13/12+$M80*$P80*'[111]2d - Schedule Table'!$AC$14/12+$N80*$P80*'[111]2d - Schedule Table'!$AC$15/12+$O80*$P80*'[111]2d - Schedule Table'!$AC$16/12+$F80*$P80*'[111]2d - Schedule Table'!$AC$7/12</f>
        <v>0</v>
      </c>
      <c r="AN80" s="180">
        <f t="shared" si="2"/>
        <v>0</v>
      </c>
    </row>
    <row r="81" spans="1:40" hidden="1" outlineLevel="1">
      <c r="A81" s="216" t="s">
        <v>67</v>
      </c>
      <c r="B81" s="211"/>
      <c r="C81" s="218"/>
      <c r="D81" s="219"/>
      <c r="E81" s="206" t="s">
        <v>1296</v>
      </c>
      <c r="F81" s="207"/>
      <c r="G81" s="215"/>
      <c r="H81" s="215"/>
      <c r="I81" s="215"/>
      <c r="J81" s="215"/>
      <c r="K81" s="215"/>
      <c r="L81" s="215"/>
      <c r="M81" s="215"/>
      <c r="N81" s="209"/>
      <c r="O81" s="209"/>
      <c r="P81" s="183">
        <f>+IFERROR(VLOOKUP(E81,'[111]4b-Classifcation rates'!$A$5:$G$200,7,FALSE),0)</f>
        <v>131672.61978750001</v>
      </c>
      <c r="Q81" s="178">
        <f>+$G81*$P81*'[111]2d - Schedule Table'!$G$8/12+$H81*$P81*'[111]2d - Schedule Table'!$G$9/12+$I81*$P81*'[111]2d - Schedule Table'!$G$10/12+$J81*$P81*'[111]2d - Schedule Table'!$G$11/12+$K81*$P81*'[111]2d - Schedule Table'!$G$12/12+$L81*$P81*'[111]2d - Schedule Table'!$G$13/12+$M81*$P81*'[111]2d - Schedule Table'!$G$14/12+$N81*$P81*'[111]2d - Schedule Table'!$G$15/12+$O81*$P81*'[111]2d - Schedule Table'!$G$16/12+$F81*$P81*'[111]2d - Schedule Table'!$G$7/12</f>
        <v>0</v>
      </c>
      <c r="R81" s="178">
        <f>+$G81*$P81*'[111]2d - Schedule Table'!$H$8/12+$H81*$P81*'[111]2d - Schedule Table'!$H$9/12+$I81*$P81*'[111]2d - Schedule Table'!$H$10/12+$J81*$P81*'[111]2d - Schedule Table'!$H$11/12+$K81*$P81*'[111]2d - Schedule Table'!$H$12/12+$L81*$P81*'[111]2d - Schedule Table'!$H$13/12+$M81*$P81*'[111]2d - Schedule Table'!$H$14/12+$N81*$P81*'[111]2d - Schedule Table'!$H$15/12+$O81*$P81*'[111]2d - Schedule Table'!$H$16/12+$F81*$P81*'[111]2d - Schedule Table'!$H$7/12</f>
        <v>0</v>
      </c>
      <c r="S81" s="178">
        <f>+$G81*$P81*'[111]2d - Schedule Table'!$I$8/12+$H81*$P81*'[111]2d - Schedule Table'!$I$9/12+$I81*$P81*'[111]2d - Schedule Table'!$I$10/12+$J81*$P81*'[111]2d - Schedule Table'!$I$11/12+$K81*$P81*'[111]2d - Schedule Table'!$I$12/12+$L81*$P81*'[111]2d - Schedule Table'!$I$13/12+$M81*$P81*'[111]2d - Schedule Table'!$I$14/12+$N81*$P81*'[111]2d - Schedule Table'!$I$15/12+$O81*$P81*'[111]2d - Schedule Table'!$I$16/12+$F81*$P81*'[111]2d - Schedule Table'!$I$7/12</f>
        <v>0</v>
      </c>
      <c r="T81" s="178">
        <f>+$G81*$P81*'[111]2d - Schedule Table'!$J$8/12+$H81*$P81*'[111]2d - Schedule Table'!$J$9/12+$I81*$P81*'[111]2d - Schedule Table'!$J$10/12+$J81*$P81*'[111]2d - Schedule Table'!$J$11/12+$K81*$P81*'[111]2d - Schedule Table'!$J$12/12+$L81*$P81*'[111]2d - Schedule Table'!$J$13/12+$M81*$P81*'[111]2d - Schedule Table'!$J$14/12+$N81*$P81*'[111]2d - Schedule Table'!$J$15/12+$O81*$P81*'[111]2d - Schedule Table'!$J$16/12+$F81*$P81*'[111]2d - Schedule Table'!$J$7/12</f>
        <v>0</v>
      </c>
      <c r="U81" s="178">
        <f>+$G81*$P81*'[111]2d - Schedule Table'!$K$8/12+$H81*$P81*'[111]2d - Schedule Table'!$K$9/12+$I81*$P81*'[111]2d - Schedule Table'!$K$10/12+$J81*$P81*'[111]2d - Schedule Table'!$K$11/12+$K81*$P81*'[111]2d - Schedule Table'!$K$12/12+$L81*$P81*'[111]2d - Schedule Table'!$K$13/12+$M81*$P81*'[111]2d - Schedule Table'!$K$14/12+$N81*$P81*'[111]2d - Schedule Table'!$K$15/12+$O81*$P81*'[111]2d - Schedule Table'!$K$16/12+$F81*$P81*'[111]2d - Schedule Table'!$K$7/12</f>
        <v>0</v>
      </c>
      <c r="V81" s="178">
        <f>+$G81*$P81*'[111]2d - Schedule Table'!$L$8/12+$H81*$P81*'[111]2d - Schedule Table'!$L$9/12+$I81*$P81*'[111]2d - Schedule Table'!$L$10/12+$J81*$P81*'[111]2d - Schedule Table'!$L$11/12+$K81*$P81*'[111]2d - Schedule Table'!$L$12/12+$L81*$P81*'[111]2d - Schedule Table'!$L$13/12+$M81*$P81*'[111]2d - Schedule Table'!$L$14/12+$N81*$P81*'[111]2d - Schedule Table'!$L$15/12+$O81*$P81*'[111]2d - Schedule Table'!$L$16/12+$F81*$P81*'[111]2d - Schedule Table'!$L$7/12</f>
        <v>0</v>
      </c>
      <c r="W81" s="178">
        <f>+$G81*$P81*'[111]2d - Schedule Table'!$M$8/12+$H81*$P81*'[111]2d - Schedule Table'!$M$9/12+$I81*$P81*'[111]2d - Schedule Table'!$M$10/12+$J81*$P81*'[111]2d - Schedule Table'!$M$11/12+$K81*$P81*'[111]2d - Schedule Table'!$M$12/12+$L81*$P81*'[111]2d - Schedule Table'!$M$13/12+$M81*$P81*'[111]2d - Schedule Table'!$M$14/12+$N81*$P81*'[111]2d - Schedule Table'!$M$15/12+$O81*$P81*'[111]2d - Schedule Table'!$M$16/12+$F81*$P81*'[111]2d - Schedule Table'!$M$7/12</f>
        <v>0</v>
      </c>
      <c r="X81" s="178">
        <f>+$G81*$P81*'[111]2d - Schedule Table'!$N$8/12+$H81*$P81*'[111]2d - Schedule Table'!$N$9/12+$I81*$P81*'[111]2d - Schedule Table'!$N$10/12+$J81*$P81*'[111]2d - Schedule Table'!$N$11/12+$K81*$P81*'[111]2d - Schedule Table'!$N$12/12+$L81*$P81*'[111]2d - Schedule Table'!$N$13/12+$M81*$P81*'[111]2d - Schedule Table'!$N$14/12+$N81*$P81*'[111]2d - Schedule Table'!$N$15/12+$O81*$P81*'[111]2d - Schedule Table'!$N$16/12+$F81*$P81*'[111]2d - Schedule Table'!$N$7/12</f>
        <v>0</v>
      </c>
      <c r="Y81" s="178">
        <f>+$G81*$P81*'[111]2d - Schedule Table'!$O$8/12+$H81*$P81*'[111]2d - Schedule Table'!$O$9/12+$I81*$P81*'[111]2d - Schedule Table'!$O$10/12+$J81*$P81*'[111]2d - Schedule Table'!$O$11/12+$K81*$P81*'[111]2d - Schedule Table'!$O$12/12+$L81*$P81*'[111]2d - Schedule Table'!$O$13/12+$M81*$P81*'[111]2d - Schedule Table'!$O$14/12+$N81*$P81*'[111]2d - Schedule Table'!$O$15/12+$O81*$P81*'[111]2d - Schedule Table'!$O$16/12+$F81*$P81*'[111]2d - Schedule Table'!$O$7/12</f>
        <v>0</v>
      </c>
      <c r="Z81" s="178">
        <f>+$G81*$P81*'[111]2d - Schedule Table'!$P$8/12+$H81*$P81*'[111]2d - Schedule Table'!$P$9/12+$I81*$P81*'[111]2d - Schedule Table'!$P$10/12+$J81*$P81*'[111]2d - Schedule Table'!$P$11/12+$K81*$P81*'[111]2d - Schedule Table'!$P$12/12+$L81*$P81*'[111]2d - Schedule Table'!$P$13/12+$M81*$P81*'[111]2d - Schedule Table'!$P$14/12+$N81*$P81*'[111]2d - Schedule Table'!$P$15/12+$O81*$P81*'[111]2d - Schedule Table'!$P$16/12+$F81*$P81*'[111]2d - Schedule Table'!$P$7/12</f>
        <v>0</v>
      </c>
      <c r="AA81" s="178">
        <f>+$G81*$P81*'[111]2d - Schedule Table'!$Q$8/12+$H81*$P81*'[111]2d - Schedule Table'!$Q$9/12+$I81*$P81*'[111]2d - Schedule Table'!$Q$10/12+$J81*$P81*'[111]2d - Schedule Table'!$Q$11/12+$K81*$P81*'[111]2d - Schedule Table'!$Q$12/12+$L81*$P81*'[111]2d - Schedule Table'!$Q$13/12+$M81*$P81*'[111]2d - Schedule Table'!$Q$14/12+$N81*$P81*'[111]2d - Schedule Table'!$Q$15/12+$O81*$P81*'[111]2d - Schedule Table'!$Q$16/12+$F81*$P81*'[111]2d - Schedule Table'!$Q$7/12</f>
        <v>0</v>
      </c>
      <c r="AB81" s="178">
        <f>+$G81*$P81*'[111]2d - Schedule Table'!$R$8/12+$H81*$P81*'[111]2d - Schedule Table'!$R$9/12+$I81*$P81*'[111]2d - Schedule Table'!$R$10/12+$J81*$P81*'[111]2d - Schedule Table'!$R$11/12+$K81*$P81*'[111]2d - Schedule Table'!$R$12/12+$L81*$P81*'[111]2d - Schedule Table'!$R$13/12+$M81*$P81*'[111]2d - Schedule Table'!$R$14/12+$N81*$P81*'[111]2d - Schedule Table'!$R$15/12+$O81*$P81*'[111]2d - Schedule Table'!$R$16/12+$F81*$P81*'[111]2d - Schedule Table'!$R$7/12</f>
        <v>0</v>
      </c>
      <c r="AC81" s="178">
        <f>+$G81*$P81*'[111]2d - Schedule Table'!$S$8/12+$H81*$P81*'[111]2d - Schedule Table'!$S$9/12+$I81*$P81*'[111]2d - Schedule Table'!$S$10/12+$J81*$P81*'[111]2d - Schedule Table'!$S$11/12+$K81*$P81*'[111]2d - Schedule Table'!$S$12/12+$L81*$P81*'[111]2d - Schedule Table'!$S$13/12+$M81*$P81*'[111]2d - Schedule Table'!$S$14/12+$N81*$P81*'[111]2d - Schedule Table'!$S$15/12+$O81*$P81*'[111]2d - Schedule Table'!$S$16/12+$F81*$P81*'[111]2d - Schedule Table'!$S$7/12</f>
        <v>0</v>
      </c>
      <c r="AD81" s="178">
        <f>+$G81*$P81*'[111]2d - Schedule Table'!$T$8/12+$H81*$P81*'[111]2d - Schedule Table'!$T$9/12+$I81*$P81*'[111]2d - Schedule Table'!$T$10/12+$J81*$P81*'[111]2d - Schedule Table'!$T$11/12+$K81*$P81*'[111]2d - Schedule Table'!$T$12/12+$L81*$P81*'[111]2d - Schedule Table'!$T$13/12+$M81*$P81*'[111]2d - Schedule Table'!$T$14/12+$N81*$P81*'[111]2d - Schedule Table'!$T$15/12+$O81*$P81*'[111]2d - Schedule Table'!$T$16/12+$F81*$P81*'[111]2d - Schedule Table'!$T$7/12</f>
        <v>0</v>
      </c>
      <c r="AE81" s="178">
        <f>+$G81*$P81*'[111]2d - Schedule Table'!$U$8/12+$H81*$P81*'[111]2d - Schedule Table'!$U$9/12+$I81*$P81*'[111]2d - Schedule Table'!$U$10/12+$J81*$P81*'[111]2d - Schedule Table'!$U$11/12+$K81*$P81*'[111]2d - Schedule Table'!$U$12/12+$L81*$P81*'[111]2d - Schedule Table'!$U$13/12+$M81*$P81*'[111]2d - Schedule Table'!$U$14/12+$N81*$P81*'[111]2d - Schedule Table'!$U$15/12+$O81*$P81*'[111]2d - Schedule Table'!$U$16/12+$F81*$P81*'[111]2d - Schedule Table'!$U$7/12</f>
        <v>0</v>
      </c>
      <c r="AF81" s="178">
        <f>+$G81*$P81*'[111]2d - Schedule Table'!$V$8/12+$H81*$P81*'[111]2d - Schedule Table'!$V$9/12+$I81*$P81*'[111]2d - Schedule Table'!$V$10/12+$J81*$P81*'[111]2d - Schedule Table'!$V$11/12+$K81*$P81*'[111]2d - Schedule Table'!$V$12/12+$L81*$P81*'[111]2d - Schedule Table'!$V$13/12+$M81*$P81*'[111]2d - Schedule Table'!$V$14/12+$N81*$P81*'[111]2d - Schedule Table'!$V$15/12+$O81*$P81*'[111]2d - Schedule Table'!$V$16/12+$F81*$P81*'[111]2d - Schedule Table'!$V$7/12</f>
        <v>0</v>
      </c>
      <c r="AG81" s="178">
        <f>+$G81*$P81*'[111]2d - Schedule Table'!$W$8/12+$H81*$P81*'[111]2d - Schedule Table'!$W$9/12+$I81*$P81*'[111]2d - Schedule Table'!$W$10/12+$J81*$P81*'[111]2d - Schedule Table'!$W$11/12+$K81*$P81*'[111]2d - Schedule Table'!$W$12/12+$L81*$P81*'[111]2d - Schedule Table'!$W$13/12+$M81*$P81*'[111]2d - Schedule Table'!$W$14/12+$N81*$P81*'[111]2d - Schedule Table'!$W$15/12+$O81*$P81*'[111]2d - Schedule Table'!$W$16/12+$F81*$P81*'[111]2d - Schedule Table'!$W$7/12</f>
        <v>0</v>
      </c>
      <c r="AH81" s="178">
        <f>+$G81*$P81*'[111]2d - Schedule Table'!$X$8/12+$H81*$P81*'[111]2d - Schedule Table'!$X$9/12+$I81*$P81*'[111]2d - Schedule Table'!$X$10/12+$J81*$P81*'[111]2d - Schedule Table'!$X$11/12+$K81*$P81*'[111]2d - Schedule Table'!$X$12/12+$L81*$P81*'[111]2d - Schedule Table'!$X$13/12+$M81*$P81*'[111]2d - Schedule Table'!$X$14/12+$N81*$P81*'[111]2d - Schedule Table'!$X$15/12+$O81*$P81*'[111]2d - Schedule Table'!$X$16/12+$F81*$P81*'[111]2d - Schedule Table'!$X$7/12</f>
        <v>0</v>
      </c>
      <c r="AI81" s="178">
        <f>+$G81*$P81*'[111]2d - Schedule Table'!$Y$8/12+$H81*$P81*'[111]2d - Schedule Table'!$Y$9/12+$I81*$P81*'[111]2d - Schedule Table'!$Y$10/12+$J81*$P81*'[111]2d - Schedule Table'!$Y$11/12+$K81*$P81*'[111]2d - Schedule Table'!$Y$12/12+$L81*$P81*'[111]2d - Schedule Table'!$Y$13/12+$M81*$P81*'[111]2d - Schedule Table'!$Y$14/12+$N81*$P81*'[111]2d - Schedule Table'!$Y$15/12+$O81*$P81*'[111]2d - Schedule Table'!$Y$16/12+$F81*$P81*'[111]2d - Schedule Table'!$Y$7/12</f>
        <v>0</v>
      </c>
      <c r="AJ81" s="178">
        <f>+$G81*$P81*'[111]2d - Schedule Table'!$Z$8/12+$H81*$P81*'[111]2d - Schedule Table'!$Z$9/12+$I81*$P81*'[111]2d - Schedule Table'!$Z$10/12+$J81*$P81*'[111]2d - Schedule Table'!$Z$11/12+$K81*$P81*'[111]2d - Schedule Table'!$Z$12/12+$L81*$P81*'[111]2d - Schedule Table'!$Z$13/12+$M81*$P81*'[111]2d - Schedule Table'!$Z$14/12+$N81*$P81*'[111]2d - Schedule Table'!$Z$15/12+$O81*$P81*'[111]2d - Schedule Table'!$Z$16/12+$F81*$P81*'[111]2d - Schedule Table'!$Z$7/12</f>
        <v>0</v>
      </c>
      <c r="AK81" s="178">
        <f>+$G81*$P81*'[111]2d - Schedule Table'!$AA$8/12+$H81*$P81*'[111]2d - Schedule Table'!$AA$9/12+$I81*$P81*'[111]2d - Schedule Table'!$AA$10/12+$J81*$P81*'[111]2d - Schedule Table'!$AA$11/12+$K81*$P81*'[111]2d - Schedule Table'!$AA$12/12+$L81*$P81*'[111]2d - Schedule Table'!$AA$13/12+$M81*$P81*'[111]2d - Schedule Table'!$AA$14/12+$N81*$P81*'[111]2d - Schedule Table'!$AA$15/12+$O81*$P81*'[111]2d - Schedule Table'!$AA$16/12+$F81*$P81*'[111]2d - Schedule Table'!$AA$7/12</f>
        <v>0</v>
      </c>
      <c r="AL81" s="178">
        <f>+$G81*$P81*'[111]2d - Schedule Table'!$AB$8/12+$H81*$P81*'[111]2d - Schedule Table'!$AB$9/12+$I81*$P81*'[111]2d - Schedule Table'!$AB$10/12+$J81*$P81*'[111]2d - Schedule Table'!$AB$11/12+$K81*$P81*'[111]2d - Schedule Table'!$AB$12/12+$L81*$P81*'[111]2d - Schedule Table'!$AB$13/12+$M81*$P81*'[111]2d - Schedule Table'!$AB$14/12+$N81*$P81*'[111]2d - Schedule Table'!$AB$15/12+$O81*$P81*'[111]2d - Schedule Table'!$AB$16/12+$F81*$P81*'[111]2d - Schedule Table'!$AB$7/12</f>
        <v>0</v>
      </c>
      <c r="AM81" s="178">
        <f>+$G81*$P81*'[111]2d - Schedule Table'!$AC$8/12+$H81*$P81*'[111]2d - Schedule Table'!$AC$9/12+$I81*$P81*'[111]2d - Schedule Table'!$AC$10/12+$J81*$P81*'[111]2d - Schedule Table'!$AC$11/12+$K81*$P81*'[111]2d - Schedule Table'!$AC$12/12+$L81*$P81*'[111]2d - Schedule Table'!$AC$13/12+$M81*$P81*'[111]2d - Schedule Table'!$AC$14/12+$N81*$P81*'[111]2d - Schedule Table'!$AC$15/12+$O81*$P81*'[111]2d - Schedule Table'!$AC$16/12+$F81*$P81*'[111]2d - Schedule Table'!$AC$7/12</f>
        <v>0</v>
      </c>
      <c r="AN81" s="180">
        <f t="shared" si="2"/>
        <v>0</v>
      </c>
    </row>
    <row r="82" spans="1:40" hidden="1" outlineLevel="1">
      <c r="A82" s="216" t="s">
        <v>67</v>
      </c>
      <c r="B82" s="211"/>
      <c r="C82" s="218"/>
      <c r="D82" s="219"/>
      <c r="E82" s="206" t="s">
        <v>1296</v>
      </c>
      <c r="F82" s="207"/>
      <c r="G82" s="215"/>
      <c r="H82" s="215"/>
      <c r="I82" s="215"/>
      <c r="J82" s="215"/>
      <c r="K82" s="215"/>
      <c r="L82" s="215"/>
      <c r="M82" s="215"/>
      <c r="N82" s="209"/>
      <c r="O82" s="209"/>
      <c r="P82" s="183">
        <f>+IFERROR(VLOOKUP(E82,'[111]4b-Classifcation rates'!$A$5:$G$200,7,FALSE),0)</f>
        <v>131672.61978750001</v>
      </c>
      <c r="Q82" s="178">
        <f>+$G82*$P82*'[111]2d - Schedule Table'!$G$8/12+$H82*$P82*'[111]2d - Schedule Table'!$G$9/12+$I82*$P82*'[111]2d - Schedule Table'!$G$10/12+$J82*$P82*'[111]2d - Schedule Table'!$G$11/12+$K82*$P82*'[111]2d - Schedule Table'!$G$12/12+$L82*$P82*'[111]2d - Schedule Table'!$G$13/12+$M82*$P82*'[111]2d - Schedule Table'!$G$14/12+$N82*$P82*'[111]2d - Schedule Table'!$G$15/12+$O82*$P82*'[111]2d - Schedule Table'!$G$16/12+$F82*$P82*'[111]2d - Schedule Table'!$G$7/12</f>
        <v>0</v>
      </c>
      <c r="R82" s="178">
        <f>+$G82*$P82*'[111]2d - Schedule Table'!$H$8/12+$H82*$P82*'[111]2d - Schedule Table'!$H$9/12+$I82*$P82*'[111]2d - Schedule Table'!$H$10/12+$J82*$P82*'[111]2d - Schedule Table'!$H$11/12+$K82*$P82*'[111]2d - Schedule Table'!$H$12/12+$L82*$P82*'[111]2d - Schedule Table'!$H$13/12+$M82*$P82*'[111]2d - Schedule Table'!$H$14/12+$N82*$P82*'[111]2d - Schedule Table'!$H$15/12+$O82*$P82*'[111]2d - Schedule Table'!$H$16/12+$F82*$P82*'[111]2d - Schedule Table'!$H$7/12</f>
        <v>0</v>
      </c>
      <c r="S82" s="178">
        <f>+$G82*$P82*'[111]2d - Schedule Table'!$I$8/12+$H82*$P82*'[111]2d - Schedule Table'!$I$9/12+$I82*$P82*'[111]2d - Schedule Table'!$I$10/12+$J82*$P82*'[111]2d - Schedule Table'!$I$11/12+$K82*$P82*'[111]2d - Schedule Table'!$I$12/12+$L82*$P82*'[111]2d - Schedule Table'!$I$13/12+$M82*$P82*'[111]2d - Schedule Table'!$I$14/12+$N82*$P82*'[111]2d - Schedule Table'!$I$15/12+$O82*$P82*'[111]2d - Schedule Table'!$I$16/12+$F82*$P82*'[111]2d - Schedule Table'!$I$7/12</f>
        <v>0</v>
      </c>
      <c r="T82" s="178">
        <f>+$G82*$P82*'[111]2d - Schedule Table'!$J$8/12+$H82*$P82*'[111]2d - Schedule Table'!$J$9/12+$I82*$P82*'[111]2d - Schedule Table'!$J$10/12+$J82*$P82*'[111]2d - Schedule Table'!$J$11/12+$K82*$P82*'[111]2d - Schedule Table'!$J$12/12+$L82*$P82*'[111]2d - Schedule Table'!$J$13/12+$M82*$P82*'[111]2d - Schedule Table'!$J$14/12+$N82*$P82*'[111]2d - Schedule Table'!$J$15/12+$O82*$P82*'[111]2d - Schedule Table'!$J$16/12+$F82*$P82*'[111]2d - Schedule Table'!$J$7/12</f>
        <v>0</v>
      </c>
      <c r="U82" s="178">
        <f>+$G82*$P82*'[111]2d - Schedule Table'!$K$8/12+$H82*$P82*'[111]2d - Schedule Table'!$K$9/12+$I82*$P82*'[111]2d - Schedule Table'!$K$10/12+$J82*$P82*'[111]2d - Schedule Table'!$K$11/12+$K82*$P82*'[111]2d - Schedule Table'!$K$12/12+$L82*$P82*'[111]2d - Schedule Table'!$K$13/12+$M82*$P82*'[111]2d - Schedule Table'!$K$14/12+$N82*$P82*'[111]2d - Schedule Table'!$K$15/12+$O82*$P82*'[111]2d - Schedule Table'!$K$16/12+$F82*$P82*'[111]2d - Schedule Table'!$K$7/12</f>
        <v>0</v>
      </c>
      <c r="V82" s="178">
        <f>+$G82*$P82*'[111]2d - Schedule Table'!$L$8/12+$H82*$P82*'[111]2d - Schedule Table'!$L$9/12+$I82*$P82*'[111]2d - Schedule Table'!$L$10/12+$J82*$P82*'[111]2d - Schedule Table'!$L$11/12+$K82*$P82*'[111]2d - Schedule Table'!$L$12/12+$L82*$P82*'[111]2d - Schedule Table'!$L$13/12+$M82*$P82*'[111]2d - Schedule Table'!$L$14/12+$N82*$P82*'[111]2d - Schedule Table'!$L$15/12+$O82*$P82*'[111]2d - Schedule Table'!$L$16/12+$F82*$P82*'[111]2d - Schedule Table'!$L$7/12</f>
        <v>0</v>
      </c>
      <c r="W82" s="178">
        <f>+$G82*$P82*'[111]2d - Schedule Table'!$M$8/12+$H82*$P82*'[111]2d - Schedule Table'!$M$9/12+$I82*$P82*'[111]2d - Schedule Table'!$M$10/12+$J82*$P82*'[111]2d - Schedule Table'!$M$11/12+$K82*$P82*'[111]2d - Schedule Table'!$M$12/12+$L82*$P82*'[111]2d - Schedule Table'!$M$13/12+$M82*$P82*'[111]2d - Schedule Table'!$M$14/12+$N82*$P82*'[111]2d - Schedule Table'!$M$15/12+$O82*$P82*'[111]2d - Schedule Table'!$M$16/12+$F82*$P82*'[111]2d - Schedule Table'!$M$7/12</f>
        <v>0</v>
      </c>
      <c r="X82" s="178">
        <f>+$G82*$P82*'[111]2d - Schedule Table'!$N$8/12+$H82*$P82*'[111]2d - Schedule Table'!$N$9/12+$I82*$P82*'[111]2d - Schedule Table'!$N$10/12+$J82*$P82*'[111]2d - Schedule Table'!$N$11/12+$K82*$P82*'[111]2d - Schedule Table'!$N$12/12+$L82*$P82*'[111]2d - Schedule Table'!$N$13/12+$M82*$P82*'[111]2d - Schedule Table'!$N$14/12+$N82*$P82*'[111]2d - Schedule Table'!$N$15/12+$O82*$P82*'[111]2d - Schedule Table'!$N$16/12+$F82*$P82*'[111]2d - Schedule Table'!$N$7/12</f>
        <v>0</v>
      </c>
      <c r="Y82" s="178">
        <f>+$G82*$P82*'[111]2d - Schedule Table'!$O$8/12+$H82*$P82*'[111]2d - Schedule Table'!$O$9/12+$I82*$P82*'[111]2d - Schedule Table'!$O$10/12+$J82*$P82*'[111]2d - Schedule Table'!$O$11/12+$K82*$P82*'[111]2d - Schedule Table'!$O$12/12+$L82*$P82*'[111]2d - Schedule Table'!$O$13/12+$M82*$P82*'[111]2d - Schedule Table'!$O$14/12+$N82*$P82*'[111]2d - Schedule Table'!$O$15/12+$O82*$P82*'[111]2d - Schedule Table'!$O$16/12+$F82*$P82*'[111]2d - Schedule Table'!$O$7/12</f>
        <v>0</v>
      </c>
      <c r="Z82" s="178">
        <f>+$G82*$P82*'[111]2d - Schedule Table'!$P$8/12+$H82*$P82*'[111]2d - Schedule Table'!$P$9/12+$I82*$P82*'[111]2d - Schedule Table'!$P$10/12+$J82*$P82*'[111]2d - Schedule Table'!$P$11/12+$K82*$P82*'[111]2d - Schedule Table'!$P$12/12+$L82*$P82*'[111]2d - Schedule Table'!$P$13/12+$M82*$P82*'[111]2d - Schedule Table'!$P$14/12+$N82*$P82*'[111]2d - Schedule Table'!$P$15/12+$O82*$P82*'[111]2d - Schedule Table'!$P$16/12+$F82*$P82*'[111]2d - Schedule Table'!$P$7/12</f>
        <v>0</v>
      </c>
      <c r="AA82" s="178">
        <f>+$G82*$P82*'[111]2d - Schedule Table'!$Q$8/12+$H82*$P82*'[111]2d - Schedule Table'!$Q$9/12+$I82*$P82*'[111]2d - Schedule Table'!$Q$10/12+$J82*$P82*'[111]2d - Schedule Table'!$Q$11/12+$K82*$P82*'[111]2d - Schedule Table'!$Q$12/12+$L82*$P82*'[111]2d - Schedule Table'!$Q$13/12+$M82*$P82*'[111]2d - Schedule Table'!$Q$14/12+$N82*$P82*'[111]2d - Schedule Table'!$Q$15/12+$O82*$P82*'[111]2d - Schedule Table'!$Q$16/12+$F82*$P82*'[111]2d - Schedule Table'!$Q$7/12</f>
        <v>0</v>
      </c>
      <c r="AB82" s="178">
        <f>+$G82*$P82*'[111]2d - Schedule Table'!$R$8/12+$H82*$P82*'[111]2d - Schedule Table'!$R$9/12+$I82*$P82*'[111]2d - Schedule Table'!$R$10/12+$J82*$P82*'[111]2d - Schedule Table'!$R$11/12+$K82*$P82*'[111]2d - Schedule Table'!$R$12/12+$L82*$P82*'[111]2d - Schedule Table'!$R$13/12+$M82*$P82*'[111]2d - Schedule Table'!$R$14/12+$N82*$P82*'[111]2d - Schedule Table'!$R$15/12+$O82*$P82*'[111]2d - Schedule Table'!$R$16/12+$F82*$P82*'[111]2d - Schedule Table'!$R$7/12</f>
        <v>0</v>
      </c>
      <c r="AC82" s="178">
        <f>+$G82*$P82*'[111]2d - Schedule Table'!$S$8/12+$H82*$P82*'[111]2d - Schedule Table'!$S$9/12+$I82*$P82*'[111]2d - Schedule Table'!$S$10/12+$J82*$P82*'[111]2d - Schedule Table'!$S$11/12+$K82*$P82*'[111]2d - Schedule Table'!$S$12/12+$L82*$P82*'[111]2d - Schedule Table'!$S$13/12+$M82*$P82*'[111]2d - Schedule Table'!$S$14/12+$N82*$P82*'[111]2d - Schedule Table'!$S$15/12+$O82*$P82*'[111]2d - Schedule Table'!$S$16/12+$F82*$P82*'[111]2d - Schedule Table'!$S$7/12</f>
        <v>0</v>
      </c>
      <c r="AD82" s="178">
        <f>+$G82*$P82*'[111]2d - Schedule Table'!$T$8/12+$H82*$P82*'[111]2d - Schedule Table'!$T$9/12+$I82*$P82*'[111]2d - Schedule Table'!$T$10/12+$J82*$P82*'[111]2d - Schedule Table'!$T$11/12+$K82*$P82*'[111]2d - Schedule Table'!$T$12/12+$L82*$P82*'[111]2d - Schedule Table'!$T$13/12+$M82*$P82*'[111]2d - Schedule Table'!$T$14/12+$N82*$P82*'[111]2d - Schedule Table'!$T$15/12+$O82*$P82*'[111]2d - Schedule Table'!$T$16/12+$F82*$P82*'[111]2d - Schedule Table'!$T$7/12</f>
        <v>0</v>
      </c>
      <c r="AE82" s="178">
        <f>+$G82*$P82*'[111]2d - Schedule Table'!$U$8/12+$H82*$P82*'[111]2d - Schedule Table'!$U$9/12+$I82*$P82*'[111]2d - Schedule Table'!$U$10/12+$J82*$P82*'[111]2d - Schedule Table'!$U$11/12+$K82*$P82*'[111]2d - Schedule Table'!$U$12/12+$L82*$P82*'[111]2d - Schedule Table'!$U$13/12+$M82*$P82*'[111]2d - Schedule Table'!$U$14/12+$N82*$P82*'[111]2d - Schedule Table'!$U$15/12+$O82*$P82*'[111]2d - Schedule Table'!$U$16/12+$F82*$P82*'[111]2d - Schedule Table'!$U$7/12</f>
        <v>0</v>
      </c>
      <c r="AF82" s="178">
        <f>+$G82*$P82*'[111]2d - Schedule Table'!$V$8/12+$H82*$P82*'[111]2d - Schedule Table'!$V$9/12+$I82*$P82*'[111]2d - Schedule Table'!$V$10/12+$J82*$P82*'[111]2d - Schedule Table'!$V$11/12+$K82*$P82*'[111]2d - Schedule Table'!$V$12/12+$L82*$P82*'[111]2d - Schedule Table'!$V$13/12+$M82*$P82*'[111]2d - Schedule Table'!$V$14/12+$N82*$P82*'[111]2d - Schedule Table'!$V$15/12+$O82*$P82*'[111]2d - Schedule Table'!$V$16/12+$F82*$P82*'[111]2d - Schedule Table'!$V$7/12</f>
        <v>0</v>
      </c>
      <c r="AG82" s="178">
        <f>+$G82*$P82*'[111]2d - Schedule Table'!$W$8/12+$H82*$P82*'[111]2d - Schedule Table'!$W$9/12+$I82*$P82*'[111]2d - Schedule Table'!$W$10/12+$J82*$P82*'[111]2d - Schedule Table'!$W$11/12+$K82*$P82*'[111]2d - Schedule Table'!$W$12/12+$L82*$P82*'[111]2d - Schedule Table'!$W$13/12+$M82*$P82*'[111]2d - Schedule Table'!$W$14/12+$N82*$P82*'[111]2d - Schedule Table'!$W$15/12+$O82*$P82*'[111]2d - Schedule Table'!$W$16/12+$F82*$P82*'[111]2d - Schedule Table'!$W$7/12</f>
        <v>0</v>
      </c>
      <c r="AH82" s="178">
        <f>+$G82*$P82*'[111]2d - Schedule Table'!$X$8/12+$H82*$P82*'[111]2d - Schedule Table'!$X$9/12+$I82*$P82*'[111]2d - Schedule Table'!$X$10/12+$J82*$P82*'[111]2d - Schedule Table'!$X$11/12+$K82*$P82*'[111]2d - Schedule Table'!$X$12/12+$L82*$P82*'[111]2d - Schedule Table'!$X$13/12+$M82*$P82*'[111]2d - Schedule Table'!$X$14/12+$N82*$P82*'[111]2d - Schedule Table'!$X$15/12+$O82*$P82*'[111]2d - Schedule Table'!$X$16/12+$F82*$P82*'[111]2d - Schedule Table'!$X$7/12</f>
        <v>0</v>
      </c>
      <c r="AI82" s="178">
        <f>+$G82*$P82*'[111]2d - Schedule Table'!$Y$8/12+$H82*$P82*'[111]2d - Schedule Table'!$Y$9/12+$I82*$P82*'[111]2d - Schedule Table'!$Y$10/12+$J82*$P82*'[111]2d - Schedule Table'!$Y$11/12+$K82*$P82*'[111]2d - Schedule Table'!$Y$12/12+$L82*$P82*'[111]2d - Schedule Table'!$Y$13/12+$M82*$P82*'[111]2d - Schedule Table'!$Y$14/12+$N82*$P82*'[111]2d - Schedule Table'!$Y$15/12+$O82*$P82*'[111]2d - Schedule Table'!$Y$16/12+$F82*$P82*'[111]2d - Schedule Table'!$Y$7/12</f>
        <v>0</v>
      </c>
      <c r="AJ82" s="178">
        <f>+$G82*$P82*'[111]2d - Schedule Table'!$Z$8/12+$H82*$P82*'[111]2d - Schedule Table'!$Z$9/12+$I82*$P82*'[111]2d - Schedule Table'!$Z$10/12+$J82*$P82*'[111]2d - Schedule Table'!$Z$11/12+$K82*$P82*'[111]2d - Schedule Table'!$Z$12/12+$L82*$P82*'[111]2d - Schedule Table'!$Z$13/12+$M82*$P82*'[111]2d - Schedule Table'!$Z$14/12+$N82*$P82*'[111]2d - Schedule Table'!$Z$15/12+$O82*$P82*'[111]2d - Schedule Table'!$Z$16/12+$F82*$P82*'[111]2d - Schedule Table'!$Z$7/12</f>
        <v>0</v>
      </c>
      <c r="AK82" s="178">
        <f>+$G82*$P82*'[111]2d - Schedule Table'!$AA$8/12+$H82*$P82*'[111]2d - Schedule Table'!$AA$9/12+$I82*$P82*'[111]2d - Schedule Table'!$AA$10/12+$J82*$P82*'[111]2d - Schedule Table'!$AA$11/12+$K82*$P82*'[111]2d - Schedule Table'!$AA$12/12+$L82*$P82*'[111]2d - Schedule Table'!$AA$13/12+$M82*$P82*'[111]2d - Schedule Table'!$AA$14/12+$N82*$P82*'[111]2d - Schedule Table'!$AA$15/12+$O82*$P82*'[111]2d - Schedule Table'!$AA$16/12+$F82*$P82*'[111]2d - Schedule Table'!$AA$7/12</f>
        <v>0</v>
      </c>
      <c r="AL82" s="178">
        <f>+$G82*$P82*'[111]2d - Schedule Table'!$AB$8/12+$H82*$P82*'[111]2d - Schedule Table'!$AB$9/12+$I82*$P82*'[111]2d - Schedule Table'!$AB$10/12+$J82*$P82*'[111]2d - Schedule Table'!$AB$11/12+$K82*$P82*'[111]2d - Schedule Table'!$AB$12/12+$L82*$P82*'[111]2d - Schedule Table'!$AB$13/12+$M82*$P82*'[111]2d - Schedule Table'!$AB$14/12+$N82*$P82*'[111]2d - Schedule Table'!$AB$15/12+$O82*$P82*'[111]2d - Schedule Table'!$AB$16/12+$F82*$P82*'[111]2d - Schedule Table'!$AB$7/12</f>
        <v>0</v>
      </c>
      <c r="AM82" s="178">
        <f>+$G82*$P82*'[111]2d - Schedule Table'!$AC$8/12+$H82*$P82*'[111]2d - Schedule Table'!$AC$9/12+$I82*$P82*'[111]2d - Schedule Table'!$AC$10/12+$J82*$P82*'[111]2d - Schedule Table'!$AC$11/12+$K82*$P82*'[111]2d - Schedule Table'!$AC$12/12+$L82*$P82*'[111]2d - Schedule Table'!$AC$13/12+$M82*$P82*'[111]2d - Schedule Table'!$AC$14/12+$N82*$P82*'[111]2d - Schedule Table'!$AC$15/12+$O82*$P82*'[111]2d - Schedule Table'!$AC$16/12+$F82*$P82*'[111]2d - Schedule Table'!$AC$7/12</f>
        <v>0</v>
      </c>
      <c r="AN82" s="180">
        <f t="shared" si="2"/>
        <v>0</v>
      </c>
    </row>
    <row r="83" spans="1:40" hidden="1" outlineLevel="1">
      <c r="A83" s="216" t="s">
        <v>67</v>
      </c>
      <c r="B83" s="211"/>
      <c r="C83" s="218"/>
      <c r="D83" s="219"/>
      <c r="E83" s="206" t="s">
        <v>1294</v>
      </c>
      <c r="F83" s="207"/>
      <c r="G83" s="215"/>
      <c r="H83" s="215"/>
      <c r="I83" s="215"/>
      <c r="J83" s="215"/>
      <c r="K83" s="215"/>
      <c r="L83" s="215"/>
      <c r="M83" s="215"/>
      <c r="N83" s="209"/>
      <c r="O83" s="209"/>
      <c r="P83" s="183">
        <f>+IFERROR(VLOOKUP(E83,'[111]4b-Classifcation rates'!$A$5:$G$200,7,FALSE),0)</f>
        <v>117227.23863750001</v>
      </c>
      <c r="Q83" s="178">
        <f>+$G83*$P83*'[111]2d - Schedule Table'!$G$8/12+$H83*$P83*'[111]2d - Schedule Table'!$G$9/12+$I83*$P83*'[111]2d - Schedule Table'!$G$10/12+$J83*$P83*'[111]2d - Schedule Table'!$G$11/12+$K83*$P83*'[111]2d - Schedule Table'!$G$12/12+$L83*$P83*'[111]2d - Schedule Table'!$G$13/12+$M83*$P83*'[111]2d - Schedule Table'!$G$14/12+$N83*$P83*'[111]2d - Schedule Table'!$G$15/12+$O83*$P83*'[111]2d - Schedule Table'!$G$16/12+$F83*$P83*'[111]2d - Schedule Table'!$G$7/12</f>
        <v>0</v>
      </c>
      <c r="R83" s="178">
        <f>+$G83*$P83*'[111]2d - Schedule Table'!$H$8/12+$H83*$P83*'[111]2d - Schedule Table'!$H$9/12+$I83*$P83*'[111]2d - Schedule Table'!$H$10/12+$J83*$P83*'[111]2d - Schedule Table'!$H$11/12+$K83*$P83*'[111]2d - Schedule Table'!$H$12/12+$L83*$P83*'[111]2d - Schedule Table'!$H$13/12+$M83*$P83*'[111]2d - Schedule Table'!$H$14/12+$N83*$P83*'[111]2d - Schedule Table'!$H$15/12+$O83*$P83*'[111]2d - Schedule Table'!$H$16/12+$F83*$P83*'[111]2d - Schedule Table'!$H$7/12</f>
        <v>0</v>
      </c>
      <c r="S83" s="178">
        <f>+$G83*$P83*'[111]2d - Schedule Table'!$I$8/12+$H83*$P83*'[111]2d - Schedule Table'!$I$9/12+$I83*$P83*'[111]2d - Schedule Table'!$I$10/12+$J83*$P83*'[111]2d - Schedule Table'!$I$11/12+$K83*$P83*'[111]2d - Schedule Table'!$I$12/12+$L83*$P83*'[111]2d - Schedule Table'!$I$13/12+$M83*$P83*'[111]2d - Schedule Table'!$I$14/12+$N83*$P83*'[111]2d - Schedule Table'!$I$15/12+$O83*$P83*'[111]2d - Schedule Table'!$I$16/12+$F83*$P83*'[111]2d - Schedule Table'!$I$7/12</f>
        <v>0</v>
      </c>
      <c r="T83" s="178">
        <f>+$G83*$P83*'[111]2d - Schedule Table'!$J$8/12+$H83*$P83*'[111]2d - Schedule Table'!$J$9/12+$I83*$P83*'[111]2d - Schedule Table'!$J$10/12+$J83*$P83*'[111]2d - Schedule Table'!$J$11/12+$K83*$P83*'[111]2d - Schedule Table'!$J$12/12+$L83*$P83*'[111]2d - Schedule Table'!$J$13/12+$M83*$P83*'[111]2d - Schedule Table'!$J$14/12+$N83*$P83*'[111]2d - Schedule Table'!$J$15/12+$O83*$P83*'[111]2d - Schedule Table'!$J$16/12+$F83*$P83*'[111]2d - Schedule Table'!$J$7/12</f>
        <v>0</v>
      </c>
      <c r="U83" s="178">
        <f>+$G83*$P83*'[111]2d - Schedule Table'!$K$8/12+$H83*$P83*'[111]2d - Schedule Table'!$K$9/12+$I83*$P83*'[111]2d - Schedule Table'!$K$10/12+$J83*$P83*'[111]2d - Schedule Table'!$K$11/12+$K83*$P83*'[111]2d - Schedule Table'!$K$12/12+$L83*$P83*'[111]2d - Schedule Table'!$K$13/12+$M83*$P83*'[111]2d - Schedule Table'!$K$14/12+$N83*$P83*'[111]2d - Schedule Table'!$K$15/12+$O83*$P83*'[111]2d - Schedule Table'!$K$16/12+$F83*$P83*'[111]2d - Schedule Table'!$K$7/12</f>
        <v>0</v>
      </c>
      <c r="V83" s="178">
        <f>+$G83*$P83*'[111]2d - Schedule Table'!$L$8/12+$H83*$P83*'[111]2d - Schedule Table'!$L$9/12+$I83*$P83*'[111]2d - Schedule Table'!$L$10/12+$J83*$P83*'[111]2d - Schedule Table'!$L$11/12+$K83*$P83*'[111]2d - Schedule Table'!$L$12/12+$L83*$P83*'[111]2d - Schedule Table'!$L$13/12+$M83*$P83*'[111]2d - Schedule Table'!$L$14/12+$N83*$P83*'[111]2d - Schedule Table'!$L$15/12+$O83*$P83*'[111]2d - Schedule Table'!$L$16/12+$F83*$P83*'[111]2d - Schedule Table'!$L$7/12</f>
        <v>0</v>
      </c>
      <c r="W83" s="178">
        <f>+$G83*$P83*'[111]2d - Schedule Table'!$M$8/12+$H83*$P83*'[111]2d - Schedule Table'!$M$9/12+$I83*$P83*'[111]2d - Schedule Table'!$M$10/12+$J83*$P83*'[111]2d - Schedule Table'!$M$11/12+$K83*$P83*'[111]2d - Schedule Table'!$M$12/12+$L83*$P83*'[111]2d - Schedule Table'!$M$13/12+$M83*$P83*'[111]2d - Schedule Table'!$M$14/12+$N83*$P83*'[111]2d - Schedule Table'!$M$15/12+$O83*$P83*'[111]2d - Schedule Table'!$M$16/12+$F83*$P83*'[111]2d - Schedule Table'!$M$7/12</f>
        <v>0</v>
      </c>
      <c r="X83" s="178">
        <f>+$G83*$P83*'[111]2d - Schedule Table'!$N$8/12+$H83*$P83*'[111]2d - Schedule Table'!$N$9/12+$I83*$P83*'[111]2d - Schedule Table'!$N$10/12+$J83*$P83*'[111]2d - Schedule Table'!$N$11/12+$K83*$P83*'[111]2d - Schedule Table'!$N$12/12+$L83*$P83*'[111]2d - Schedule Table'!$N$13/12+$M83*$P83*'[111]2d - Schedule Table'!$N$14/12+$N83*$P83*'[111]2d - Schedule Table'!$N$15/12+$O83*$P83*'[111]2d - Schedule Table'!$N$16/12+$F83*$P83*'[111]2d - Schedule Table'!$N$7/12</f>
        <v>0</v>
      </c>
      <c r="Y83" s="178">
        <f>+$G83*$P83*'[111]2d - Schedule Table'!$O$8/12+$H83*$P83*'[111]2d - Schedule Table'!$O$9/12+$I83*$P83*'[111]2d - Schedule Table'!$O$10/12+$J83*$P83*'[111]2d - Schedule Table'!$O$11/12+$K83*$P83*'[111]2d - Schedule Table'!$O$12/12+$L83*$P83*'[111]2d - Schedule Table'!$O$13/12+$M83*$P83*'[111]2d - Schedule Table'!$O$14/12+$N83*$P83*'[111]2d - Schedule Table'!$O$15/12+$O83*$P83*'[111]2d - Schedule Table'!$O$16/12+$F83*$P83*'[111]2d - Schedule Table'!$O$7/12</f>
        <v>0</v>
      </c>
      <c r="Z83" s="178">
        <f>+$G83*$P83*'[111]2d - Schedule Table'!$P$8/12+$H83*$P83*'[111]2d - Schedule Table'!$P$9/12+$I83*$P83*'[111]2d - Schedule Table'!$P$10/12+$J83*$P83*'[111]2d - Schedule Table'!$P$11/12+$K83*$P83*'[111]2d - Schedule Table'!$P$12/12+$L83*$P83*'[111]2d - Schedule Table'!$P$13/12+$M83*$P83*'[111]2d - Schedule Table'!$P$14/12+$N83*$P83*'[111]2d - Schedule Table'!$P$15/12+$O83*$P83*'[111]2d - Schedule Table'!$P$16/12+$F83*$P83*'[111]2d - Schedule Table'!$P$7/12</f>
        <v>0</v>
      </c>
      <c r="AA83" s="178">
        <f>+$G83*$P83*'[111]2d - Schedule Table'!$Q$8/12+$H83*$P83*'[111]2d - Schedule Table'!$Q$9/12+$I83*$P83*'[111]2d - Schedule Table'!$Q$10/12+$J83*$P83*'[111]2d - Schedule Table'!$Q$11/12+$K83*$P83*'[111]2d - Schedule Table'!$Q$12/12+$L83*$P83*'[111]2d - Schedule Table'!$Q$13/12+$M83*$P83*'[111]2d - Schedule Table'!$Q$14/12+$N83*$P83*'[111]2d - Schedule Table'!$Q$15/12+$O83*$P83*'[111]2d - Schedule Table'!$Q$16/12+$F83*$P83*'[111]2d - Schedule Table'!$Q$7/12</f>
        <v>0</v>
      </c>
      <c r="AB83" s="178">
        <f>+$G83*$P83*'[111]2d - Schedule Table'!$R$8/12+$H83*$P83*'[111]2d - Schedule Table'!$R$9/12+$I83*$P83*'[111]2d - Schedule Table'!$R$10/12+$J83*$P83*'[111]2d - Schedule Table'!$R$11/12+$K83*$P83*'[111]2d - Schedule Table'!$R$12/12+$L83*$P83*'[111]2d - Schedule Table'!$R$13/12+$M83*$P83*'[111]2d - Schedule Table'!$R$14/12+$N83*$P83*'[111]2d - Schedule Table'!$R$15/12+$O83*$P83*'[111]2d - Schedule Table'!$R$16/12+$F83*$P83*'[111]2d - Schedule Table'!$R$7/12</f>
        <v>0</v>
      </c>
      <c r="AC83" s="178">
        <f>+$G83*$P83*'[111]2d - Schedule Table'!$S$8/12+$H83*$P83*'[111]2d - Schedule Table'!$S$9/12+$I83*$P83*'[111]2d - Schedule Table'!$S$10/12+$J83*$P83*'[111]2d - Schedule Table'!$S$11/12+$K83*$P83*'[111]2d - Schedule Table'!$S$12/12+$L83*$P83*'[111]2d - Schedule Table'!$S$13/12+$M83*$P83*'[111]2d - Schedule Table'!$S$14/12+$N83*$P83*'[111]2d - Schedule Table'!$S$15/12+$O83*$P83*'[111]2d - Schedule Table'!$S$16/12+$F83*$P83*'[111]2d - Schedule Table'!$S$7/12</f>
        <v>0</v>
      </c>
      <c r="AD83" s="178">
        <f>+$G83*$P83*'[111]2d - Schedule Table'!$T$8/12+$H83*$P83*'[111]2d - Schedule Table'!$T$9/12+$I83*$P83*'[111]2d - Schedule Table'!$T$10/12+$J83*$P83*'[111]2d - Schedule Table'!$T$11/12+$K83*$P83*'[111]2d - Schedule Table'!$T$12/12+$L83*$P83*'[111]2d - Schedule Table'!$T$13/12+$M83*$P83*'[111]2d - Schedule Table'!$T$14/12+$N83*$P83*'[111]2d - Schedule Table'!$T$15/12+$O83*$P83*'[111]2d - Schedule Table'!$T$16/12+$F83*$P83*'[111]2d - Schedule Table'!$T$7/12</f>
        <v>0</v>
      </c>
      <c r="AE83" s="178">
        <f>+$G83*$P83*'[111]2d - Schedule Table'!$U$8/12+$H83*$P83*'[111]2d - Schedule Table'!$U$9/12+$I83*$P83*'[111]2d - Schedule Table'!$U$10/12+$J83*$P83*'[111]2d - Schedule Table'!$U$11/12+$K83*$P83*'[111]2d - Schedule Table'!$U$12/12+$L83*$P83*'[111]2d - Schedule Table'!$U$13/12+$M83*$P83*'[111]2d - Schedule Table'!$U$14/12+$N83*$P83*'[111]2d - Schedule Table'!$U$15/12+$O83*$P83*'[111]2d - Schedule Table'!$U$16/12+$F83*$P83*'[111]2d - Schedule Table'!$U$7/12</f>
        <v>0</v>
      </c>
      <c r="AF83" s="178">
        <f>+$G83*$P83*'[111]2d - Schedule Table'!$V$8/12+$H83*$P83*'[111]2d - Schedule Table'!$V$9/12+$I83*$P83*'[111]2d - Schedule Table'!$V$10/12+$J83*$P83*'[111]2d - Schedule Table'!$V$11/12+$K83*$P83*'[111]2d - Schedule Table'!$V$12/12+$L83*$P83*'[111]2d - Schedule Table'!$V$13/12+$M83*$P83*'[111]2d - Schedule Table'!$V$14/12+$N83*$P83*'[111]2d - Schedule Table'!$V$15/12+$O83*$P83*'[111]2d - Schedule Table'!$V$16/12+$F83*$P83*'[111]2d - Schedule Table'!$V$7/12</f>
        <v>0</v>
      </c>
      <c r="AG83" s="178">
        <f>+$G83*$P83*'[111]2d - Schedule Table'!$W$8/12+$H83*$P83*'[111]2d - Schedule Table'!$W$9/12+$I83*$P83*'[111]2d - Schedule Table'!$W$10/12+$J83*$P83*'[111]2d - Schedule Table'!$W$11/12+$K83*$P83*'[111]2d - Schedule Table'!$W$12/12+$L83*$P83*'[111]2d - Schedule Table'!$W$13/12+$M83*$P83*'[111]2d - Schedule Table'!$W$14/12+$N83*$P83*'[111]2d - Schedule Table'!$W$15/12+$O83*$P83*'[111]2d - Schedule Table'!$W$16/12+$F83*$P83*'[111]2d - Schedule Table'!$W$7/12</f>
        <v>0</v>
      </c>
      <c r="AH83" s="178">
        <f>+$G83*$P83*'[111]2d - Schedule Table'!$X$8/12+$H83*$P83*'[111]2d - Schedule Table'!$X$9/12+$I83*$P83*'[111]2d - Schedule Table'!$X$10/12+$J83*$P83*'[111]2d - Schedule Table'!$X$11/12+$K83*$P83*'[111]2d - Schedule Table'!$X$12/12+$L83*$P83*'[111]2d - Schedule Table'!$X$13/12+$M83*$P83*'[111]2d - Schedule Table'!$X$14/12+$N83*$P83*'[111]2d - Schedule Table'!$X$15/12+$O83*$P83*'[111]2d - Schedule Table'!$X$16/12+$F83*$P83*'[111]2d - Schedule Table'!$X$7/12</f>
        <v>0</v>
      </c>
      <c r="AI83" s="178">
        <f>+$G83*$P83*'[111]2d - Schedule Table'!$Y$8/12+$H83*$P83*'[111]2d - Schedule Table'!$Y$9/12+$I83*$P83*'[111]2d - Schedule Table'!$Y$10/12+$J83*$P83*'[111]2d - Schedule Table'!$Y$11/12+$K83*$P83*'[111]2d - Schedule Table'!$Y$12/12+$L83*$P83*'[111]2d - Schedule Table'!$Y$13/12+$M83*$P83*'[111]2d - Schedule Table'!$Y$14/12+$N83*$P83*'[111]2d - Schedule Table'!$Y$15/12+$O83*$P83*'[111]2d - Schedule Table'!$Y$16/12+$F83*$P83*'[111]2d - Schedule Table'!$Y$7/12</f>
        <v>0</v>
      </c>
      <c r="AJ83" s="178">
        <f>+$G83*$P83*'[111]2d - Schedule Table'!$Z$8/12+$H83*$P83*'[111]2d - Schedule Table'!$Z$9/12+$I83*$P83*'[111]2d - Schedule Table'!$Z$10/12+$J83*$P83*'[111]2d - Schedule Table'!$Z$11/12+$K83*$P83*'[111]2d - Schedule Table'!$Z$12/12+$L83*$P83*'[111]2d - Schedule Table'!$Z$13/12+$M83*$P83*'[111]2d - Schedule Table'!$Z$14/12+$N83*$P83*'[111]2d - Schedule Table'!$Z$15/12+$O83*$P83*'[111]2d - Schedule Table'!$Z$16/12+$F83*$P83*'[111]2d - Schedule Table'!$Z$7/12</f>
        <v>0</v>
      </c>
      <c r="AK83" s="178">
        <f>+$G83*$P83*'[111]2d - Schedule Table'!$AA$8/12+$H83*$P83*'[111]2d - Schedule Table'!$AA$9/12+$I83*$P83*'[111]2d - Schedule Table'!$AA$10/12+$J83*$P83*'[111]2d - Schedule Table'!$AA$11/12+$K83*$P83*'[111]2d - Schedule Table'!$AA$12/12+$L83*$P83*'[111]2d - Schedule Table'!$AA$13/12+$M83*$P83*'[111]2d - Schedule Table'!$AA$14/12+$N83*$P83*'[111]2d - Schedule Table'!$AA$15/12+$O83*$P83*'[111]2d - Schedule Table'!$AA$16/12+$F83*$P83*'[111]2d - Schedule Table'!$AA$7/12</f>
        <v>0</v>
      </c>
      <c r="AL83" s="178">
        <f>+$G83*$P83*'[111]2d - Schedule Table'!$AB$8/12+$H83*$P83*'[111]2d - Schedule Table'!$AB$9/12+$I83*$P83*'[111]2d - Schedule Table'!$AB$10/12+$J83*$P83*'[111]2d - Schedule Table'!$AB$11/12+$K83*$P83*'[111]2d - Schedule Table'!$AB$12/12+$L83*$P83*'[111]2d - Schedule Table'!$AB$13/12+$M83*$P83*'[111]2d - Schedule Table'!$AB$14/12+$N83*$P83*'[111]2d - Schedule Table'!$AB$15/12+$O83*$P83*'[111]2d - Schedule Table'!$AB$16/12+$F83*$P83*'[111]2d - Schedule Table'!$AB$7/12</f>
        <v>0</v>
      </c>
      <c r="AM83" s="178">
        <f>+$G83*$P83*'[111]2d - Schedule Table'!$AC$8/12+$H83*$P83*'[111]2d - Schedule Table'!$AC$9/12+$I83*$P83*'[111]2d - Schedule Table'!$AC$10/12+$J83*$P83*'[111]2d - Schedule Table'!$AC$11/12+$K83*$P83*'[111]2d - Schedule Table'!$AC$12/12+$L83*$P83*'[111]2d - Schedule Table'!$AC$13/12+$M83*$P83*'[111]2d - Schedule Table'!$AC$14/12+$N83*$P83*'[111]2d - Schedule Table'!$AC$15/12+$O83*$P83*'[111]2d - Schedule Table'!$AC$16/12+$F83*$P83*'[111]2d - Schedule Table'!$AC$7/12</f>
        <v>0</v>
      </c>
      <c r="AN83" s="180">
        <f t="shared" si="2"/>
        <v>0</v>
      </c>
    </row>
    <row r="84" spans="1:40" hidden="1" outlineLevel="1">
      <c r="A84" s="216" t="s">
        <v>67</v>
      </c>
      <c r="B84" s="211"/>
      <c r="C84" s="218"/>
      <c r="D84" s="219"/>
      <c r="E84" s="206" t="s">
        <v>1294</v>
      </c>
      <c r="F84" s="207"/>
      <c r="G84" s="215"/>
      <c r="H84" s="215"/>
      <c r="I84" s="215"/>
      <c r="J84" s="215"/>
      <c r="K84" s="215"/>
      <c r="L84" s="215"/>
      <c r="M84" s="215"/>
      <c r="N84" s="209"/>
      <c r="O84" s="209"/>
      <c r="P84" s="183">
        <f>+IFERROR(VLOOKUP(E84,'[111]4b-Classifcation rates'!$A$5:$G$200,7,FALSE),0)</f>
        <v>117227.23863750001</v>
      </c>
      <c r="Q84" s="178">
        <f>+$G84*$P84*'[111]2d - Schedule Table'!$G$8/12+$H84*$P84*'[111]2d - Schedule Table'!$G$9/12+$I84*$P84*'[111]2d - Schedule Table'!$G$10/12+$J84*$P84*'[111]2d - Schedule Table'!$G$11/12+$K84*$P84*'[111]2d - Schedule Table'!$G$12/12+$L84*$P84*'[111]2d - Schedule Table'!$G$13/12+$M84*$P84*'[111]2d - Schedule Table'!$G$14/12+$N84*$P84*'[111]2d - Schedule Table'!$G$15/12+$O84*$P84*'[111]2d - Schedule Table'!$G$16/12+$F84*$P84*'[111]2d - Schedule Table'!$G$7/12</f>
        <v>0</v>
      </c>
      <c r="R84" s="178">
        <f>+$G84*$P84*'[111]2d - Schedule Table'!$H$8/12+$H84*$P84*'[111]2d - Schedule Table'!$H$9/12+$I84*$P84*'[111]2d - Schedule Table'!$H$10/12+$J84*$P84*'[111]2d - Schedule Table'!$H$11/12+$K84*$P84*'[111]2d - Schedule Table'!$H$12/12+$L84*$P84*'[111]2d - Schedule Table'!$H$13/12+$M84*$P84*'[111]2d - Schedule Table'!$H$14/12+$N84*$P84*'[111]2d - Schedule Table'!$H$15/12+$O84*$P84*'[111]2d - Schedule Table'!$H$16/12+$F84*$P84*'[111]2d - Schedule Table'!$H$7/12</f>
        <v>0</v>
      </c>
      <c r="S84" s="178">
        <f>+$G84*$P84*'[111]2d - Schedule Table'!$I$8/12+$H84*$P84*'[111]2d - Schedule Table'!$I$9/12+$I84*$P84*'[111]2d - Schedule Table'!$I$10/12+$J84*$P84*'[111]2d - Schedule Table'!$I$11/12+$K84*$P84*'[111]2d - Schedule Table'!$I$12/12+$L84*$P84*'[111]2d - Schedule Table'!$I$13/12+$M84*$P84*'[111]2d - Schedule Table'!$I$14/12+$N84*$P84*'[111]2d - Schedule Table'!$I$15/12+$O84*$P84*'[111]2d - Schedule Table'!$I$16/12+$F84*$P84*'[111]2d - Schedule Table'!$I$7/12</f>
        <v>0</v>
      </c>
      <c r="T84" s="178">
        <f>+$G84*$P84*'[111]2d - Schedule Table'!$J$8/12+$H84*$P84*'[111]2d - Schedule Table'!$J$9/12+$I84*$P84*'[111]2d - Schedule Table'!$J$10/12+$J84*$P84*'[111]2d - Schedule Table'!$J$11/12+$K84*$P84*'[111]2d - Schedule Table'!$J$12/12+$L84*$P84*'[111]2d - Schedule Table'!$J$13/12+$M84*$P84*'[111]2d - Schedule Table'!$J$14/12+$N84*$P84*'[111]2d - Schedule Table'!$J$15/12+$O84*$P84*'[111]2d - Schedule Table'!$J$16/12+$F84*$P84*'[111]2d - Schedule Table'!$J$7/12</f>
        <v>0</v>
      </c>
      <c r="U84" s="178">
        <f>+$G84*$P84*'[111]2d - Schedule Table'!$K$8/12+$H84*$P84*'[111]2d - Schedule Table'!$K$9/12+$I84*$P84*'[111]2d - Schedule Table'!$K$10/12+$J84*$P84*'[111]2d - Schedule Table'!$K$11/12+$K84*$P84*'[111]2d - Schedule Table'!$K$12/12+$L84*$P84*'[111]2d - Schedule Table'!$K$13/12+$M84*$P84*'[111]2d - Schedule Table'!$K$14/12+$N84*$P84*'[111]2d - Schedule Table'!$K$15/12+$O84*$P84*'[111]2d - Schedule Table'!$K$16/12+$F84*$P84*'[111]2d - Schedule Table'!$K$7/12</f>
        <v>0</v>
      </c>
      <c r="V84" s="178">
        <f>+$G84*$P84*'[111]2d - Schedule Table'!$L$8/12+$H84*$P84*'[111]2d - Schedule Table'!$L$9/12+$I84*$P84*'[111]2d - Schedule Table'!$L$10/12+$J84*$P84*'[111]2d - Schedule Table'!$L$11/12+$K84*$P84*'[111]2d - Schedule Table'!$L$12/12+$L84*$P84*'[111]2d - Schedule Table'!$L$13/12+$M84*$P84*'[111]2d - Schedule Table'!$L$14/12+$N84*$P84*'[111]2d - Schedule Table'!$L$15/12+$O84*$P84*'[111]2d - Schedule Table'!$L$16/12+$F84*$P84*'[111]2d - Schedule Table'!$L$7/12</f>
        <v>0</v>
      </c>
      <c r="W84" s="178">
        <f>+$G84*$P84*'[111]2d - Schedule Table'!$M$8/12+$H84*$P84*'[111]2d - Schedule Table'!$M$9/12+$I84*$P84*'[111]2d - Schedule Table'!$M$10/12+$J84*$P84*'[111]2d - Schedule Table'!$M$11/12+$K84*$P84*'[111]2d - Schedule Table'!$M$12/12+$L84*$P84*'[111]2d - Schedule Table'!$M$13/12+$M84*$P84*'[111]2d - Schedule Table'!$M$14/12+$N84*$P84*'[111]2d - Schedule Table'!$M$15/12+$O84*$P84*'[111]2d - Schedule Table'!$M$16/12+$F84*$P84*'[111]2d - Schedule Table'!$M$7/12</f>
        <v>0</v>
      </c>
      <c r="X84" s="178">
        <f>+$G84*$P84*'[111]2d - Schedule Table'!$N$8/12+$H84*$P84*'[111]2d - Schedule Table'!$N$9/12+$I84*$P84*'[111]2d - Schedule Table'!$N$10/12+$J84*$P84*'[111]2d - Schedule Table'!$N$11/12+$K84*$P84*'[111]2d - Schedule Table'!$N$12/12+$L84*$P84*'[111]2d - Schedule Table'!$N$13/12+$M84*$P84*'[111]2d - Schedule Table'!$N$14/12+$N84*$P84*'[111]2d - Schedule Table'!$N$15/12+$O84*$P84*'[111]2d - Schedule Table'!$N$16/12+$F84*$P84*'[111]2d - Schedule Table'!$N$7/12</f>
        <v>0</v>
      </c>
      <c r="Y84" s="178">
        <f>+$G84*$P84*'[111]2d - Schedule Table'!$O$8/12+$H84*$P84*'[111]2d - Schedule Table'!$O$9/12+$I84*$P84*'[111]2d - Schedule Table'!$O$10/12+$J84*$P84*'[111]2d - Schedule Table'!$O$11/12+$K84*$P84*'[111]2d - Schedule Table'!$O$12/12+$L84*$P84*'[111]2d - Schedule Table'!$O$13/12+$M84*$P84*'[111]2d - Schedule Table'!$O$14/12+$N84*$P84*'[111]2d - Schedule Table'!$O$15/12+$O84*$P84*'[111]2d - Schedule Table'!$O$16/12+$F84*$P84*'[111]2d - Schedule Table'!$O$7/12</f>
        <v>0</v>
      </c>
      <c r="Z84" s="178">
        <f>+$G84*$P84*'[111]2d - Schedule Table'!$P$8/12+$H84*$P84*'[111]2d - Schedule Table'!$P$9/12+$I84*$P84*'[111]2d - Schedule Table'!$P$10/12+$J84*$P84*'[111]2d - Schedule Table'!$P$11/12+$K84*$P84*'[111]2d - Schedule Table'!$P$12/12+$L84*$P84*'[111]2d - Schedule Table'!$P$13/12+$M84*$P84*'[111]2d - Schedule Table'!$P$14/12+$N84*$P84*'[111]2d - Schedule Table'!$P$15/12+$O84*$P84*'[111]2d - Schedule Table'!$P$16/12+$F84*$P84*'[111]2d - Schedule Table'!$P$7/12</f>
        <v>0</v>
      </c>
      <c r="AA84" s="178">
        <f>+$G84*$P84*'[111]2d - Schedule Table'!$Q$8/12+$H84*$P84*'[111]2d - Schedule Table'!$Q$9/12+$I84*$P84*'[111]2d - Schedule Table'!$Q$10/12+$J84*$P84*'[111]2d - Schedule Table'!$Q$11/12+$K84*$P84*'[111]2d - Schedule Table'!$Q$12/12+$L84*$P84*'[111]2d - Schedule Table'!$Q$13/12+$M84*$P84*'[111]2d - Schedule Table'!$Q$14/12+$N84*$P84*'[111]2d - Schedule Table'!$Q$15/12+$O84*$P84*'[111]2d - Schedule Table'!$Q$16/12+$F84*$P84*'[111]2d - Schedule Table'!$Q$7/12</f>
        <v>0</v>
      </c>
      <c r="AB84" s="178">
        <f>+$G84*$P84*'[111]2d - Schedule Table'!$R$8/12+$H84*$P84*'[111]2d - Schedule Table'!$R$9/12+$I84*$P84*'[111]2d - Schedule Table'!$R$10/12+$J84*$P84*'[111]2d - Schedule Table'!$R$11/12+$K84*$P84*'[111]2d - Schedule Table'!$R$12/12+$L84*$P84*'[111]2d - Schedule Table'!$R$13/12+$M84*$P84*'[111]2d - Schedule Table'!$R$14/12+$N84*$P84*'[111]2d - Schedule Table'!$R$15/12+$O84*$P84*'[111]2d - Schedule Table'!$R$16/12+$F84*$P84*'[111]2d - Schedule Table'!$R$7/12</f>
        <v>0</v>
      </c>
      <c r="AC84" s="178">
        <f>+$G84*$P84*'[111]2d - Schedule Table'!$S$8/12+$H84*$P84*'[111]2d - Schedule Table'!$S$9/12+$I84*$P84*'[111]2d - Schedule Table'!$S$10/12+$J84*$P84*'[111]2d - Schedule Table'!$S$11/12+$K84*$P84*'[111]2d - Schedule Table'!$S$12/12+$L84*$P84*'[111]2d - Schedule Table'!$S$13/12+$M84*$P84*'[111]2d - Schedule Table'!$S$14/12+$N84*$P84*'[111]2d - Schedule Table'!$S$15/12+$O84*$P84*'[111]2d - Schedule Table'!$S$16/12+$F84*$P84*'[111]2d - Schedule Table'!$S$7/12</f>
        <v>0</v>
      </c>
      <c r="AD84" s="178">
        <f>+$G84*$P84*'[111]2d - Schedule Table'!$T$8/12+$H84*$P84*'[111]2d - Schedule Table'!$T$9/12+$I84*$P84*'[111]2d - Schedule Table'!$T$10/12+$J84*$P84*'[111]2d - Schedule Table'!$T$11/12+$K84*$P84*'[111]2d - Schedule Table'!$T$12/12+$L84*$P84*'[111]2d - Schedule Table'!$T$13/12+$M84*$P84*'[111]2d - Schedule Table'!$T$14/12+$N84*$P84*'[111]2d - Schedule Table'!$T$15/12+$O84*$P84*'[111]2d - Schedule Table'!$T$16/12+$F84*$P84*'[111]2d - Schedule Table'!$T$7/12</f>
        <v>0</v>
      </c>
      <c r="AE84" s="178">
        <f>+$G84*$P84*'[111]2d - Schedule Table'!$U$8/12+$H84*$P84*'[111]2d - Schedule Table'!$U$9/12+$I84*$P84*'[111]2d - Schedule Table'!$U$10/12+$J84*$P84*'[111]2d - Schedule Table'!$U$11/12+$K84*$P84*'[111]2d - Schedule Table'!$U$12/12+$L84*$P84*'[111]2d - Schedule Table'!$U$13/12+$M84*$P84*'[111]2d - Schedule Table'!$U$14/12+$N84*$P84*'[111]2d - Schedule Table'!$U$15/12+$O84*$P84*'[111]2d - Schedule Table'!$U$16/12+$F84*$P84*'[111]2d - Schedule Table'!$U$7/12</f>
        <v>0</v>
      </c>
      <c r="AF84" s="178">
        <f>+$G84*$P84*'[111]2d - Schedule Table'!$V$8/12+$H84*$P84*'[111]2d - Schedule Table'!$V$9/12+$I84*$P84*'[111]2d - Schedule Table'!$V$10/12+$J84*$P84*'[111]2d - Schedule Table'!$V$11/12+$K84*$P84*'[111]2d - Schedule Table'!$V$12/12+$L84*$P84*'[111]2d - Schedule Table'!$V$13/12+$M84*$P84*'[111]2d - Schedule Table'!$V$14/12+$N84*$P84*'[111]2d - Schedule Table'!$V$15/12+$O84*$P84*'[111]2d - Schedule Table'!$V$16/12+$F84*$P84*'[111]2d - Schedule Table'!$V$7/12</f>
        <v>0</v>
      </c>
      <c r="AG84" s="178">
        <f>+$G84*$P84*'[111]2d - Schedule Table'!$W$8/12+$H84*$P84*'[111]2d - Schedule Table'!$W$9/12+$I84*$P84*'[111]2d - Schedule Table'!$W$10/12+$J84*$P84*'[111]2d - Schedule Table'!$W$11/12+$K84*$P84*'[111]2d - Schedule Table'!$W$12/12+$L84*$P84*'[111]2d - Schedule Table'!$W$13/12+$M84*$P84*'[111]2d - Schedule Table'!$W$14/12+$N84*$P84*'[111]2d - Schedule Table'!$W$15/12+$O84*$P84*'[111]2d - Schedule Table'!$W$16/12+$F84*$P84*'[111]2d - Schedule Table'!$W$7/12</f>
        <v>0</v>
      </c>
      <c r="AH84" s="178">
        <f>+$G84*$P84*'[111]2d - Schedule Table'!$X$8/12+$H84*$P84*'[111]2d - Schedule Table'!$X$9/12+$I84*$P84*'[111]2d - Schedule Table'!$X$10/12+$J84*$P84*'[111]2d - Schedule Table'!$X$11/12+$K84*$P84*'[111]2d - Schedule Table'!$X$12/12+$L84*$P84*'[111]2d - Schedule Table'!$X$13/12+$M84*$P84*'[111]2d - Schedule Table'!$X$14/12+$N84*$P84*'[111]2d - Schedule Table'!$X$15/12+$O84*$P84*'[111]2d - Schedule Table'!$X$16/12+$F84*$P84*'[111]2d - Schedule Table'!$X$7/12</f>
        <v>0</v>
      </c>
      <c r="AI84" s="178">
        <f>+$G84*$P84*'[111]2d - Schedule Table'!$Y$8/12+$H84*$P84*'[111]2d - Schedule Table'!$Y$9/12+$I84*$P84*'[111]2d - Schedule Table'!$Y$10/12+$J84*$P84*'[111]2d - Schedule Table'!$Y$11/12+$K84*$P84*'[111]2d - Schedule Table'!$Y$12/12+$L84*$P84*'[111]2d - Schedule Table'!$Y$13/12+$M84*$P84*'[111]2d - Schedule Table'!$Y$14/12+$N84*$P84*'[111]2d - Schedule Table'!$Y$15/12+$O84*$P84*'[111]2d - Schedule Table'!$Y$16/12+$F84*$P84*'[111]2d - Schedule Table'!$Y$7/12</f>
        <v>0</v>
      </c>
      <c r="AJ84" s="178">
        <f>+$G84*$P84*'[111]2d - Schedule Table'!$Z$8/12+$H84*$P84*'[111]2d - Schedule Table'!$Z$9/12+$I84*$P84*'[111]2d - Schedule Table'!$Z$10/12+$J84*$P84*'[111]2d - Schedule Table'!$Z$11/12+$K84*$P84*'[111]2d - Schedule Table'!$Z$12/12+$L84*$P84*'[111]2d - Schedule Table'!$Z$13/12+$M84*$P84*'[111]2d - Schedule Table'!$Z$14/12+$N84*$P84*'[111]2d - Schedule Table'!$Z$15/12+$O84*$P84*'[111]2d - Schedule Table'!$Z$16/12+$F84*$P84*'[111]2d - Schedule Table'!$Z$7/12</f>
        <v>0</v>
      </c>
      <c r="AK84" s="178">
        <f>+$G84*$P84*'[111]2d - Schedule Table'!$AA$8/12+$H84*$P84*'[111]2d - Schedule Table'!$AA$9/12+$I84*$P84*'[111]2d - Schedule Table'!$AA$10/12+$J84*$P84*'[111]2d - Schedule Table'!$AA$11/12+$K84*$P84*'[111]2d - Schedule Table'!$AA$12/12+$L84*$P84*'[111]2d - Schedule Table'!$AA$13/12+$M84*$P84*'[111]2d - Schedule Table'!$AA$14/12+$N84*$P84*'[111]2d - Schedule Table'!$AA$15/12+$O84*$P84*'[111]2d - Schedule Table'!$AA$16/12+$F84*$P84*'[111]2d - Schedule Table'!$AA$7/12</f>
        <v>0</v>
      </c>
      <c r="AL84" s="178">
        <f>+$G84*$P84*'[111]2d - Schedule Table'!$AB$8/12+$H84*$P84*'[111]2d - Schedule Table'!$AB$9/12+$I84*$P84*'[111]2d - Schedule Table'!$AB$10/12+$J84*$P84*'[111]2d - Schedule Table'!$AB$11/12+$K84*$P84*'[111]2d - Schedule Table'!$AB$12/12+$L84*$P84*'[111]2d - Schedule Table'!$AB$13/12+$M84*$P84*'[111]2d - Schedule Table'!$AB$14/12+$N84*$P84*'[111]2d - Schedule Table'!$AB$15/12+$O84*$P84*'[111]2d - Schedule Table'!$AB$16/12+$F84*$P84*'[111]2d - Schedule Table'!$AB$7/12</f>
        <v>0</v>
      </c>
      <c r="AM84" s="178">
        <f>+$G84*$P84*'[111]2d - Schedule Table'!$AC$8/12+$H84*$P84*'[111]2d - Schedule Table'!$AC$9/12+$I84*$P84*'[111]2d - Schedule Table'!$AC$10/12+$J84*$P84*'[111]2d - Schedule Table'!$AC$11/12+$K84*$P84*'[111]2d - Schedule Table'!$AC$12/12+$L84*$P84*'[111]2d - Schedule Table'!$AC$13/12+$M84*$P84*'[111]2d - Schedule Table'!$AC$14/12+$N84*$P84*'[111]2d - Schedule Table'!$AC$15/12+$O84*$P84*'[111]2d - Schedule Table'!$AC$16/12+$F84*$P84*'[111]2d - Schedule Table'!$AC$7/12</f>
        <v>0</v>
      </c>
      <c r="AN84" s="180">
        <f t="shared" si="2"/>
        <v>0</v>
      </c>
    </row>
    <row r="85" spans="1:40" hidden="1" outlineLevel="1">
      <c r="A85" s="216" t="s">
        <v>67</v>
      </c>
      <c r="B85" s="211"/>
      <c r="C85" s="218"/>
      <c r="D85" s="219"/>
      <c r="E85" s="206" t="s">
        <v>1294</v>
      </c>
      <c r="F85" s="207"/>
      <c r="G85" s="215"/>
      <c r="H85" s="215"/>
      <c r="I85" s="215"/>
      <c r="J85" s="215"/>
      <c r="K85" s="215"/>
      <c r="L85" s="215"/>
      <c r="M85" s="215"/>
      <c r="N85" s="209"/>
      <c r="O85" s="209"/>
      <c r="P85" s="183">
        <f>+IFERROR(VLOOKUP(E85,'[111]4b-Classifcation rates'!$A$5:$G$200,7,FALSE),0)</f>
        <v>117227.23863750001</v>
      </c>
      <c r="Q85" s="178">
        <f>+$G85*$P85*'[111]2d - Schedule Table'!$G$8/12+$H85*$P85*'[111]2d - Schedule Table'!$G$9/12+$I85*$P85*'[111]2d - Schedule Table'!$G$10/12+$J85*$P85*'[111]2d - Schedule Table'!$G$11/12+$K85*$P85*'[111]2d - Schedule Table'!$G$12/12+$L85*$P85*'[111]2d - Schedule Table'!$G$13/12+$M85*$P85*'[111]2d - Schedule Table'!$G$14/12+$N85*$P85*'[111]2d - Schedule Table'!$G$15/12+$O85*$P85*'[111]2d - Schedule Table'!$G$16/12+$F85*$P85*'[111]2d - Schedule Table'!$G$7/12</f>
        <v>0</v>
      </c>
      <c r="R85" s="178">
        <f>+$G85*$P85*'[111]2d - Schedule Table'!$H$8/12+$H85*$P85*'[111]2d - Schedule Table'!$H$9/12+$I85*$P85*'[111]2d - Schedule Table'!$H$10/12+$J85*$P85*'[111]2d - Schedule Table'!$H$11/12+$K85*$P85*'[111]2d - Schedule Table'!$H$12/12+$L85*$P85*'[111]2d - Schedule Table'!$H$13/12+$M85*$P85*'[111]2d - Schedule Table'!$H$14/12+$N85*$P85*'[111]2d - Schedule Table'!$H$15/12+$O85*$P85*'[111]2d - Schedule Table'!$H$16/12+$F85*$P85*'[111]2d - Schedule Table'!$H$7/12</f>
        <v>0</v>
      </c>
      <c r="S85" s="178">
        <f>+$G85*$P85*'[111]2d - Schedule Table'!$I$8/12+$H85*$P85*'[111]2d - Schedule Table'!$I$9/12+$I85*$P85*'[111]2d - Schedule Table'!$I$10/12+$J85*$P85*'[111]2d - Schedule Table'!$I$11/12+$K85*$P85*'[111]2d - Schedule Table'!$I$12/12+$L85*$P85*'[111]2d - Schedule Table'!$I$13/12+$M85*$P85*'[111]2d - Schedule Table'!$I$14/12+$N85*$P85*'[111]2d - Schedule Table'!$I$15/12+$O85*$P85*'[111]2d - Schedule Table'!$I$16/12+$F85*$P85*'[111]2d - Schedule Table'!$I$7/12</f>
        <v>0</v>
      </c>
      <c r="T85" s="178">
        <f>+$G85*$P85*'[111]2d - Schedule Table'!$J$8/12+$H85*$P85*'[111]2d - Schedule Table'!$J$9/12+$I85*$P85*'[111]2d - Schedule Table'!$J$10/12+$J85*$P85*'[111]2d - Schedule Table'!$J$11/12+$K85*$P85*'[111]2d - Schedule Table'!$J$12/12+$L85*$P85*'[111]2d - Schedule Table'!$J$13/12+$M85*$P85*'[111]2d - Schedule Table'!$J$14/12+$N85*$P85*'[111]2d - Schedule Table'!$J$15/12+$O85*$P85*'[111]2d - Schedule Table'!$J$16/12+$F85*$P85*'[111]2d - Schedule Table'!$J$7/12</f>
        <v>0</v>
      </c>
      <c r="U85" s="178">
        <f>+$G85*$P85*'[111]2d - Schedule Table'!$K$8/12+$H85*$P85*'[111]2d - Schedule Table'!$K$9/12+$I85*$P85*'[111]2d - Schedule Table'!$K$10/12+$J85*$P85*'[111]2d - Schedule Table'!$K$11/12+$K85*$P85*'[111]2d - Schedule Table'!$K$12/12+$L85*$P85*'[111]2d - Schedule Table'!$K$13/12+$M85*$P85*'[111]2d - Schedule Table'!$K$14/12+$N85*$P85*'[111]2d - Schedule Table'!$K$15/12+$O85*$P85*'[111]2d - Schedule Table'!$K$16/12+$F85*$P85*'[111]2d - Schedule Table'!$K$7/12</f>
        <v>0</v>
      </c>
      <c r="V85" s="178">
        <f>+$G85*$P85*'[111]2d - Schedule Table'!$L$8/12+$H85*$P85*'[111]2d - Schedule Table'!$L$9/12+$I85*$P85*'[111]2d - Schedule Table'!$L$10/12+$J85*$P85*'[111]2d - Schedule Table'!$L$11/12+$K85*$P85*'[111]2d - Schedule Table'!$L$12/12+$L85*$P85*'[111]2d - Schedule Table'!$L$13/12+$M85*$P85*'[111]2d - Schedule Table'!$L$14/12+$N85*$P85*'[111]2d - Schedule Table'!$L$15/12+$O85*$P85*'[111]2d - Schedule Table'!$L$16/12+$F85*$P85*'[111]2d - Schedule Table'!$L$7/12</f>
        <v>0</v>
      </c>
      <c r="W85" s="178">
        <f>+$G85*$P85*'[111]2d - Schedule Table'!$M$8/12+$H85*$P85*'[111]2d - Schedule Table'!$M$9/12+$I85*$P85*'[111]2d - Schedule Table'!$M$10/12+$J85*$P85*'[111]2d - Schedule Table'!$M$11/12+$K85*$P85*'[111]2d - Schedule Table'!$M$12/12+$L85*$P85*'[111]2d - Schedule Table'!$M$13/12+$M85*$P85*'[111]2d - Schedule Table'!$M$14/12+$N85*$P85*'[111]2d - Schedule Table'!$M$15/12+$O85*$P85*'[111]2d - Schedule Table'!$M$16/12+$F85*$P85*'[111]2d - Schedule Table'!$M$7/12</f>
        <v>0</v>
      </c>
      <c r="X85" s="178">
        <f>+$G85*$P85*'[111]2d - Schedule Table'!$N$8/12+$H85*$P85*'[111]2d - Schedule Table'!$N$9/12+$I85*$P85*'[111]2d - Schedule Table'!$N$10/12+$J85*$P85*'[111]2d - Schedule Table'!$N$11/12+$K85*$P85*'[111]2d - Schedule Table'!$N$12/12+$L85*$P85*'[111]2d - Schedule Table'!$N$13/12+$M85*$P85*'[111]2d - Schedule Table'!$N$14/12+$N85*$P85*'[111]2d - Schedule Table'!$N$15/12+$O85*$P85*'[111]2d - Schedule Table'!$N$16/12+$F85*$P85*'[111]2d - Schedule Table'!$N$7/12</f>
        <v>0</v>
      </c>
      <c r="Y85" s="178">
        <f>+$G85*$P85*'[111]2d - Schedule Table'!$O$8/12+$H85*$P85*'[111]2d - Schedule Table'!$O$9/12+$I85*$P85*'[111]2d - Schedule Table'!$O$10/12+$J85*$P85*'[111]2d - Schedule Table'!$O$11/12+$K85*$P85*'[111]2d - Schedule Table'!$O$12/12+$L85*$P85*'[111]2d - Schedule Table'!$O$13/12+$M85*$P85*'[111]2d - Schedule Table'!$O$14/12+$N85*$P85*'[111]2d - Schedule Table'!$O$15/12+$O85*$P85*'[111]2d - Schedule Table'!$O$16/12+$F85*$P85*'[111]2d - Schedule Table'!$O$7/12</f>
        <v>0</v>
      </c>
      <c r="Z85" s="178">
        <f>+$G85*$P85*'[111]2d - Schedule Table'!$P$8/12+$H85*$P85*'[111]2d - Schedule Table'!$P$9/12+$I85*$P85*'[111]2d - Schedule Table'!$P$10/12+$J85*$P85*'[111]2d - Schedule Table'!$P$11/12+$K85*$P85*'[111]2d - Schedule Table'!$P$12/12+$L85*$P85*'[111]2d - Schedule Table'!$P$13/12+$M85*$P85*'[111]2d - Schedule Table'!$P$14/12+$N85*$P85*'[111]2d - Schedule Table'!$P$15/12+$O85*$P85*'[111]2d - Schedule Table'!$P$16/12+$F85*$P85*'[111]2d - Schedule Table'!$P$7/12</f>
        <v>0</v>
      </c>
      <c r="AA85" s="178">
        <f>+$G85*$P85*'[111]2d - Schedule Table'!$Q$8/12+$H85*$P85*'[111]2d - Schedule Table'!$Q$9/12+$I85*$P85*'[111]2d - Schedule Table'!$Q$10/12+$J85*$P85*'[111]2d - Schedule Table'!$Q$11/12+$K85*$P85*'[111]2d - Schedule Table'!$Q$12/12+$L85*$P85*'[111]2d - Schedule Table'!$Q$13/12+$M85*$P85*'[111]2d - Schedule Table'!$Q$14/12+$N85*$P85*'[111]2d - Schedule Table'!$Q$15/12+$O85*$P85*'[111]2d - Schedule Table'!$Q$16/12+$F85*$P85*'[111]2d - Schedule Table'!$Q$7/12</f>
        <v>0</v>
      </c>
      <c r="AB85" s="178">
        <f>+$G85*$P85*'[111]2d - Schedule Table'!$R$8/12+$H85*$P85*'[111]2d - Schedule Table'!$R$9/12+$I85*$P85*'[111]2d - Schedule Table'!$R$10/12+$J85*$P85*'[111]2d - Schedule Table'!$R$11/12+$K85*$P85*'[111]2d - Schedule Table'!$R$12/12+$L85*$P85*'[111]2d - Schedule Table'!$R$13/12+$M85*$P85*'[111]2d - Schedule Table'!$R$14/12+$N85*$P85*'[111]2d - Schedule Table'!$R$15/12+$O85*$P85*'[111]2d - Schedule Table'!$R$16/12+$F85*$P85*'[111]2d - Schedule Table'!$R$7/12</f>
        <v>0</v>
      </c>
      <c r="AC85" s="178">
        <f>+$G85*$P85*'[111]2d - Schedule Table'!$S$8/12+$H85*$P85*'[111]2d - Schedule Table'!$S$9/12+$I85*$P85*'[111]2d - Schedule Table'!$S$10/12+$J85*$P85*'[111]2d - Schedule Table'!$S$11/12+$K85*$P85*'[111]2d - Schedule Table'!$S$12/12+$L85*$P85*'[111]2d - Schedule Table'!$S$13/12+$M85*$P85*'[111]2d - Schedule Table'!$S$14/12+$N85*$P85*'[111]2d - Schedule Table'!$S$15/12+$O85*$P85*'[111]2d - Schedule Table'!$S$16/12+$F85*$P85*'[111]2d - Schedule Table'!$S$7/12</f>
        <v>0</v>
      </c>
      <c r="AD85" s="178">
        <f>+$G85*$P85*'[111]2d - Schedule Table'!$T$8/12+$H85*$P85*'[111]2d - Schedule Table'!$T$9/12+$I85*$P85*'[111]2d - Schedule Table'!$T$10/12+$J85*$P85*'[111]2d - Schedule Table'!$T$11/12+$K85*$P85*'[111]2d - Schedule Table'!$T$12/12+$L85*$P85*'[111]2d - Schedule Table'!$T$13/12+$M85*$P85*'[111]2d - Schedule Table'!$T$14/12+$N85*$P85*'[111]2d - Schedule Table'!$T$15/12+$O85*$P85*'[111]2d - Schedule Table'!$T$16/12+$F85*$P85*'[111]2d - Schedule Table'!$T$7/12</f>
        <v>0</v>
      </c>
      <c r="AE85" s="178">
        <f>+$G85*$P85*'[111]2d - Schedule Table'!$U$8/12+$H85*$P85*'[111]2d - Schedule Table'!$U$9/12+$I85*$P85*'[111]2d - Schedule Table'!$U$10/12+$J85*$P85*'[111]2d - Schedule Table'!$U$11/12+$K85*$P85*'[111]2d - Schedule Table'!$U$12/12+$L85*$P85*'[111]2d - Schedule Table'!$U$13/12+$M85*$P85*'[111]2d - Schedule Table'!$U$14/12+$N85*$P85*'[111]2d - Schedule Table'!$U$15/12+$O85*$P85*'[111]2d - Schedule Table'!$U$16/12+$F85*$P85*'[111]2d - Schedule Table'!$U$7/12</f>
        <v>0</v>
      </c>
      <c r="AF85" s="178">
        <f>+$G85*$P85*'[111]2d - Schedule Table'!$V$8/12+$H85*$P85*'[111]2d - Schedule Table'!$V$9/12+$I85*$P85*'[111]2d - Schedule Table'!$V$10/12+$J85*$P85*'[111]2d - Schedule Table'!$V$11/12+$K85*$P85*'[111]2d - Schedule Table'!$V$12/12+$L85*$P85*'[111]2d - Schedule Table'!$V$13/12+$M85*$P85*'[111]2d - Schedule Table'!$V$14/12+$N85*$P85*'[111]2d - Schedule Table'!$V$15/12+$O85*$P85*'[111]2d - Schedule Table'!$V$16/12+$F85*$P85*'[111]2d - Schedule Table'!$V$7/12</f>
        <v>0</v>
      </c>
      <c r="AG85" s="178">
        <f>+$G85*$P85*'[111]2d - Schedule Table'!$W$8/12+$H85*$P85*'[111]2d - Schedule Table'!$W$9/12+$I85*$P85*'[111]2d - Schedule Table'!$W$10/12+$J85*$P85*'[111]2d - Schedule Table'!$W$11/12+$K85*$P85*'[111]2d - Schedule Table'!$W$12/12+$L85*$P85*'[111]2d - Schedule Table'!$W$13/12+$M85*$P85*'[111]2d - Schedule Table'!$W$14/12+$N85*$P85*'[111]2d - Schedule Table'!$W$15/12+$O85*$P85*'[111]2d - Schedule Table'!$W$16/12+$F85*$P85*'[111]2d - Schedule Table'!$W$7/12</f>
        <v>0</v>
      </c>
      <c r="AH85" s="178">
        <f>+$G85*$P85*'[111]2d - Schedule Table'!$X$8/12+$H85*$P85*'[111]2d - Schedule Table'!$X$9/12+$I85*$P85*'[111]2d - Schedule Table'!$X$10/12+$J85*$P85*'[111]2d - Schedule Table'!$X$11/12+$K85*$P85*'[111]2d - Schedule Table'!$X$12/12+$L85*$P85*'[111]2d - Schedule Table'!$X$13/12+$M85*$P85*'[111]2d - Schedule Table'!$X$14/12+$N85*$P85*'[111]2d - Schedule Table'!$X$15/12+$O85*$P85*'[111]2d - Schedule Table'!$X$16/12+$F85*$P85*'[111]2d - Schedule Table'!$X$7/12</f>
        <v>0</v>
      </c>
      <c r="AI85" s="178">
        <f>+$G85*$P85*'[111]2d - Schedule Table'!$Y$8/12+$H85*$P85*'[111]2d - Schedule Table'!$Y$9/12+$I85*$P85*'[111]2d - Schedule Table'!$Y$10/12+$J85*$P85*'[111]2d - Schedule Table'!$Y$11/12+$K85*$P85*'[111]2d - Schedule Table'!$Y$12/12+$L85*$P85*'[111]2d - Schedule Table'!$Y$13/12+$M85*$P85*'[111]2d - Schedule Table'!$Y$14/12+$N85*$P85*'[111]2d - Schedule Table'!$Y$15/12+$O85*$P85*'[111]2d - Schedule Table'!$Y$16/12+$F85*$P85*'[111]2d - Schedule Table'!$Y$7/12</f>
        <v>0</v>
      </c>
      <c r="AJ85" s="178">
        <f>+$G85*$P85*'[111]2d - Schedule Table'!$Z$8/12+$H85*$P85*'[111]2d - Schedule Table'!$Z$9/12+$I85*$P85*'[111]2d - Schedule Table'!$Z$10/12+$J85*$P85*'[111]2d - Schedule Table'!$Z$11/12+$K85*$P85*'[111]2d - Schedule Table'!$Z$12/12+$L85*$P85*'[111]2d - Schedule Table'!$Z$13/12+$M85*$P85*'[111]2d - Schedule Table'!$Z$14/12+$N85*$P85*'[111]2d - Schedule Table'!$Z$15/12+$O85*$P85*'[111]2d - Schedule Table'!$Z$16/12+$F85*$P85*'[111]2d - Schedule Table'!$Z$7/12</f>
        <v>0</v>
      </c>
      <c r="AK85" s="178">
        <f>+$G85*$P85*'[111]2d - Schedule Table'!$AA$8/12+$H85*$P85*'[111]2d - Schedule Table'!$AA$9/12+$I85*$P85*'[111]2d - Schedule Table'!$AA$10/12+$J85*$P85*'[111]2d - Schedule Table'!$AA$11/12+$K85*$P85*'[111]2d - Schedule Table'!$AA$12/12+$L85*$P85*'[111]2d - Schedule Table'!$AA$13/12+$M85*$P85*'[111]2d - Schedule Table'!$AA$14/12+$N85*$P85*'[111]2d - Schedule Table'!$AA$15/12+$O85*$P85*'[111]2d - Schedule Table'!$AA$16/12+$F85*$P85*'[111]2d - Schedule Table'!$AA$7/12</f>
        <v>0</v>
      </c>
      <c r="AL85" s="178">
        <f>+$G85*$P85*'[111]2d - Schedule Table'!$AB$8/12+$H85*$P85*'[111]2d - Schedule Table'!$AB$9/12+$I85*$P85*'[111]2d - Schedule Table'!$AB$10/12+$J85*$P85*'[111]2d - Schedule Table'!$AB$11/12+$K85*$P85*'[111]2d - Schedule Table'!$AB$12/12+$L85*$P85*'[111]2d - Schedule Table'!$AB$13/12+$M85*$P85*'[111]2d - Schedule Table'!$AB$14/12+$N85*$P85*'[111]2d - Schedule Table'!$AB$15/12+$O85*$P85*'[111]2d - Schedule Table'!$AB$16/12+$F85*$P85*'[111]2d - Schedule Table'!$AB$7/12</f>
        <v>0</v>
      </c>
      <c r="AM85" s="178">
        <f>+$G85*$P85*'[111]2d - Schedule Table'!$AC$8/12+$H85*$P85*'[111]2d - Schedule Table'!$AC$9/12+$I85*$P85*'[111]2d - Schedule Table'!$AC$10/12+$J85*$P85*'[111]2d - Schedule Table'!$AC$11/12+$K85*$P85*'[111]2d - Schedule Table'!$AC$12/12+$L85*$P85*'[111]2d - Schedule Table'!$AC$13/12+$M85*$P85*'[111]2d - Schedule Table'!$AC$14/12+$N85*$P85*'[111]2d - Schedule Table'!$AC$15/12+$O85*$P85*'[111]2d - Schedule Table'!$AC$16/12+$F85*$P85*'[111]2d - Schedule Table'!$AC$7/12</f>
        <v>0</v>
      </c>
      <c r="AN85" s="180">
        <f t="shared" si="2"/>
        <v>0</v>
      </c>
    </row>
    <row r="86" spans="1:40" hidden="1" outlineLevel="1">
      <c r="A86" s="216" t="s">
        <v>1387</v>
      </c>
      <c r="B86" s="211"/>
      <c r="C86" s="218"/>
      <c r="D86" s="219"/>
      <c r="E86" s="206" t="s">
        <v>1296</v>
      </c>
      <c r="F86" s="207"/>
      <c r="G86" s="215"/>
      <c r="H86" s="215"/>
      <c r="I86" s="215"/>
      <c r="J86" s="215"/>
      <c r="K86" s="215"/>
      <c r="L86" s="215"/>
      <c r="M86" s="215"/>
      <c r="N86" s="209"/>
      <c r="O86" s="209"/>
      <c r="P86" s="183">
        <f>+IFERROR(VLOOKUP(E86,'[111]4b-Classifcation rates'!$A$5:$G$200,7,FALSE),0)</f>
        <v>131672.61978750001</v>
      </c>
      <c r="Q86" s="178">
        <f>+$G86*$P86*'[111]2d - Schedule Table'!$G$8/12+$H86*$P86*'[111]2d - Schedule Table'!$G$9/12+$I86*$P86*'[111]2d - Schedule Table'!$G$10/12+$J86*$P86*'[111]2d - Schedule Table'!$G$11/12+$K86*$P86*'[111]2d - Schedule Table'!$G$12/12+$L86*$P86*'[111]2d - Schedule Table'!$G$13/12+$M86*$P86*'[111]2d - Schedule Table'!$G$14/12+$N86*$P86*'[111]2d - Schedule Table'!$G$15/12+$O86*$P86*'[111]2d - Schedule Table'!$G$16/12+$F86*$P86*'[111]2d - Schedule Table'!$G$7/12</f>
        <v>0</v>
      </c>
      <c r="R86" s="178">
        <f>+$G86*$P86*'[111]2d - Schedule Table'!$H$8/12+$H86*$P86*'[111]2d - Schedule Table'!$H$9/12+$I86*$P86*'[111]2d - Schedule Table'!$H$10/12+$J86*$P86*'[111]2d - Schedule Table'!$H$11/12+$K86*$P86*'[111]2d - Schedule Table'!$H$12/12+$L86*$P86*'[111]2d - Schedule Table'!$H$13/12+$M86*$P86*'[111]2d - Schedule Table'!$H$14/12+$N86*$P86*'[111]2d - Schedule Table'!$H$15/12+$O86*$P86*'[111]2d - Schedule Table'!$H$16/12+$F86*$P86*'[111]2d - Schedule Table'!$H$7/12</f>
        <v>0</v>
      </c>
      <c r="S86" s="178">
        <f>+$G86*$P86*'[111]2d - Schedule Table'!$I$8/12+$H86*$P86*'[111]2d - Schedule Table'!$I$9/12+$I86*$P86*'[111]2d - Schedule Table'!$I$10/12+$J86*$P86*'[111]2d - Schedule Table'!$I$11/12+$K86*$P86*'[111]2d - Schedule Table'!$I$12/12+$L86*$P86*'[111]2d - Schedule Table'!$I$13/12+$M86*$P86*'[111]2d - Schedule Table'!$I$14/12+$N86*$P86*'[111]2d - Schedule Table'!$I$15/12+$O86*$P86*'[111]2d - Schedule Table'!$I$16/12+$F86*$P86*'[111]2d - Schedule Table'!$I$7/12</f>
        <v>0</v>
      </c>
      <c r="T86" s="178">
        <f>+$G86*$P86*'[111]2d - Schedule Table'!$J$8/12+$H86*$P86*'[111]2d - Schedule Table'!$J$9/12+$I86*$P86*'[111]2d - Schedule Table'!$J$10/12+$J86*$P86*'[111]2d - Schedule Table'!$J$11/12+$K86*$P86*'[111]2d - Schedule Table'!$J$12/12+$L86*$P86*'[111]2d - Schedule Table'!$J$13/12+$M86*$P86*'[111]2d - Schedule Table'!$J$14/12+$N86*$P86*'[111]2d - Schedule Table'!$J$15/12+$O86*$P86*'[111]2d - Schedule Table'!$J$16/12+$F86*$P86*'[111]2d - Schedule Table'!$J$7/12</f>
        <v>0</v>
      </c>
      <c r="U86" s="178">
        <f>+$G86*$P86*'[111]2d - Schedule Table'!$K$8/12+$H86*$P86*'[111]2d - Schedule Table'!$K$9/12+$I86*$P86*'[111]2d - Schedule Table'!$K$10/12+$J86*$P86*'[111]2d - Schedule Table'!$K$11/12+$K86*$P86*'[111]2d - Schedule Table'!$K$12/12+$L86*$P86*'[111]2d - Schedule Table'!$K$13/12+$M86*$P86*'[111]2d - Schedule Table'!$K$14/12+$N86*$P86*'[111]2d - Schedule Table'!$K$15/12+$O86*$P86*'[111]2d - Schedule Table'!$K$16/12+$F86*$P86*'[111]2d - Schedule Table'!$K$7/12</f>
        <v>0</v>
      </c>
      <c r="V86" s="178">
        <f>+$G86*$P86*'[111]2d - Schedule Table'!$L$8/12+$H86*$P86*'[111]2d - Schedule Table'!$L$9/12+$I86*$P86*'[111]2d - Schedule Table'!$L$10/12+$J86*$P86*'[111]2d - Schedule Table'!$L$11/12+$K86*$P86*'[111]2d - Schedule Table'!$L$12/12+$L86*$P86*'[111]2d - Schedule Table'!$L$13/12+$M86*$P86*'[111]2d - Schedule Table'!$L$14/12+$N86*$P86*'[111]2d - Schedule Table'!$L$15/12+$O86*$P86*'[111]2d - Schedule Table'!$L$16/12+$F86*$P86*'[111]2d - Schedule Table'!$L$7/12</f>
        <v>0</v>
      </c>
      <c r="W86" s="178">
        <f>+$G86*$P86*'[111]2d - Schedule Table'!$M$8/12+$H86*$P86*'[111]2d - Schedule Table'!$M$9/12+$I86*$P86*'[111]2d - Schedule Table'!$M$10/12+$J86*$P86*'[111]2d - Schedule Table'!$M$11/12+$K86*$P86*'[111]2d - Schedule Table'!$M$12/12+$L86*$P86*'[111]2d - Schedule Table'!$M$13/12+$M86*$P86*'[111]2d - Schedule Table'!$M$14/12+$N86*$P86*'[111]2d - Schedule Table'!$M$15/12+$O86*$P86*'[111]2d - Schedule Table'!$M$16/12+$F86*$P86*'[111]2d - Schedule Table'!$M$7/12</f>
        <v>0</v>
      </c>
      <c r="X86" s="178">
        <f>+$G86*$P86*'[111]2d - Schedule Table'!$N$8/12+$H86*$P86*'[111]2d - Schedule Table'!$N$9/12+$I86*$P86*'[111]2d - Schedule Table'!$N$10/12+$J86*$P86*'[111]2d - Schedule Table'!$N$11/12+$K86*$P86*'[111]2d - Schedule Table'!$N$12/12+$L86*$P86*'[111]2d - Schedule Table'!$N$13/12+$M86*$P86*'[111]2d - Schedule Table'!$N$14/12+$N86*$P86*'[111]2d - Schedule Table'!$N$15/12+$O86*$P86*'[111]2d - Schedule Table'!$N$16/12+$F86*$P86*'[111]2d - Schedule Table'!$N$7/12</f>
        <v>0</v>
      </c>
      <c r="Y86" s="178">
        <f>+$G86*$P86*'[111]2d - Schedule Table'!$O$8/12+$H86*$P86*'[111]2d - Schedule Table'!$O$9/12+$I86*$P86*'[111]2d - Schedule Table'!$O$10/12+$J86*$P86*'[111]2d - Schedule Table'!$O$11/12+$K86*$P86*'[111]2d - Schedule Table'!$O$12/12+$L86*$P86*'[111]2d - Schedule Table'!$O$13/12+$M86*$P86*'[111]2d - Schedule Table'!$O$14/12+$N86*$P86*'[111]2d - Schedule Table'!$O$15/12+$O86*$P86*'[111]2d - Schedule Table'!$O$16/12+$F86*$P86*'[111]2d - Schedule Table'!$O$7/12</f>
        <v>0</v>
      </c>
      <c r="Z86" s="178">
        <f>+$G86*$P86*'[111]2d - Schedule Table'!$P$8/12+$H86*$P86*'[111]2d - Schedule Table'!$P$9/12+$I86*$P86*'[111]2d - Schedule Table'!$P$10/12+$J86*$P86*'[111]2d - Schedule Table'!$P$11/12+$K86*$P86*'[111]2d - Schedule Table'!$P$12/12+$L86*$P86*'[111]2d - Schedule Table'!$P$13/12+$M86*$P86*'[111]2d - Schedule Table'!$P$14/12+$N86*$P86*'[111]2d - Schedule Table'!$P$15/12+$O86*$P86*'[111]2d - Schedule Table'!$P$16/12+$F86*$P86*'[111]2d - Schedule Table'!$P$7/12</f>
        <v>0</v>
      </c>
      <c r="AA86" s="178">
        <f>+$G86*$P86*'[111]2d - Schedule Table'!$Q$8/12+$H86*$P86*'[111]2d - Schedule Table'!$Q$9/12+$I86*$P86*'[111]2d - Schedule Table'!$Q$10/12+$J86*$P86*'[111]2d - Schedule Table'!$Q$11/12+$K86*$P86*'[111]2d - Schedule Table'!$Q$12/12+$L86*$P86*'[111]2d - Schedule Table'!$Q$13/12+$M86*$P86*'[111]2d - Schedule Table'!$Q$14/12+$N86*$P86*'[111]2d - Schedule Table'!$Q$15/12+$O86*$P86*'[111]2d - Schedule Table'!$Q$16/12+$F86*$P86*'[111]2d - Schedule Table'!$Q$7/12</f>
        <v>0</v>
      </c>
      <c r="AB86" s="178">
        <f>+$G86*$P86*'[111]2d - Schedule Table'!$R$8/12+$H86*$P86*'[111]2d - Schedule Table'!$R$9/12+$I86*$P86*'[111]2d - Schedule Table'!$R$10/12+$J86*$P86*'[111]2d - Schedule Table'!$R$11/12+$K86*$P86*'[111]2d - Schedule Table'!$R$12/12+$L86*$P86*'[111]2d - Schedule Table'!$R$13/12+$M86*$P86*'[111]2d - Schedule Table'!$R$14/12+$N86*$P86*'[111]2d - Schedule Table'!$R$15/12+$O86*$P86*'[111]2d - Schedule Table'!$R$16/12+$F86*$P86*'[111]2d - Schedule Table'!$R$7/12</f>
        <v>0</v>
      </c>
      <c r="AC86" s="178">
        <f>+$G86*$P86*'[111]2d - Schedule Table'!$S$8/12+$H86*$P86*'[111]2d - Schedule Table'!$S$9/12+$I86*$P86*'[111]2d - Schedule Table'!$S$10/12+$J86*$P86*'[111]2d - Schedule Table'!$S$11/12+$K86*$P86*'[111]2d - Schedule Table'!$S$12/12+$L86*$P86*'[111]2d - Schedule Table'!$S$13/12+$M86*$P86*'[111]2d - Schedule Table'!$S$14/12+$N86*$P86*'[111]2d - Schedule Table'!$S$15/12+$O86*$P86*'[111]2d - Schedule Table'!$S$16/12+$F86*$P86*'[111]2d - Schedule Table'!$S$7/12</f>
        <v>0</v>
      </c>
      <c r="AD86" s="178">
        <f>+$G86*$P86*'[111]2d - Schedule Table'!$T$8/12+$H86*$P86*'[111]2d - Schedule Table'!$T$9/12+$I86*$P86*'[111]2d - Schedule Table'!$T$10/12+$J86*$P86*'[111]2d - Schedule Table'!$T$11/12+$K86*$P86*'[111]2d - Schedule Table'!$T$12/12+$L86*$P86*'[111]2d - Schedule Table'!$T$13/12+$M86*$P86*'[111]2d - Schedule Table'!$T$14/12+$N86*$P86*'[111]2d - Schedule Table'!$T$15/12+$O86*$P86*'[111]2d - Schedule Table'!$T$16/12+$F86*$P86*'[111]2d - Schedule Table'!$T$7/12</f>
        <v>0</v>
      </c>
      <c r="AE86" s="178">
        <f>+$G86*$P86*'[111]2d - Schedule Table'!$U$8/12+$H86*$P86*'[111]2d - Schedule Table'!$U$9/12+$I86*$P86*'[111]2d - Schedule Table'!$U$10/12+$J86*$P86*'[111]2d - Schedule Table'!$U$11/12+$K86*$P86*'[111]2d - Schedule Table'!$U$12/12+$L86*$P86*'[111]2d - Schedule Table'!$U$13/12+$M86*$P86*'[111]2d - Schedule Table'!$U$14/12+$N86*$P86*'[111]2d - Schedule Table'!$U$15/12+$O86*$P86*'[111]2d - Schedule Table'!$U$16/12+$F86*$P86*'[111]2d - Schedule Table'!$U$7/12</f>
        <v>0</v>
      </c>
      <c r="AF86" s="178">
        <f>+$G86*$P86*'[111]2d - Schedule Table'!$V$8/12+$H86*$P86*'[111]2d - Schedule Table'!$V$9/12+$I86*$P86*'[111]2d - Schedule Table'!$V$10/12+$J86*$P86*'[111]2d - Schedule Table'!$V$11/12+$K86*$P86*'[111]2d - Schedule Table'!$V$12/12+$L86*$P86*'[111]2d - Schedule Table'!$V$13/12+$M86*$P86*'[111]2d - Schedule Table'!$V$14/12+$N86*$P86*'[111]2d - Schedule Table'!$V$15/12+$O86*$P86*'[111]2d - Schedule Table'!$V$16/12+$F86*$P86*'[111]2d - Schedule Table'!$V$7/12</f>
        <v>0</v>
      </c>
      <c r="AG86" s="178">
        <f>+$G86*$P86*'[111]2d - Schedule Table'!$W$8/12+$H86*$P86*'[111]2d - Schedule Table'!$W$9/12+$I86*$P86*'[111]2d - Schedule Table'!$W$10/12+$J86*$P86*'[111]2d - Schedule Table'!$W$11/12+$K86*$P86*'[111]2d - Schedule Table'!$W$12/12+$L86*$P86*'[111]2d - Schedule Table'!$W$13/12+$M86*$P86*'[111]2d - Schedule Table'!$W$14/12+$N86*$P86*'[111]2d - Schedule Table'!$W$15/12+$O86*$P86*'[111]2d - Schedule Table'!$W$16/12+$F86*$P86*'[111]2d - Schedule Table'!$W$7/12</f>
        <v>0</v>
      </c>
      <c r="AH86" s="178">
        <f>+$G86*$P86*'[111]2d - Schedule Table'!$X$8/12+$H86*$P86*'[111]2d - Schedule Table'!$X$9/12+$I86*$P86*'[111]2d - Schedule Table'!$X$10/12+$J86*$P86*'[111]2d - Schedule Table'!$X$11/12+$K86*$P86*'[111]2d - Schedule Table'!$X$12/12+$L86*$P86*'[111]2d - Schedule Table'!$X$13/12+$M86*$P86*'[111]2d - Schedule Table'!$X$14/12+$N86*$P86*'[111]2d - Schedule Table'!$X$15/12+$O86*$P86*'[111]2d - Schedule Table'!$X$16/12+$F86*$P86*'[111]2d - Schedule Table'!$X$7/12</f>
        <v>0</v>
      </c>
      <c r="AI86" s="178">
        <f>+$G86*$P86*'[111]2d - Schedule Table'!$Y$8/12+$H86*$P86*'[111]2d - Schedule Table'!$Y$9/12+$I86*$P86*'[111]2d - Schedule Table'!$Y$10/12+$J86*$P86*'[111]2d - Schedule Table'!$Y$11/12+$K86*$P86*'[111]2d - Schedule Table'!$Y$12/12+$L86*$P86*'[111]2d - Schedule Table'!$Y$13/12+$M86*$P86*'[111]2d - Schedule Table'!$Y$14/12+$N86*$P86*'[111]2d - Schedule Table'!$Y$15/12+$O86*$P86*'[111]2d - Schedule Table'!$Y$16/12+$F86*$P86*'[111]2d - Schedule Table'!$Y$7/12</f>
        <v>0</v>
      </c>
      <c r="AJ86" s="178">
        <f>+$G86*$P86*'[111]2d - Schedule Table'!$Z$8/12+$H86*$P86*'[111]2d - Schedule Table'!$Z$9/12+$I86*$P86*'[111]2d - Schedule Table'!$Z$10/12+$J86*$P86*'[111]2d - Schedule Table'!$Z$11/12+$K86*$P86*'[111]2d - Schedule Table'!$Z$12/12+$L86*$P86*'[111]2d - Schedule Table'!$Z$13/12+$M86*$P86*'[111]2d - Schedule Table'!$Z$14/12+$N86*$P86*'[111]2d - Schedule Table'!$Z$15/12+$O86*$P86*'[111]2d - Schedule Table'!$Z$16/12+$F86*$P86*'[111]2d - Schedule Table'!$Z$7/12</f>
        <v>0</v>
      </c>
      <c r="AK86" s="178">
        <f>+$G86*$P86*'[111]2d - Schedule Table'!$AA$8/12+$H86*$P86*'[111]2d - Schedule Table'!$AA$9/12+$I86*$P86*'[111]2d - Schedule Table'!$AA$10/12+$J86*$P86*'[111]2d - Schedule Table'!$AA$11/12+$K86*$P86*'[111]2d - Schedule Table'!$AA$12/12+$L86*$P86*'[111]2d - Schedule Table'!$AA$13/12+$M86*$P86*'[111]2d - Schedule Table'!$AA$14/12+$N86*$P86*'[111]2d - Schedule Table'!$AA$15/12+$O86*$P86*'[111]2d - Schedule Table'!$AA$16/12+$F86*$P86*'[111]2d - Schedule Table'!$AA$7/12</f>
        <v>0</v>
      </c>
      <c r="AL86" s="178">
        <f>+$G86*$P86*'[111]2d - Schedule Table'!$AB$8/12+$H86*$P86*'[111]2d - Schedule Table'!$AB$9/12+$I86*$P86*'[111]2d - Schedule Table'!$AB$10/12+$J86*$P86*'[111]2d - Schedule Table'!$AB$11/12+$K86*$P86*'[111]2d - Schedule Table'!$AB$12/12+$L86*$P86*'[111]2d - Schedule Table'!$AB$13/12+$M86*$P86*'[111]2d - Schedule Table'!$AB$14/12+$N86*$P86*'[111]2d - Schedule Table'!$AB$15/12+$O86*$P86*'[111]2d - Schedule Table'!$AB$16/12+$F86*$P86*'[111]2d - Schedule Table'!$AB$7/12</f>
        <v>0</v>
      </c>
      <c r="AM86" s="178">
        <f>+$G86*$P86*'[111]2d - Schedule Table'!$AC$8/12+$H86*$P86*'[111]2d - Schedule Table'!$AC$9/12+$I86*$P86*'[111]2d - Schedule Table'!$AC$10/12+$J86*$P86*'[111]2d - Schedule Table'!$AC$11/12+$K86*$P86*'[111]2d - Schedule Table'!$AC$12/12+$L86*$P86*'[111]2d - Schedule Table'!$AC$13/12+$M86*$P86*'[111]2d - Schedule Table'!$AC$14/12+$N86*$P86*'[111]2d - Schedule Table'!$AC$15/12+$O86*$P86*'[111]2d - Schedule Table'!$AC$16/12+$F86*$P86*'[111]2d - Schedule Table'!$AC$7/12</f>
        <v>0</v>
      </c>
      <c r="AN86" s="180">
        <f t="shared" si="2"/>
        <v>0</v>
      </c>
    </row>
    <row r="87" spans="1:40" hidden="1" outlineLevel="1">
      <c r="A87" s="216" t="s">
        <v>67</v>
      </c>
      <c r="B87" s="211"/>
      <c r="C87" s="218"/>
      <c r="D87" s="219"/>
      <c r="E87" s="206" t="s">
        <v>1296</v>
      </c>
      <c r="F87" s="207"/>
      <c r="G87" s="215"/>
      <c r="H87" s="215"/>
      <c r="I87" s="215"/>
      <c r="J87" s="215"/>
      <c r="K87" s="215"/>
      <c r="L87" s="215"/>
      <c r="M87" s="215"/>
      <c r="N87" s="209"/>
      <c r="O87" s="209"/>
      <c r="P87" s="183">
        <f>+IFERROR(VLOOKUP(E87,'[111]4b-Classifcation rates'!$A$5:$G$200,7,FALSE),0)</f>
        <v>131672.61978750001</v>
      </c>
      <c r="Q87" s="178">
        <f>+$G87*$P87*'[111]2d - Schedule Table'!$G$8/12+$H87*$P87*'[111]2d - Schedule Table'!$G$9/12+$I87*$P87*'[111]2d - Schedule Table'!$G$10/12+$J87*$P87*'[111]2d - Schedule Table'!$G$11/12+$K87*$P87*'[111]2d - Schedule Table'!$G$12/12+$L87*$P87*'[111]2d - Schedule Table'!$G$13/12+$M87*$P87*'[111]2d - Schedule Table'!$G$14/12+$N87*$P87*'[111]2d - Schedule Table'!$G$15/12+$O87*$P87*'[111]2d - Schedule Table'!$G$16/12+$F87*$P87*'[111]2d - Schedule Table'!$G$7/12</f>
        <v>0</v>
      </c>
      <c r="R87" s="178">
        <f>+$G87*$P87*'[111]2d - Schedule Table'!$H$8/12+$H87*$P87*'[111]2d - Schedule Table'!$H$9/12+$I87*$P87*'[111]2d - Schedule Table'!$H$10/12+$J87*$P87*'[111]2d - Schedule Table'!$H$11/12+$K87*$P87*'[111]2d - Schedule Table'!$H$12/12+$L87*$P87*'[111]2d - Schedule Table'!$H$13/12+$M87*$P87*'[111]2d - Schedule Table'!$H$14/12+$N87*$P87*'[111]2d - Schedule Table'!$H$15/12+$O87*$P87*'[111]2d - Schedule Table'!$H$16/12+$F87*$P87*'[111]2d - Schedule Table'!$H$7/12</f>
        <v>0</v>
      </c>
      <c r="S87" s="178">
        <f>+$G87*$P87*'[111]2d - Schedule Table'!$I$8/12+$H87*$P87*'[111]2d - Schedule Table'!$I$9/12+$I87*$P87*'[111]2d - Schedule Table'!$I$10/12+$J87*$P87*'[111]2d - Schedule Table'!$I$11/12+$K87*$P87*'[111]2d - Schedule Table'!$I$12/12+$L87*$P87*'[111]2d - Schedule Table'!$I$13/12+$M87*$P87*'[111]2d - Schedule Table'!$I$14/12+$N87*$P87*'[111]2d - Schedule Table'!$I$15/12+$O87*$P87*'[111]2d - Schedule Table'!$I$16/12+$F87*$P87*'[111]2d - Schedule Table'!$I$7/12</f>
        <v>0</v>
      </c>
      <c r="T87" s="178">
        <f>+$G87*$P87*'[111]2d - Schedule Table'!$J$8/12+$H87*$P87*'[111]2d - Schedule Table'!$J$9/12+$I87*$P87*'[111]2d - Schedule Table'!$J$10/12+$J87*$P87*'[111]2d - Schedule Table'!$J$11/12+$K87*$P87*'[111]2d - Schedule Table'!$J$12/12+$L87*$P87*'[111]2d - Schedule Table'!$J$13/12+$M87*$P87*'[111]2d - Schedule Table'!$J$14/12+$N87*$P87*'[111]2d - Schedule Table'!$J$15/12+$O87*$P87*'[111]2d - Schedule Table'!$J$16/12+$F87*$P87*'[111]2d - Schedule Table'!$J$7/12</f>
        <v>0</v>
      </c>
      <c r="U87" s="178">
        <f>+$G87*$P87*'[111]2d - Schedule Table'!$K$8/12+$H87*$P87*'[111]2d - Schedule Table'!$K$9/12+$I87*$P87*'[111]2d - Schedule Table'!$K$10/12+$J87*$P87*'[111]2d - Schedule Table'!$K$11/12+$K87*$P87*'[111]2d - Schedule Table'!$K$12/12+$L87*$P87*'[111]2d - Schedule Table'!$K$13/12+$M87*$P87*'[111]2d - Schedule Table'!$K$14/12+$N87*$P87*'[111]2d - Schedule Table'!$K$15/12+$O87*$P87*'[111]2d - Schedule Table'!$K$16/12+$F87*$P87*'[111]2d - Schedule Table'!$K$7/12</f>
        <v>0</v>
      </c>
      <c r="V87" s="178">
        <f>+$G87*$P87*'[111]2d - Schedule Table'!$L$8/12+$H87*$P87*'[111]2d - Schedule Table'!$L$9/12+$I87*$P87*'[111]2d - Schedule Table'!$L$10/12+$J87*$P87*'[111]2d - Schedule Table'!$L$11/12+$K87*$P87*'[111]2d - Schedule Table'!$L$12/12+$L87*$P87*'[111]2d - Schedule Table'!$L$13/12+$M87*$P87*'[111]2d - Schedule Table'!$L$14/12+$N87*$P87*'[111]2d - Schedule Table'!$L$15/12+$O87*$P87*'[111]2d - Schedule Table'!$L$16/12+$F87*$P87*'[111]2d - Schedule Table'!$L$7/12</f>
        <v>0</v>
      </c>
      <c r="W87" s="178">
        <f>+$G87*$P87*'[111]2d - Schedule Table'!$M$8/12+$H87*$P87*'[111]2d - Schedule Table'!$M$9/12+$I87*$P87*'[111]2d - Schedule Table'!$M$10/12+$J87*$P87*'[111]2d - Schedule Table'!$M$11/12+$K87*$P87*'[111]2d - Schedule Table'!$M$12/12+$L87*$P87*'[111]2d - Schedule Table'!$M$13/12+$M87*$P87*'[111]2d - Schedule Table'!$M$14/12+$N87*$P87*'[111]2d - Schedule Table'!$M$15/12+$O87*$P87*'[111]2d - Schedule Table'!$M$16/12+$F87*$P87*'[111]2d - Schedule Table'!$M$7/12</f>
        <v>0</v>
      </c>
      <c r="X87" s="178">
        <f>+$G87*$P87*'[111]2d - Schedule Table'!$N$8/12+$H87*$P87*'[111]2d - Schedule Table'!$N$9/12+$I87*$P87*'[111]2d - Schedule Table'!$N$10/12+$J87*$P87*'[111]2d - Schedule Table'!$N$11/12+$K87*$P87*'[111]2d - Schedule Table'!$N$12/12+$L87*$P87*'[111]2d - Schedule Table'!$N$13/12+$M87*$P87*'[111]2d - Schedule Table'!$N$14/12+$N87*$P87*'[111]2d - Schedule Table'!$N$15/12+$O87*$P87*'[111]2d - Schedule Table'!$N$16/12+$F87*$P87*'[111]2d - Schedule Table'!$N$7/12</f>
        <v>0</v>
      </c>
      <c r="Y87" s="178">
        <f>+$G87*$P87*'[111]2d - Schedule Table'!$O$8/12+$H87*$P87*'[111]2d - Schedule Table'!$O$9/12+$I87*$P87*'[111]2d - Schedule Table'!$O$10/12+$J87*$P87*'[111]2d - Schedule Table'!$O$11/12+$K87*$P87*'[111]2d - Schedule Table'!$O$12/12+$L87*$P87*'[111]2d - Schedule Table'!$O$13/12+$M87*$P87*'[111]2d - Schedule Table'!$O$14/12+$N87*$P87*'[111]2d - Schedule Table'!$O$15/12+$O87*$P87*'[111]2d - Schedule Table'!$O$16/12+$F87*$P87*'[111]2d - Schedule Table'!$O$7/12</f>
        <v>0</v>
      </c>
      <c r="Z87" s="178">
        <f>+$G87*$P87*'[111]2d - Schedule Table'!$P$8/12+$H87*$P87*'[111]2d - Schedule Table'!$P$9/12+$I87*$P87*'[111]2d - Schedule Table'!$P$10/12+$J87*$P87*'[111]2d - Schedule Table'!$P$11/12+$K87*$P87*'[111]2d - Schedule Table'!$P$12/12+$L87*$P87*'[111]2d - Schedule Table'!$P$13/12+$M87*$P87*'[111]2d - Schedule Table'!$P$14/12+$N87*$P87*'[111]2d - Schedule Table'!$P$15/12+$O87*$P87*'[111]2d - Schedule Table'!$P$16/12+$F87*$P87*'[111]2d - Schedule Table'!$P$7/12</f>
        <v>0</v>
      </c>
      <c r="AA87" s="178">
        <f>+$G87*$P87*'[111]2d - Schedule Table'!$Q$8/12+$H87*$P87*'[111]2d - Schedule Table'!$Q$9/12+$I87*$P87*'[111]2d - Schedule Table'!$Q$10/12+$J87*$P87*'[111]2d - Schedule Table'!$Q$11/12+$K87*$P87*'[111]2d - Schedule Table'!$Q$12/12+$L87*$P87*'[111]2d - Schedule Table'!$Q$13/12+$M87*$P87*'[111]2d - Schedule Table'!$Q$14/12+$N87*$P87*'[111]2d - Schedule Table'!$Q$15/12+$O87*$P87*'[111]2d - Schedule Table'!$Q$16/12+$F87*$P87*'[111]2d - Schedule Table'!$Q$7/12</f>
        <v>0</v>
      </c>
      <c r="AB87" s="178">
        <f>+$G87*$P87*'[111]2d - Schedule Table'!$R$8/12+$H87*$P87*'[111]2d - Schedule Table'!$R$9/12+$I87*$P87*'[111]2d - Schedule Table'!$R$10/12+$J87*$P87*'[111]2d - Schedule Table'!$R$11/12+$K87*$P87*'[111]2d - Schedule Table'!$R$12/12+$L87*$P87*'[111]2d - Schedule Table'!$R$13/12+$M87*$P87*'[111]2d - Schedule Table'!$R$14/12+$N87*$P87*'[111]2d - Schedule Table'!$R$15/12+$O87*$P87*'[111]2d - Schedule Table'!$R$16/12+$F87*$P87*'[111]2d - Schedule Table'!$R$7/12</f>
        <v>0</v>
      </c>
      <c r="AC87" s="178">
        <f>+$G87*$P87*'[111]2d - Schedule Table'!$S$8/12+$H87*$P87*'[111]2d - Schedule Table'!$S$9/12+$I87*$P87*'[111]2d - Schedule Table'!$S$10/12+$J87*$P87*'[111]2d - Schedule Table'!$S$11/12+$K87*$P87*'[111]2d - Schedule Table'!$S$12/12+$L87*$P87*'[111]2d - Schedule Table'!$S$13/12+$M87*$P87*'[111]2d - Schedule Table'!$S$14/12+$N87*$P87*'[111]2d - Schedule Table'!$S$15/12+$O87*$P87*'[111]2d - Schedule Table'!$S$16/12+$F87*$P87*'[111]2d - Schedule Table'!$S$7/12</f>
        <v>0</v>
      </c>
      <c r="AD87" s="178">
        <f>+$G87*$P87*'[111]2d - Schedule Table'!$T$8/12+$H87*$P87*'[111]2d - Schedule Table'!$T$9/12+$I87*$P87*'[111]2d - Schedule Table'!$T$10/12+$J87*$P87*'[111]2d - Schedule Table'!$T$11/12+$K87*$P87*'[111]2d - Schedule Table'!$T$12/12+$L87*$P87*'[111]2d - Schedule Table'!$T$13/12+$M87*$P87*'[111]2d - Schedule Table'!$T$14/12+$N87*$P87*'[111]2d - Schedule Table'!$T$15/12+$O87*$P87*'[111]2d - Schedule Table'!$T$16/12+$F87*$P87*'[111]2d - Schedule Table'!$T$7/12</f>
        <v>0</v>
      </c>
      <c r="AE87" s="178">
        <f>+$G87*$P87*'[111]2d - Schedule Table'!$U$8/12+$H87*$P87*'[111]2d - Schedule Table'!$U$9/12+$I87*$P87*'[111]2d - Schedule Table'!$U$10/12+$J87*$P87*'[111]2d - Schedule Table'!$U$11/12+$K87*$P87*'[111]2d - Schedule Table'!$U$12/12+$L87*$P87*'[111]2d - Schedule Table'!$U$13/12+$M87*$P87*'[111]2d - Schedule Table'!$U$14/12+$N87*$P87*'[111]2d - Schedule Table'!$U$15/12+$O87*$P87*'[111]2d - Schedule Table'!$U$16/12+$F87*$P87*'[111]2d - Schedule Table'!$U$7/12</f>
        <v>0</v>
      </c>
      <c r="AF87" s="178">
        <f>+$G87*$P87*'[111]2d - Schedule Table'!$V$8/12+$H87*$P87*'[111]2d - Schedule Table'!$V$9/12+$I87*$P87*'[111]2d - Schedule Table'!$V$10/12+$J87*$P87*'[111]2d - Schedule Table'!$V$11/12+$K87*$P87*'[111]2d - Schedule Table'!$V$12/12+$L87*$P87*'[111]2d - Schedule Table'!$V$13/12+$M87*$P87*'[111]2d - Schedule Table'!$V$14/12+$N87*$P87*'[111]2d - Schedule Table'!$V$15/12+$O87*$P87*'[111]2d - Schedule Table'!$V$16/12+$F87*$P87*'[111]2d - Schedule Table'!$V$7/12</f>
        <v>0</v>
      </c>
      <c r="AG87" s="178">
        <f>+$G87*$P87*'[111]2d - Schedule Table'!$W$8/12+$H87*$P87*'[111]2d - Schedule Table'!$W$9/12+$I87*$P87*'[111]2d - Schedule Table'!$W$10/12+$J87*$P87*'[111]2d - Schedule Table'!$W$11/12+$K87*$P87*'[111]2d - Schedule Table'!$W$12/12+$L87*$P87*'[111]2d - Schedule Table'!$W$13/12+$M87*$P87*'[111]2d - Schedule Table'!$W$14/12+$N87*$P87*'[111]2d - Schedule Table'!$W$15/12+$O87*$P87*'[111]2d - Schedule Table'!$W$16/12+$F87*$P87*'[111]2d - Schedule Table'!$W$7/12</f>
        <v>0</v>
      </c>
      <c r="AH87" s="178">
        <f>+$G87*$P87*'[111]2d - Schedule Table'!$X$8/12+$H87*$P87*'[111]2d - Schedule Table'!$X$9/12+$I87*$P87*'[111]2d - Schedule Table'!$X$10/12+$J87*$P87*'[111]2d - Schedule Table'!$X$11/12+$K87*$P87*'[111]2d - Schedule Table'!$X$12/12+$L87*$P87*'[111]2d - Schedule Table'!$X$13/12+$M87*$P87*'[111]2d - Schedule Table'!$X$14/12+$N87*$P87*'[111]2d - Schedule Table'!$X$15/12+$O87*$P87*'[111]2d - Schedule Table'!$X$16/12+$F87*$P87*'[111]2d - Schedule Table'!$X$7/12</f>
        <v>0</v>
      </c>
      <c r="AI87" s="178">
        <f>+$G87*$P87*'[111]2d - Schedule Table'!$Y$8/12+$H87*$P87*'[111]2d - Schedule Table'!$Y$9/12+$I87*$P87*'[111]2d - Schedule Table'!$Y$10/12+$J87*$P87*'[111]2d - Schedule Table'!$Y$11/12+$K87*$P87*'[111]2d - Schedule Table'!$Y$12/12+$L87*$P87*'[111]2d - Schedule Table'!$Y$13/12+$M87*$P87*'[111]2d - Schedule Table'!$Y$14/12+$N87*$P87*'[111]2d - Schedule Table'!$Y$15/12+$O87*$P87*'[111]2d - Schedule Table'!$Y$16/12+$F87*$P87*'[111]2d - Schedule Table'!$Y$7/12</f>
        <v>0</v>
      </c>
      <c r="AJ87" s="178">
        <f>+$G87*$P87*'[111]2d - Schedule Table'!$Z$8/12+$H87*$P87*'[111]2d - Schedule Table'!$Z$9/12+$I87*$P87*'[111]2d - Schedule Table'!$Z$10/12+$J87*$P87*'[111]2d - Schedule Table'!$Z$11/12+$K87*$P87*'[111]2d - Schedule Table'!$Z$12/12+$L87*$P87*'[111]2d - Schedule Table'!$Z$13/12+$M87*$P87*'[111]2d - Schedule Table'!$Z$14/12+$N87*$P87*'[111]2d - Schedule Table'!$Z$15/12+$O87*$P87*'[111]2d - Schedule Table'!$Z$16/12+$F87*$P87*'[111]2d - Schedule Table'!$Z$7/12</f>
        <v>0</v>
      </c>
      <c r="AK87" s="178">
        <f>+$G87*$P87*'[111]2d - Schedule Table'!$AA$8/12+$H87*$P87*'[111]2d - Schedule Table'!$AA$9/12+$I87*$P87*'[111]2d - Schedule Table'!$AA$10/12+$J87*$P87*'[111]2d - Schedule Table'!$AA$11/12+$K87*$P87*'[111]2d - Schedule Table'!$AA$12/12+$L87*$P87*'[111]2d - Schedule Table'!$AA$13/12+$M87*$P87*'[111]2d - Schedule Table'!$AA$14/12+$N87*$P87*'[111]2d - Schedule Table'!$AA$15/12+$O87*$P87*'[111]2d - Schedule Table'!$AA$16/12+$F87*$P87*'[111]2d - Schedule Table'!$AA$7/12</f>
        <v>0</v>
      </c>
      <c r="AL87" s="178">
        <f>+$G87*$P87*'[111]2d - Schedule Table'!$AB$8/12+$H87*$P87*'[111]2d - Schedule Table'!$AB$9/12+$I87*$P87*'[111]2d - Schedule Table'!$AB$10/12+$J87*$P87*'[111]2d - Schedule Table'!$AB$11/12+$K87*$P87*'[111]2d - Schedule Table'!$AB$12/12+$L87*$P87*'[111]2d - Schedule Table'!$AB$13/12+$M87*$P87*'[111]2d - Schedule Table'!$AB$14/12+$N87*$P87*'[111]2d - Schedule Table'!$AB$15/12+$O87*$P87*'[111]2d - Schedule Table'!$AB$16/12+$F87*$P87*'[111]2d - Schedule Table'!$AB$7/12</f>
        <v>0</v>
      </c>
      <c r="AM87" s="178">
        <f>+$G87*$P87*'[111]2d - Schedule Table'!$AC$8/12+$H87*$P87*'[111]2d - Schedule Table'!$AC$9/12+$I87*$P87*'[111]2d - Schedule Table'!$AC$10/12+$J87*$P87*'[111]2d - Schedule Table'!$AC$11/12+$K87*$P87*'[111]2d - Schedule Table'!$AC$12/12+$L87*$P87*'[111]2d - Schedule Table'!$AC$13/12+$M87*$P87*'[111]2d - Schedule Table'!$AC$14/12+$N87*$P87*'[111]2d - Schedule Table'!$AC$15/12+$O87*$P87*'[111]2d - Schedule Table'!$AC$16/12+$F87*$P87*'[111]2d - Schedule Table'!$AC$7/12</f>
        <v>0</v>
      </c>
      <c r="AN87" s="180">
        <f t="shared" si="2"/>
        <v>0</v>
      </c>
    </row>
    <row r="88" spans="1:40" hidden="1" outlineLevel="1">
      <c r="A88" s="220" t="s">
        <v>1403</v>
      </c>
      <c r="B88" s="211"/>
      <c r="C88" s="221"/>
      <c r="D88" s="222"/>
      <c r="E88" s="223" t="s">
        <v>1393</v>
      </c>
      <c r="F88" s="207"/>
      <c r="G88" s="215"/>
      <c r="H88" s="215"/>
      <c r="I88" s="215"/>
      <c r="J88" s="215"/>
      <c r="K88" s="215"/>
      <c r="L88" s="215"/>
      <c r="M88" s="215"/>
      <c r="N88" s="209"/>
      <c r="O88" s="209"/>
      <c r="P88" s="183">
        <f>+IFERROR(VLOOKUP(E88,'[111]4b-Classifcation rates'!$A$5:$G$200,7,FALSE),0)</f>
        <v>173800.14202223459</v>
      </c>
      <c r="Q88" s="178">
        <f>+$G88*$P88*'[111]2d - Schedule Table'!$G$8/12+$H88*$P88*'[111]2d - Schedule Table'!$G$9/12+$I88*$P88*'[111]2d - Schedule Table'!$G$10/12+$J88*$P88*'[111]2d - Schedule Table'!$G$11/12+$K88*$P88*'[111]2d - Schedule Table'!$G$12/12+$L88*$P88*'[111]2d - Schedule Table'!$G$13/12+$M88*$P88*'[111]2d - Schedule Table'!$G$14/12+$N88*$P88*'[111]2d - Schedule Table'!$G$15/12+$O88*$P88*'[111]2d - Schedule Table'!$G$16/12+$F88*$P88*'[111]2d - Schedule Table'!$G$7/12</f>
        <v>0</v>
      </c>
      <c r="R88" s="178">
        <f>+$G88*$P88*'[111]2d - Schedule Table'!$H$8/12+$H88*$P88*'[111]2d - Schedule Table'!$H$9/12+$I88*$P88*'[111]2d - Schedule Table'!$H$10/12+$J88*$P88*'[111]2d - Schedule Table'!$H$11/12+$K88*$P88*'[111]2d - Schedule Table'!$H$12/12+$L88*$P88*'[111]2d - Schedule Table'!$H$13/12+$M88*$P88*'[111]2d - Schedule Table'!$H$14/12+$N88*$P88*'[111]2d - Schedule Table'!$H$15/12+$O88*$P88*'[111]2d - Schedule Table'!$H$16/12+$F88*$P88*'[111]2d - Schedule Table'!$H$7/12</f>
        <v>0</v>
      </c>
      <c r="S88" s="178">
        <f>+$G88*$P88*'[111]2d - Schedule Table'!$I$8/12+$H88*$P88*'[111]2d - Schedule Table'!$I$9/12+$I88*$P88*'[111]2d - Schedule Table'!$I$10/12+$J88*$P88*'[111]2d - Schedule Table'!$I$11/12+$K88*$P88*'[111]2d - Schedule Table'!$I$12/12+$L88*$P88*'[111]2d - Schedule Table'!$I$13/12+$M88*$P88*'[111]2d - Schedule Table'!$I$14/12+$N88*$P88*'[111]2d - Schedule Table'!$I$15/12+$O88*$P88*'[111]2d - Schedule Table'!$I$16/12+$F88*$P88*'[111]2d - Schedule Table'!$I$7/12</f>
        <v>0</v>
      </c>
      <c r="T88" s="178">
        <f>+$G88*$P88*'[111]2d - Schedule Table'!$J$8/12+$H88*$P88*'[111]2d - Schedule Table'!$J$9/12+$I88*$P88*'[111]2d - Schedule Table'!$J$10/12+$J88*$P88*'[111]2d - Schedule Table'!$J$11/12+$K88*$P88*'[111]2d - Schedule Table'!$J$12/12+$L88*$P88*'[111]2d - Schedule Table'!$J$13/12+$M88*$P88*'[111]2d - Schedule Table'!$J$14/12+$N88*$P88*'[111]2d - Schedule Table'!$J$15/12+$O88*$P88*'[111]2d - Schedule Table'!$J$16/12+$F88*$P88*'[111]2d - Schedule Table'!$J$7/12</f>
        <v>0</v>
      </c>
      <c r="U88" s="178">
        <f>+$G88*$P88*'[111]2d - Schedule Table'!$K$8/12+$H88*$P88*'[111]2d - Schedule Table'!$K$9/12+$I88*$P88*'[111]2d - Schedule Table'!$K$10/12+$J88*$P88*'[111]2d - Schedule Table'!$K$11/12+$K88*$P88*'[111]2d - Schedule Table'!$K$12/12+$L88*$P88*'[111]2d - Schedule Table'!$K$13/12+$M88*$P88*'[111]2d - Schedule Table'!$K$14/12+$N88*$P88*'[111]2d - Schedule Table'!$K$15/12+$O88*$P88*'[111]2d - Schedule Table'!$K$16/12+$F88*$P88*'[111]2d - Schedule Table'!$K$7/12</f>
        <v>0</v>
      </c>
      <c r="V88" s="178">
        <f>+$G88*$P88*'[111]2d - Schedule Table'!$L$8/12+$H88*$P88*'[111]2d - Schedule Table'!$L$9/12+$I88*$P88*'[111]2d - Schedule Table'!$L$10/12+$J88*$P88*'[111]2d - Schedule Table'!$L$11/12+$K88*$P88*'[111]2d - Schedule Table'!$L$12/12+$L88*$P88*'[111]2d - Schedule Table'!$L$13/12+$M88*$P88*'[111]2d - Schedule Table'!$L$14/12+$N88*$P88*'[111]2d - Schedule Table'!$L$15/12+$O88*$P88*'[111]2d - Schedule Table'!$L$16/12+$F88*$P88*'[111]2d - Schedule Table'!$L$7/12</f>
        <v>0</v>
      </c>
      <c r="W88" s="178">
        <f>+$G88*$P88*'[111]2d - Schedule Table'!$M$8/12+$H88*$P88*'[111]2d - Schedule Table'!$M$9/12+$I88*$P88*'[111]2d - Schedule Table'!$M$10/12+$J88*$P88*'[111]2d - Schedule Table'!$M$11/12+$K88*$P88*'[111]2d - Schedule Table'!$M$12/12+$L88*$P88*'[111]2d - Schedule Table'!$M$13/12+$M88*$P88*'[111]2d - Schedule Table'!$M$14/12+$N88*$P88*'[111]2d - Schedule Table'!$M$15/12+$O88*$P88*'[111]2d - Schedule Table'!$M$16/12+$F88*$P88*'[111]2d - Schedule Table'!$M$7/12</f>
        <v>0</v>
      </c>
      <c r="X88" s="178">
        <f>+$G88*$P88*'[111]2d - Schedule Table'!$N$8/12+$H88*$P88*'[111]2d - Schedule Table'!$N$9/12+$I88*$P88*'[111]2d - Schedule Table'!$N$10/12+$J88*$P88*'[111]2d - Schedule Table'!$N$11/12+$K88*$P88*'[111]2d - Schedule Table'!$N$12/12+$L88*$P88*'[111]2d - Schedule Table'!$N$13/12+$M88*$P88*'[111]2d - Schedule Table'!$N$14/12+$N88*$P88*'[111]2d - Schedule Table'!$N$15/12+$O88*$P88*'[111]2d - Schedule Table'!$N$16/12+$F88*$P88*'[111]2d - Schedule Table'!$N$7/12</f>
        <v>0</v>
      </c>
      <c r="Y88" s="178">
        <f>+$G88*$P88*'[111]2d - Schedule Table'!$O$8/12+$H88*$P88*'[111]2d - Schedule Table'!$O$9/12+$I88*$P88*'[111]2d - Schedule Table'!$O$10/12+$J88*$P88*'[111]2d - Schedule Table'!$O$11/12+$K88*$P88*'[111]2d - Schedule Table'!$O$12/12+$L88*$P88*'[111]2d - Schedule Table'!$O$13/12+$M88*$P88*'[111]2d - Schedule Table'!$O$14/12+$N88*$P88*'[111]2d - Schedule Table'!$O$15/12+$O88*$P88*'[111]2d - Schedule Table'!$O$16/12+$F88*$P88*'[111]2d - Schedule Table'!$O$7/12</f>
        <v>0</v>
      </c>
      <c r="Z88" s="178">
        <f>+$G88*$P88*'[111]2d - Schedule Table'!$P$8/12+$H88*$P88*'[111]2d - Schedule Table'!$P$9/12+$I88*$P88*'[111]2d - Schedule Table'!$P$10/12+$J88*$P88*'[111]2d - Schedule Table'!$P$11/12+$K88*$P88*'[111]2d - Schedule Table'!$P$12/12+$L88*$P88*'[111]2d - Schedule Table'!$P$13/12+$M88*$P88*'[111]2d - Schedule Table'!$P$14/12+$N88*$P88*'[111]2d - Schedule Table'!$P$15/12+$O88*$P88*'[111]2d - Schedule Table'!$P$16/12+$F88*$P88*'[111]2d - Schedule Table'!$P$7/12</f>
        <v>0</v>
      </c>
      <c r="AA88" s="178">
        <f>+$G88*$P88*'[111]2d - Schedule Table'!$Q$8/12+$H88*$P88*'[111]2d - Schedule Table'!$Q$9/12+$I88*$P88*'[111]2d - Schedule Table'!$Q$10/12+$J88*$P88*'[111]2d - Schedule Table'!$Q$11/12+$K88*$P88*'[111]2d - Schedule Table'!$Q$12/12+$L88*$P88*'[111]2d - Schedule Table'!$Q$13/12+$M88*$P88*'[111]2d - Schedule Table'!$Q$14/12+$N88*$P88*'[111]2d - Schedule Table'!$Q$15/12+$O88*$P88*'[111]2d - Schedule Table'!$Q$16/12+$F88*$P88*'[111]2d - Schedule Table'!$Q$7/12</f>
        <v>0</v>
      </c>
      <c r="AB88" s="178">
        <f>+$G88*$P88*'[111]2d - Schedule Table'!$R$8/12+$H88*$P88*'[111]2d - Schedule Table'!$R$9/12+$I88*$P88*'[111]2d - Schedule Table'!$R$10/12+$J88*$P88*'[111]2d - Schedule Table'!$R$11/12+$K88*$P88*'[111]2d - Schedule Table'!$R$12/12+$L88*$P88*'[111]2d - Schedule Table'!$R$13/12+$M88*$P88*'[111]2d - Schedule Table'!$R$14/12+$N88*$P88*'[111]2d - Schedule Table'!$R$15/12+$O88*$P88*'[111]2d - Schedule Table'!$R$16/12+$F88*$P88*'[111]2d - Schedule Table'!$R$7/12</f>
        <v>0</v>
      </c>
      <c r="AC88" s="178">
        <f>+$G88*$P88*'[111]2d - Schedule Table'!$S$8/12+$H88*$P88*'[111]2d - Schedule Table'!$S$9/12+$I88*$P88*'[111]2d - Schedule Table'!$S$10/12+$J88*$P88*'[111]2d - Schedule Table'!$S$11/12+$K88*$P88*'[111]2d - Schedule Table'!$S$12/12+$L88*$P88*'[111]2d - Schedule Table'!$S$13/12+$M88*$P88*'[111]2d - Schedule Table'!$S$14/12+$N88*$P88*'[111]2d - Schedule Table'!$S$15/12+$O88*$P88*'[111]2d - Schedule Table'!$S$16/12+$F88*$P88*'[111]2d - Schedule Table'!$S$7/12</f>
        <v>0</v>
      </c>
      <c r="AD88" s="178">
        <f>+$G88*$P88*'[111]2d - Schedule Table'!$T$8/12+$H88*$P88*'[111]2d - Schedule Table'!$T$9/12+$I88*$P88*'[111]2d - Schedule Table'!$T$10/12+$J88*$P88*'[111]2d - Schedule Table'!$T$11/12+$K88*$P88*'[111]2d - Schedule Table'!$T$12/12+$L88*$P88*'[111]2d - Schedule Table'!$T$13/12+$M88*$P88*'[111]2d - Schedule Table'!$T$14/12+$N88*$P88*'[111]2d - Schedule Table'!$T$15/12+$O88*$P88*'[111]2d - Schedule Table'!$T$16/12+$F88*$P88*'[111]2d - Schedule Table'!$T$7/12</f>
        <v>0</v>
      </c>
      <c r="AE88" s="178">
        <f>+$G88*$P88*'[111]2d - Schedule Table'!$U$8/12+$H88*$P88*'[111]2d - Schedule Table'!$U$9/12+$I88*$P88*'[111]2d - Schedule Table'!$U$10/12+$J88*$P88*'[111]2d - Schedule Table'!$U$11/12+$K88*$P88*'[111]2d - Schedule Table'!$U$12/12+$L88*$P88*'[111]2d - Schedule Table'!$U$13/12+$M88*$P88*'[111]2d - Schedule Table'!$U$14/12+$N88*$P88*'[111]2d - Schedule Table'!$U$15/12+$O88*$P88*'[111]2d - Schedule Table'!$U$16/12+$F88*$P88*'[111]2d - Schedule Table'!$U$7/12</f>
        <v>0</v>
      </c>
      <c r="AF88" s="178">
        <f>+$G88*$P88*'[111]2d - Schedule Table'!$V$8/12+$H88*$P88*'[111]2d - Schedule Table'!$V$9/12+$I88*$P88*'[111]2d - Schedule Table'!$V$10/12+$J88*$P88*'[111]2d - Schedule Table'!$V$11/12+$K88*$P88*'[111]2d - Schedule Table'!$V$12/12+$L88*$P88*'[111]2d - Schedule Table'!$V$13/12+$M88*$P88*'[111]2d - Schedule Table'!$V$14/12+$N88*$P88*'[111]2d - Schedule Table'!$V$15/12+$O88*$P88*'[111]2d - Schedule Table'!$V$16/12+$F88*$P88*'[111]2d - Schedule Table'!$V$7/12</f>
        <v>0</v>
      </c>
      <c r="AG88" s="178">
        <f>+$G88*$P88*'[111]2d - Schedule Table'!$W$8/12+$H88*$P88*'[111]2d - Schedule Table'!$W$9/12+$I88*$P88*'[111]2d - Schedule Table'!$W$10/12+$J88*$P88*'[111]2d - Schedule Table'!$W$11/12+$K88*$P88*'[111]2d - Schedule Table'!$W$12/12+$L88*$P88*'[111]2d - Schedule Table'!$W$13/12+$M88*$P88*'[111]2d - Schedule Table'!$W$14/12+$N88*$P88*'[111]2d - Schedule Table'!$W$15/12+$O88*$P88*'[111]2d - Schedule Table'!$W$16/12+$F88*$P88*'[111]2d - Schedule Table'!$W$7/12</f>
        <v>0</v>
      </c>
      <c r="AH88" s="178">
        <f>+$G88*$P88*'[111]2d - Schedule Table'!$X$8/12+$H88*$P88*'[111]2d - Schedule Table'!$X$9/12+$I88*$P88*'[111]2d - Schedule Table'!$X$10/12+$J88*$P88*'[111]2d - Schedule Table'!$X$11/12+$K88*$P88*'[111]2d - Schedule Table'!$X$12/12+$L88*$P88*'[111]2d - Schedule Table'!$X$13/12+$M88*$P88*'[111]2d - Schedule Table'!$X$14/12+$N88*$P88*'[111]2d - Schedule Table'!$X$15/12+$O88*$P88*'[111]2d - Schedule Table'!$X$16/12+$F88*$P88*'[111]2d - Schedule Table'!$X$7/12</f>
        <v>0</v>
      </c>
      <c r="AI88" s="178">
        <f>+$G88*$P88*'[111]2d - Schedule Table'!$Y$8/12+$H88*$P88*'[111]2d - Schedule Table'!$Y$9/12+$I88*$P88*'[111]2d - Schedule Table'!$Y$10/12+$J88*$P88*'[111]2d - Schedule Table'!$Y$11/12+$K88*$P88*'[111]2d - Schedule Table'!$Y$12/12+$L88*$P88*'[111]2d - Schedule Table'!$Y$13/12+$M88*$P88*'[111]2d - Schedule Table'!$Y$14/12+$N88*$P88*'[111]2d - Schedule Table'!$Y$15/12+$O88*$P88*'[111]2d - Schedule Table'!$Y$16/12+$F88*$P88*'[111]2d - Schedule Table'!$Y$7/12</f>
        <v>0</v>
      </c>
      <c r="AJ88" s="178">
        <f>+$G88*$P88*'[111]2d - Schedule Table'!$Z$8/12+$H88*$P88*'[111]2d - Schedule Table'!$Z$9/12+$I88*$P88*'[111]2d - Schedule Table'!$Z$10/12+$J88*$P88*'[111]2d - Schedule Table'!$Z$11/12+$K88*$P88*'[111]2d - Schedule Table'!$Z$12/12+$L88*$P88*'[111]2d - Schedule Table'!$Z$13/12+$M88*$P88*'[111]2d - Schedule Table'!$Z$14/12+$N88*$P88*'[111]2d - Schedule Table'!$Z$15/12+$O88*$P88*'[111]2d - Schedule Table'!$Z$16/12+$F88*$P88*'[111]2d - Schedule Table'!$Z$7/12</f>
        <v>0</v>
      </c>
      <c r="AK88" s="178">
        <f>+$G88*$P88*'[111]2d - Schedule Table'!$AA$8/12+$H88*$P88*'[111]2d - Schedule Table'!$AA$9/12+$I88*$P88*'[111]2d - Schedule Table'!$AA$10/12+$J88*$P88*'[111]2d - Schedule Table'!$AA$11/12+$K88*$P88*'[111]2d - Schedule Table'!$AA$12/12+$L88*$P88*'[111]2d - Schedule Table'!$AA$13/12+$M88*$P88*'[111]2d - Schedule Table'!$AA$14/12+$N88*$P88*'[111]2d - Schedule Table'!$AA$15/12+$O88*$P88*'[111]2d - Schedule Table'!$AA$16/12+$F88*$P88*'[111]2d - Schedule Table'!$AA$7/12</f>
        <v>0</v>
      </c>
      <c r="AL88" s="178">
        <f>+$G88*$P88*'[111]2d - Schedule Table'!$AB$8/12+$H88*$P88*'[111]2d - Schedule Table'!$AB$9/12+$I88*$P88*'[111]2d - Schedule Table'!$AB$10/12+$J88*$P88*'[111]2d - Schedule Table'!$AB$11/12+$K88*$P88*'[111]2d - Schedule Table'!$AB$12/12+$L88*$P88*'[111]2d - Schedule Table'!$AB$13/12+$M88*$P88*'[111]2d - Schedule Table'!$AB$14/12+$N88*$P88*'[111]2d - Schedule Table'!$AB$15/12+$O88*$P88*'[111]2d - Schedule Table'!$AB$16/12+$F88*$P88*'[111]2d - Schedule Table'!$AB$7/12</f>
        <v>0</v>
      </c>
      <c r="AM88" s="178">
        <f>+$G88*$P88*'[111]2d - Schedule Table'!$AC$8/12+$H88*$P88*'[111]2d - Schedule Table'!$AC$9/12+$I88*$P88*'[111]2d - Schedule Table'!$AC$10/12+$J88*$P88*'[111]2d - Schedule Table'!$AC$11/12+$K88*$P88*'[111]2d - Schedule Table'!$AC$12/12+$L88*$P88*'[111]2d - Schedule Table'!$AC$13/12+$M88*$P88*'[111]2d - Schedule Table'!$AC$14/12+$N88*$P88*'[111]2d - Schedule Table'!$AC$15/12+$O88*$P88*'[111]2d - Schedule Table'!$AC$16/12+$F88*$P88*'[111]2d - Schedule Table'!$AC$7/12</f>
        <v>0</v>
      </c>
      <c r="AN88" s="180">
        <f t="shared" si="2"/>
        <v>0</v>
      </c>
    </row>
    <row r="89" spans="1:40" hidden="1" outlineLevel="1">
      <c r="A89" s="216" t="s">
        <v>1404</v>
      </c>
      <c r="B89" s="211"/>
      <c r="C89" s="221"/>
      <c r="D89" s="222"/>
      <c r="E89" s="206" t="s">
        <v>1296</v>
      </c>
      <c r="F89" s="207"/>
      <c r="G89" s="215"/>
      <c r="H89" s="215"/>
      <c r="I89" s="215"/>
      <c r="J89" s="215"/>
      <c r="K89" s="215"/>
      <c r="L89" s="215"/>
      <c r="M89" s="215"/>
      <c r="N89" s="209"/>
      <c r="O89" s="209"/>
      <c r="P89" s="183">
        <f>+IFERROR(VLOOKUP(E89,'[111]4b-Classifcation rates'!$A$5:$G$200,7,FALSE),0)</f>
        <v>131672.61978750001</v>
      </c>
      <c r="Q89" s="178">
        <f>+$G89*$P89*'[111]2d - Schedule Table'!$G$8/12+$H89*$P89*'[111]2d - Schedule Table'!$G$9/12+$I89*$P89*'[111]2d - Schedule Table'!$G$10/12+$J89*$P89*'[111]2d - Schedule Table'!$G$11/12+$K89*$P89*'[111]2d - Schedule Table'!$G$12/12+$L89*$P89*'[111]2d - Schedule Table'!$G$13/12+$M89*$P89*'[111]2d - Schedule Table'!$G$14/12+$N89*$P89*'[111]2d - Schedule Table'!$G$15/12+$O89*$P89*'[111]2d - Schedule Table'!$G$16/12+$F89*$P89*'[111]2d - Schedule Table'!$G$7/12</f>
        <v>0</v>
      </c>
      <c r="R89" s="178">
        <f>+$G89*$P89*'[111]2d - Schedule Table'!$H$8/12+$H89*$P89*'[111]2d - Schedule Table'!$H$9/12+$I89*$P89*'[111]2d - Schedule Table'!$H$10/12+$J89*$P89*'[111]2d - Schedule Table'!$H$11/12+$K89*$P89*'[111]2d - Schedule Table'!$H$12/12+$L89*$P89*'[111]2d - Schedule Table'!$H$13/12+$M89*$P89*'[111]2d - Schedule Table'!$H$14/12+$N89*$P89*'[111]2d - Schedule Table'!$H$15/12+$O89*$P89*'[111]2d - Schedule Table'!$H$16/12+$F89*$P89*'[111]2d - Schedule Table'!$H$7/12</f>
        <v>0</v>
      </c>
      <c r="S89" s="178">
        <f>+$G89*$P89*'[111]2d - Schedule Table'!$I$8/12+$H89*$P89*'[111]2d - Schedule Table'!$I$9/12+$I89*$P89*'[111]2d - Schedule Table'!$I$10/12+$J89*$P89*'[111]2d - Schedule Table'!$I$11/12+$K89*$P89*'[111]2d - Schedule Table'!$I$12/12+$L89*$P89*'[111]2d - Schedule Table'!$I$13/12+$M89*$P89*'[111]2d - Schedule Table'!$I$14/12+$N89*$P89*'[111]2d - Schedule Table'!$I$15/12+$O89*$P89*'[111]2d - Schedule Table'!$I$16/12+$F89*$P89*'[111]2d - Schedule Table'!$I$7/12</f>
        <v>0</v>
      </c>
      <c r="T89" s="178">
        <f>+$G89*$P89*'[111]2d - Schedule Table'!$J$8/12+$H89*$P89*'[111]2d - Schedule Table'!$J$9/12+$I89*$P89*'[111]2d - Schedule Table'!$J$10/12+$J89*$P89*'[111]2d - Schedule Table'!$J$11/12+$K89*$P89*'[111]2d - Schedule Table'!$J$12/12+$L89*$P89*'[111]2d - Schedule Table'!$J$13/12+$M89*$P89*'[111]2d - Schedule Table'!$J$14/12+$N89*$P89*'[111]2d - Schedule Table'!$J$15/12+$O89*$P89*'[111]2d - Schedule Table'!$J$16/12+$F89*$P89*'[111]2d - Schedule Table'!$J$7/12</f>
        <v>0</v>
      </c>
      <c r="U89" s="178">
        <f>+$G89*$P89*'[111]2d - Schedule Table'!$K$8/12+$H89*$P89*'[111]2d - Schedule Table'!$K$9/12+$I89*$P89*'[111]2d - Schedule Table'!$K$10/12+$J89*$P89*'[111]2d - Schedule Table'!$K$11/12+$K89*$P89*'[111]2d - Schedule Table'!$K$12/12+$L89*$P89*'[111]2d - Schedule Table'!$K$13/12+$M89*$P89*'[111]2d - Schedule Table'!$K$14/12+$N89*$P89*'[111]2d - Schedule Table'!$K$15/12+$O89*$P89*'[111]2d - Schedule Table'!$K$16/12+$F89*$P89*'[111]2d - Schedule Table'!$K$7/12</f>
        <v>0</v>
      </c>
      <c r="V89" s="178">
        <f>+$G89*$P89*'[111]2d - Schedule Table'!$L$8/12+$H89*$P89*'[111]2d - Schedule Table'!$L$9/12+$I89*$P89*'[111]2d - Schedule Table'!$L$10/12+$J89*$P89*'[111]2d - Schedule Table'!$L$11/12+$K89*$P89*'[111]2d - Schedule Table'!$L$12/12+$L89*$P89*'[111]2d - Schedule Table'!$L$13/12+$M89*$P89*'[111]2d - Schedule Table'!$L$14/12+$N89*$P89*'[111]2d - Schedule Table'!$L$15/12+$O89*$P89*'[111]2d - Schedule Table'!$L$16/12+$F89*$P89*'[111]2d - Schedule Table'!$L$7/12</f>
        <v>0</v>
      </c>
      <c r="W89" s="178">
        <f>+$G89*$P89*'[111]2d - Schedule Table'!$M$8/12+$H89*$P89*'[111]2d - Schedule Table'!$M$9/12+$I89*$P89*'[111]2d - Schedule Table'!$M$10/12+$J89*$P89*'[111]2d - Schedule Table'!$M$11/12+$K89*$P89*'[111]2d - Schedule Table'!$M$12/12+$L89*$P89*'[111]2d - Schedule Table'!$M$13/12+$M89*$P89*'[111]2d - Schedule Table'!$M$14/12+$N89*$P89*'[111]2d - Schedule Table'!$M$15/12+$O89*$P89*'[111]2d - Schedule Table'!$M$16/12+$F89*$P89*'[111]2d - Schedule Table'!$M$7/12</f>
        <v>0</v>
      </c>
      <c r="X89" s="178">
        <f>+$G89*$P89*'[111]2d - Schedule Table'!$N$8/12+$H89*$P89*'[111]2d - Schedule Table'!$N$9/12+$I89*$P89*'[111]2d - Schedule Table'!$N$10/12+$J89*$P89*'[111]2d - Schedule Table'!$N$11/12+$K89*$P89*'[111]2d - Schedule Table'!$N$12/12+$L89*$P89*'[111]2d - Schedule Table'!$N$13/12+$M89*$P89*'[111]2d - Schedule Table'!$N$14/12+$N89*$P89*'[111]2d - Schedule Table'!$N$15/12+$O89*$P89*'[111]2d - Schedule Table'!$N$16/12+$F89*$P89*'[111]2d - Schedule Table'!$N$7/12</f>
        <v>0</v>
      </c>
      <c r="Y89" s="178">
        <f>+$G89*$P89*'[111]2d - Schedule Table'!$O$8/12+$H89*$P89*'[111]2d - Schedule Table'!$O$9/12+$I89*$P89*'[111]2d - Schedule Table'!$O$10/12+$J89*$P89*'[111]2d - Schedule Table'!$O$11/12+$K89*$P89*'[111]2d - Schedule Table'!$O$12/12+$L89*$P89*'[111]2d - Schedule Table'!$O$13/12+$M89*$P89*'[111]2d - Schedule Table'!$O$14/12+$N89*$P89*'[111]2d - Schedule Table'!$O$15/12+$O89*$P89*'[111]2d - Schedule Table'!$O$16/12+$F89*$P89*'[111]2d - Schedule Table'!$O$7/12</f>
        <v>0</v>
      </c>
      <c r="Z89" s="178">
        <f>+$G89*$P89*'[111]2d - Schedule Table'!$P$8/12+$H89*$P89*'[111]2d - Schedule Table'!$P$9/12+$I89*$P89*'[111]2d - Schedule Table'!$P$10/12+$J89*$P89*'[111]2d - Schedule Table'!$P$11/12+$K89*$P89*'[111]2d - Schedule Table'!$P$12/12+$L89*$P89*'[111]2d - Schedule Table'!$P$13/12+$M89*$P89*'[111]2d - Schedule Table'!$P$14/12+$N89*$P89*'[111]2d - Schedule Table'!$P$15/12+$O89*$P89*'[111]2d - Schedule Table'!$P$16/12+$F89*$P89*'[111]2d - Schedule Table'!$P$7/12</f>
        <v>0</v>
      </c>
      <c r="AA89" s="178">
        <f>+$G89*$P89*'[111]2d - Schedule Table'!$Q$8/12+$H89*$P89*'[111]2d - Schedule Table'!$Q$9/12+$I89*$P89*'[111]2d - Schedule Table'!$Q$10/12+$J89*$P89*'[111]2d - Schedule Table'!$Q$11/12+$K89*$P89*'[111]2d - Schedule Table'!$Q$12/12+$L89*$P89*'[111]2d - Schedule Table'!$Q$13/12+$M89*$P89*'[111]2d - Schedule Table'!$Q$14/12+$N89*$P89*'[111]2d - Schedule Table'!$Q$15/12+$O89*$P89*'[111]2d - Schedule Table'!$Q$16/12+$F89*$P89*'[111]2d - Schedule Table'!$Q$7/12</f>
        <v>0</v>
      </c>
      <c r="AB89" s="178">
        <f>+$G89*$P89*'[111]2d - Schedule Table'!$R$8/12+$H89*$P89*'[111]2d - Schedule Table'!$R$9/12+$I89*$P89*'[111]2d - Schedule Table'!$R$10/12+$J89*$P89*'[111]2d - Schedule Table'!$R$11/12+$K89*$P89*'[111]2d - Schedule Table'!$R$12/12+$L89*$P89*'[111]2d - Schedule Table'!$R$13/12+$M89*$P89*'[111]2d - Schedule Table'!$R$14/12+$N89*$P89*'[111]2d - Schedule Table'!$R$15/12+$O89*$P89*'[111]2d - Schedule Table'!$R$16/12+$F89*$P89*'[111]2d - Schedule Table'!$R$7/12</f>
        <v>0</v>
      </c>
      <c r="AC89" s="178">
        <f>+$G89*$P89*'[111]2d - Schedule Table'!$S$8/12+$H89*$P89*'[111]2d - Schedule Table'!$S$9/12+$I89*$P89*'[111]2d - Schedule Table'!$S$10/12+$J89*$P89*'[111]2d - Schedule Table'!$S$11/12+$K89*$P89*'[111]2d - Schedule Table'!$S$12/12+$L89*$P89*'[111]2d - Schedule Table'!$S$13/12+$M89*$P89*'[111]2d - Schedule Table'!$S$14/12+$N89*$P89*'[111]2d - Schedule Table'!$S$15/12+$O89*$P89*'[111]2d - Schedule Table'!$S$16/12+$F89*$P89*'[111]2d - Schedule Table'!$S$7/12</f>
        <v>0</v>
      </c>
      <c r="AD89" s="178">
        <f>+$G89*$P89*'[111]2d - Schedule Table'!$T$8/12+$H89*$P89*'[111]2d - Schedule Table'!$T$9/12+$I89*$P89*'[111]2d - Schedule Table'!$T$10/12+$J89*$P89*'[111]2d - Schedule Table'!$T$11/12+$K89*$P89*'[111]2d - Schedule Table'!$T$12/12+$L89*$P89*'[111]2d - Schedule Table'!$T$13/12+$M89*$P89*'[111]2d - Schedule Table'!$T$14/12+$N89*$P89*'[111]2d - Schedule Table'!$T$15/12+$O89*$P89*'[111]2d - Schedule Table'!$T$16/12+$F89*$P89*'[111]2d - Schedule Table'!$T$7/12</f>
        <v>0</v>
      </c>
      <c r="AE89" s="178">
        <f>+$G89*$P89*'[111]2d - Schedule Table'!$U$8/12+$H89*$P89*'[111]2d - Schedule Table'!$U$9/12+$I89*$P89*'[111]2d - Schedule Table'!$U$10/12+$J89*$P89*'[111]2d - Schedule Table'!$U$11/12+$K89*$P89*'[111]2d - Schedule Table'!$U$12/12+$L89*$P89*'[111]2d - Schedule Table'!$U$13/12+$M89*$P89*'[111]2d - Schedule Table'!$U$14/12+$N89*$P89*'[111]2d - Schedule Table'!$U$15/12+$O89*$P89*'[111]2d - Schedule Table'!$U$16/12+$F89*$P89*'[111]2d - Schedule Table'!$U$7/12</f>
        <v>0</v>
      </c>
      <c r="AF89" s="178">
        <f>+$G89*$P89*'[111]2d - Schedule Table'!$V$8/12+$H89*$P89*'[111]2d - Schedule Table'!$V$9/12+$I89*$P89*'[111]2d - Schedule Table'!$V$10/12+$J89*$P89*'[111]2d - Schedule Table'!$V$11/12+$K89*$P89*'[111]2d - Schedule Table'!$V$12/12+$L89*$P89*'[111]2d - Schedule Table'!$V$13/12+$M89*$P89*'[111]2d - Schedule Table'!$V$14/12+$N89*$P89*'[111]2d - Schedule Table'!$V$15/12+$O89*$P89*'[111]2d - Schedule Table'!$V$16/12+$F89*$P89*'[111]2d - Schedule Table'!$V$7/12</f>
        <v>0</v>
      </c>
      <c r="AG89" s="178">
        <f>+$G89*$P89*'[111]2d - Schedule Table'!$W$8/12+$H89*$P89*'[111]2d - Schedule Table'!$W$9/12+$I89*$P89*'[111]2d - Schedule Table'!$W$10/12+$J89*$P89*'[111]2d - Schedule Table'!$W$11/12+$K89*$P89*'[111]2d - Schedule Table'!$W$12/12+$L89*$P89*'[111]2d - Schedule Table'!$W$13/12+$M89*$P89*'[111]2d - Schedule Table'!$W$14/12+$N89*$P89*'[111]2d - Schedule Table'!$W$15/12+$O89*$P89*'[111]2d - Schedule Table'!$W$16/12+$F89*$P89*'[111]2d - Schedule Table'!$W$7/12</f>
        <v>0</v>
      </c>
      <c r="AH89" s="178">
        <f>+$G89*$P89*'[111]2d - Schedule Table'!$X$8/12+$H89*$P89*'[111]2d - Schedule Table'!$X$9/12+$I89*$P89*'[111]2d - Schedule Table'!$X$10/12+$J89*$P89*'[111]2d - Schedule Table'!$X$11/12+$K89*$P89*'[111]2d - Schedule Table'!$X$12/12+$L89*$P89*'[111]2d - Schedule Table'!$X$13/12+$M89*$P89*'[111]2d - Schedule Table'!$X$14/12+$N89*$P89*'[111]2d - Schedule Table'!$X$15/12+$O89*$P89*'[111]2d - Schedule Table'!$X$16/12+$F89*$P89*'[111]2d - Schedule Table'!$X$7/12</f>
        <v>0</v>
      </c>
      <c r="AI89" s="178">
        <f>+$G89*$P89*'[111]2d - Schedule Table'!$Y$8/12+$H89*$P89*'[111]2d - Schedule Table'!$Y$9/12+$I89*$P89*'[111]2d - Schedule Table'!$Y$10/12+$J89*$P89*'[111]2d - Schedule Table'!$Y$11/12+$K89*$P89*'[111]2d - Schedule Table'!$Y$12/12+$L89*$P89*'[111]2d - Schedule Table'!$Y$13/12+$M89*$P89*'[111]2d - Schedule Table'!$Y$14/12+$N89*$P89*'[111]2d - Schedule Table'!$Y$15/12+$O89*$P89*'[111]2d - Schedule Table'!$Y$16/12+$F89*$P89*'[111]2d - Schedule Table'!$Y$7/12</f>
        <v>0</v>
      </c>
      <c r="AJ89" s="178">
        <f>+$G89*$P89*'[111]2d - Schedule Table'!$Z$8/12+$H89*$P89*'[111]2d - Schedule Table'!$Z$9/12+$I89*$P89*'[111]2d - Schedule Table'!$Z$10/12+$J89*$P89*'[111]2d - Schedule Table'!$Z$11/12+$K89*$P89*'[111]2d - Schedule Table'!$Z$12/12+$L89*$P89*'[111]2d - Schedule Table'!$Z$13/12+$M89*$P89*'[111]2d - Schedule Table'!$Z$14/12+$N89*$P89*'[111]2d - Schedule Table'!$Z$15/12+$O89*$P89*'[111]2d - Schedule Table'!$Z$16/12+$F89*$P89*'[111]2d - Schedule Table'!$Z$7/12</f>
        <v>0</v>
      </c>
      <c r="AK89" s="178">
        <f>+$G89*$P89*'[111]2d - Schedule Table'!$AA$8/12+$H89*$P89*'[111]2d - Schedule Table'!$AA$9/12+$I89*$P89*'[111]2d - Schedule Table'!$AA$10/12+$J89*$P89*'[111]2d - Schedule Table'!$AA$11/12+$K89*$P89*'[111]2d - Schedule Table'!$AA$12/12+$L89*$P89*'[111]2d - Schedule Table'!$AA$13/12+$M89*$P89*'[111]2d - Schedule Table'!$AA$14/12+$N89*$P89*'[111]2d - Schedule Table'!$AA$15/12+$O89*$P89*'[111]2d - Schedule Table'!$AA$16/12+$F89*$P89*'[111]2d - Schedule Table'!$AA$7/12</f>
        <v>0</v>
      </c>
      <c r="AL89" s="178">
        <f>+$G89*$P89*'[111]2d - Schedule Table'!$AB$8/12+$H89*$P89*'[111]2d - Schedule Table'!$AB$9/12+$I89*$P89*'[111]2d - Schedule Table'!$AB$10/12+$J89*$P89*'[111]2d - Schedule Table'!$AB$11/12+$K89*$P89*'[111]2d - Schedule Table'!$AB$12/12+$L89*$P89*'[111]2d - Schedule Table'!$AB$13/12+$M89*$P89*'[111]2d - Schedule Table'!$AB$14/12+$N89*$P89*'[111]2d - Schedule Table'!$AB$15/12+$O89*$P89*'[111]2d - Schedule Table'!$AB$16/12+$F89*$P89*'[111]2d - Schedule Table'!$AB$7/12</f>
        <v>0</v>
      </c>
      <c r="AM89" s="178">
        <f>+$G89*$P89*'[111]2d - Schedule Table'!$AC$8/12+$H89*$P89*'[111]2d - Schedule Table'!$AC$9/12+$I89*$P89*'[111]2d - Schedule Table'!$AC$10/12+$J89*$P89*'[111]2d - Schedule Table'!$AC$11/12+$K89*$P89*'[111]2d - Schedule Table'!$AC$12/12+$L89*$P89*'[111]2d - Schedule Table'!$AC$13/12+$M89*$P89*'[111]2d - Schedule Table'!$AC$14/12+$N89*$P89*'[111]2d - Schedule Table'!$AC$15/12+$O89*$P89*'[111]2d - Schedule Table'!$AC$16/12+$F89*$P89*'[111]2d - Schedule Table'!$AC$7/12</f>
        <v>0</v>
      </c>
      <c r="AN89" s="180">
        <f t="shared" si="2"/>
        <v>0</v>
      </c>
    </row>
    <row r="90" spans="1:40" hidden="1" outlineLevel="1">
      <c r="A90" s="216" t="s">
        <v>1405</v>
      </c>
      <c r="B90" s="211"/>
      <c r="C90" s="221"/>
      <c r="D90" s="222"/>
      <c r="E90" s="206" t="s">
        <v>1317</v>
      </c>
      <c r="F90" s="207"/>
      <c r="G90" s="215"/>
      <c r="H90" s="215"/>
      <c r="I90" s="215"/>
      <c r="J90" s="215"/>
      <c r="K90" s="215"/>
      <c r="L90" s="215"/>
      <c r="M90" s="215"/>
      <c r="N90" s="209"/>
      <c r="O90" s="209"/>
      <c r="P90" s="183">
        <f>+IFERROR(VLOOKUP(E90,'[111]4b-Classifcation rates'!$A$5:$G$200,7,FALSE),0)</f>
        <v>167474.91802499999</v>
      </c>
      <c r="Q90" s="178">
        <f>+$G90*$P90*'[111]2d - Schedule Table'!$G$8/12+$H90*$P90*'[111]2d - Schedule Table'!$G$9/12+$I90*$P90*'[111]2d - Schedule Table'!$G$10/12+$J90*$P90*'[111]2d - Schedule Table'!$G$11/12+$K90*$P90*'[111]2d - Schedule Table'!$G$12/12+$L90*$P90*'[111]2d - Schedule Table'!$G$13/12+$M90*$P90*'[111]2d - Schedule Table'!$G$14/12+$N90*$P90*'[111]2d - Schedule Table'!$G$15/12+$O90*$P90*'[111]2d - Schedule Table'!$G$16/12+$F90*$P90*'[111]2d - Schedule Table'!$G$7/12</f>
        <v>0</v>
      </c>
      <c r="R90" s="178">
        <f>+$G90*$P90*'[111]2d - Schedule Table'!$H$8/12+$H90*$P90*'[111]2d - Schedule Table'!$H$9/12+$I90*$P90*'[111]2d - Schedule Table'!$H$10/12+$J90*$P90*'[111]2d - Schedule Table'!$H$11/12+$K90*$P90*'[111]2d - Schedule Table'!$H$12/12+$L90*$P90*'[111]2d - Schedule Table'!$H$13/12+$M90*$P90*'[111]2d - Schedule Table'!$H$14/12+$N90*$P90*'[111]2d - Schedule Table'!$H$15/12+$O90*$P90*'[111]2d - Schedule Table'!$H$16/12+$F90*$P90*'[111]2d - Schedule Table'!$H$7/12</f>
        <v>0</v>
      </c>
      <c r="S90" s="178">
        <f>+$G90*$P90*'[111]2d - Schedule Table'!$I$8/12+$H90*$P90*'[111]2d - Schedule Table'!$I$9/12+$I90*$P90*'[111]2d - Schedule Table'!$I$10/12+$J90*$P90*'[111]2d - Schedule Table'!$I$11/12+$K90*$P90*'[111]2d - Schedule Table'!$I$12/12+$L90*$P90*'[111]2d - Schedule Table'!$I$13/12+$M90*$P90*'[111]2d - Schedule Table'!$I$14/12+$N90*$P90*'[111]2d - Schedule Table'!$I$15/12+$O90*$P90*'[111]2d - Schedule Table'!$I$16/12+$F90*$P90*'[111]2d - Schedule Table'!$I$7/12</f>
        <v>0</v>
      </c>
      <c r="T90" s="178">
        <f>+$G90*$P90*'[111]2d - Schedule Table'!$J$8/12+$H90*$P90*'[111]2d - Schedule Table'!$J$9/12+$I90*$P90*'[111]2d - Schedule Table'!$J$10/12+$J90*$P90*'[111]2d - Schedule Table'!$J$11/12+$K90*$P90*'[111]2d - Schedule Table'!$J$12/12+$L90*$P90*'[111]2d - Schedule Table'!$J$13/12+$M90*$P90*'[111]2d - Schedule Table'!$J$14/12+$N90*$P90*'[111]2d - Schedule Table'!$J$15/12+$O90*$P90*'[111]2d - Schedule Table'!$J$16/12+$F90*$P90*'[111]2d - Schedule Table'!$J$7/12</f>
        <v>0</v>
      </c>
      <c r="U90" s="178">
        <f>+$G90*$P90*'[111]2d - Schedule Table'!$K$8/12+$H90*$P90*'[111]2d - Schedule Table'!$K$9/12+$I90*$P90*'[111]2d - Schedule Table'!$K$10/12+$J90*$P90*'[111]2d - Schedule Table'!$K$11/12+$K90*$P90*'[111]2d - Schedule Table'!$K$12/12+$L90*$P90*'[111]2d - Schedule Table'!$K$13/12+$M90*$P90*'[111]2d - Schedule Table'!$K$14/12+$N90*$P90*'[111]2d - Schedule Table'!$K$15/12+$O90*$P90*'[111]2d - Schedule Table'!$K$16/12+$F90*$P90*'[111]2d - Schedule Table'!$K$7/12</f>
        <v>0</v>
      </c>
      <c r="V90" s="178">
        <f>+$G90*$P90*'[111]2d - Schedule Table'!$L$8/12+$H90*$P90*'[111]2d - Schedule Table'!$L$9/12+$I90*$P90*'[111]2d - Schedule Table'!$L$10/12+$J90*$P90*'[111]2d - Schedule Table'!$L$11/12+$K90*$P90*'[111]2d - Schedule Table'!$L$12/12+$L90*$P90*'[111]2d - Schedule Table'!$L$13/12+$M90*$P90*'[111]2d - Schedule Table'!$L$14/12+$N90*$P90*'[111]2d - Schedule Table'!$L$15/12+$O90*$P90*'[111]2d - Schedule Table'!$L$16/12+$F90*$P90*'[111]2d - Schedule Table'!$L$7/12</f>
        <v>0</v>
      </c>
      <c r="W90" s="178">
        <f>+$G90*$P90*'[111]2d - Schedule Table'!$M$8/12+$H90*$P90*'[111]2d - Schedule Table'!$M$9/12+$I90*$P90*'[111]2d - Schedule Table'!$M$10/12+$J90*$P90*'[111]2d - Schedule Table'!$M$11/12+$K90*$P90*'[111]2d - Schedule Table'!$M$12/12+$L90*$P90*'[111]2d - Schedule Table'!$M$13/12+$M90*$P90*'[111]2d - Schedule Table'!$M$14/12+$N90*$P90*'[111]2d - Schedule Table'!$M$15/12+$O90*$P90*'[111]2d - Schedule Table'!$M$16/12+$F90*$P90*'[111]2d - Schedule Table'!$M$7/12</f>
        <v>0</v>
      </c>
      <c r="X90" s="178">
        <f>+$G90*$P90*'[111]2d - Schedule Table'!$N$8/12+$H90*$P90*'[111]2d - Schedule Table'!$N$9/12+$I90*$P90*'[111]2d - Schedule Table'!$N$10/12+$J90*$P90*'[111]2d - Schedule Table'!$N$11/12+$K90*$P90*'[111]2d - Schedule Table'!$N$12/12+$L90*$P90*'[111]2d - Schedule Table'!$N$13/12+$M90*$P90*'[111]2d - Schedule Table'!$N$14/12+$N90*$P90*'[111]2d - Schedule Table'!$N$15/12+$O90*$P90*'[111]2d - Schedule Table'!$N$16/12+$F90*$P90*'[111]2d - Schedule Table'!$N$7/12</f>
        <v>0</v>
      </c>
      <c r="Y90" s="178">
        <f>+$G90*$P90*'[111]2d - Schedule Table'!$O$8/12+$H90*$P90*'[111]2d - Schedule Table'!$O$9/12+$I90*$P90*'[111]2d - Schedule Table'!$O$10/12+$J90*$P90*'[111]2d - Schedule Table'!$O$11/12+$K90*$P90*'[111]2d - Schedule Table'!$O$12/12+$L90*$P90*'[111]2d - Schedule Table'!$O$13/12+$M90*$P90*'[111]2d - Schedule Table'!$O$14/12+$N90*$P90*'[111]2d - Schedule Table'!$O$15/12+$O90*$P90*'[111]2d - Schedule Table'!$O$16/12+$F90*$P90*'[111]2d - Schedule Table'!$O$7/12</f>
        <v>0</v>
      </c>
      <c r="Z90" s="178">
        <f>+$G90*$P90*'[111]2d - Schedule Table'!$P$8/12+$H90*$P90*'[111]2d - Schedule Table'!$P$9/12+$I90*$P90*'[111]2d - Schedule Table'!$P$10/12+$J90*$P90*'[111]2d - Schedule Table'!$P$11/12+$K90*$P90*'[111]2d - Schedule Table'!$P$12/12+$L90*$P90*'[111]2d - Schedule Table'!$P$13/12+$M90*$P90*'[111]2d - Schedule Table'!$P$14/12+$N90*$P90*'[111]2d - Schedule Table'!$P$15/12+$O90*$P90*'[111]2d - Schedule Table'!$P$16/12+$F90*$P90*'[111]2d - Schedule Table'!$P$7/12</f>
        <v>0</v>
      </c>
      <c r="AA90" s="178">
        <f>+$G90*$P90*'[111]2d - Schedule Table'!$Q$8/12+$H90*$P90*'[111]2d - Schedule Table'!$Q$9/12+$I90*$P90*'[111]2d - Schedule Table'!$Q$10/12+$J90*$P90*'[111]2d - Schedule Table'!$Q$11/12+$K90*$P90*'[111]2d - Schedule Table'!$Q$12/12+$L90*$P90*'[111]2d - Schedule Table'!$Q$13/12+$M90*$P90*'[111]2d - Schedule Table'!$Q$14/12+$N90*$P90*'[111]2d - Schedule Table'!$Q$15/12+$O90*$P90*'[111]2d - Schedule Table'!$Q$16/12+$F90*$P90*'[111]2d - Schedule Table'!$Q$7/12</f>
        <v>0</v>
      </c>
      <c r="AB90" s="178">
        <f>+$G90*$P90*'[111]2d - Schedule Table'!$R$8/12+$H90*$P90*'[111]2d - Schedule Table'!$R$9/12+$I90*$P90*'[111]2d - Schedule Table'!$R$10/12+$J90*$P90*'[111]2d - Schedule Table'!$R$11/12+$K90*$P90*'[111]2d - Schedule Table'!$R$12/12+$L90*$P90*'[111]2d - Schedule Table'!$R$13/12+$M90*$P90*'[111]2d - Schedule Table'!$R$14/12+$N90*$P90*'[111]2d - Schedule Table'!$R$15/12+$O90*$P90*'[111]2d - Schedule Table'!$R$16/12+$F90*$P90*'[111]2d - Schedule Table'!$R$7/12</f>
        <v>0</v>
      </c>
      <c r="AC90" s="178">
        <f>+$G90*$P90*'[111]2d - Schedule Table'!$S$8/12+$H90*$P90*'[111]2d - Schedule Table'!$S$9/12+$I90*$P90*'[111]2d - Schedule Table'!$S$10/12+$J90*$P90*'[111]2d - Schedule Table'!$S$11/12+$K90*$P90*'[111]2d - Schedule Table'!$S$12/12+$L90*$P90*'[111]2d - Schedule Table'!$S$13/12+$M90*$P90*'[111]2d - Schedule Table'!$S$14/12+$N90*$P90*'[111]2d - Schedule Table'!$S$15/12+$O90*$P90*'[111]2d - Schedule Table'!$S$16/12+$F90*$P90*'[111]2d - Schedule Table'!$S$7/12</f>
        <v>0</v>
      </c>
      <c r="AD90" s="178">
        <f>+$G90*$P90*'[111]2d - Schedule Table'!$T$8/12+$H90*$P90*'[111]2d - Schedule Table'!$T$9/12+$I90*$P90*'[111]2d - Schedule Table'!$T$10/12+$J90*$P90*'[111]2d - Schedule Table'!$T$11/12+$K90*$P90*'[111]2d - Schedule Table'!$T$12/12+$L90*$P90*'[111]2d - Schedule Table'!$T$13/12+$M90*$P90*'[111]2d - Schedule Table'!$T$14/12+$N90*$P90*'[111]2d - Schedule Table'!$T$15/12+$O90*$P90*'[111]2d - Schedule Table'!$T$16/12+$F90*$P90*'[111]2d - Schedule Table'!$T$7/12</f>
        <v>0</v>
      </c>
      <c r="AE90" s="178">
        <f>+$G90*$P90*'[111]2d - Schedule Table'!$U$8/12+$H90*$P90*'[111]2d - Schedule Table'!$U$9/12+$I90*$P90*'[111]2d - Schedule Table'!$U$10/12+$J90*$P90*'[111]2d - Schedule Table'!$U$11/12+$K90*$P90*'[111]2d - Schedule Table'!$U$12/12+$L90*$P90*'[111]2d - Schedule Table'!$U$13/12+$M90*$P90*'[111]2d - Schedule Table'!$U$14/12+$N90*$P90*'[111]2d - Schedule Table'!$U$15/12+$O90*$P90*'[111]2d - Schedule Table'!$U$16/12+$F90*$P90*'[111]2d - Schedule Table'!$U$7/12</f>
        <v>0</v>
      </c>
      <c r="AF90" s="178">
        <f>+$G90*$P90*'[111]2d - Schedule Table'!$V$8/12+$H90*$P90*'[111]2d - Schedule Table'!$V$9/12+$I90*$P90*'[111]2d - Schedule Table'!$V$10/12+$J90*$P90*'[111]2d - Schedule Table'!$V$11/12+$K90*$P90*'[111]2d - Schedule Table'!$V$12/12+$L90*$P90*'[111]2d - Schedule Table'!$V$13/12+$M90*$P90*'[111]2d - Schedule Table'!$V$14/12+$N90*$P90*'[111]2d - Schedule Table'!$V$15/12+$O90*$P90*'[111]2d - Schedule Table'!$V$16/12+$F90*$P90*'[111]2d - Schedule Table'!$V$7/12</f>
        <v>0</v>
      </c>
      <c r="AG90" s="178">
        <f>+$G90*$P90*'[111]2d - Schedule Table'!$W$8/12+$H90*$P90*'[111]2d - Schedule Table'!$W$9/12+$I90*$P90*'[111]2d - Schedule Table'!$W$10/12+$J90*$P90*'[111]2d - Schedule Table'!$W$11/12+$K90*$P90*'[111]2d - Schedule Table'!$W$12/12+$L90*$P90*'[111]2d - Schedule Table'!$W$13/12+$M90*$P90*'[111]2d - Schedule Table'!$W$14/12+$N90*$P90*'[111]2d - Schedule Table'!$W$15/12+$O90*$P90*'[111]2d - Schedule Table'!$W$16/12+$F90*$P90*'[111]2d - Schedule Table'!$W$7/12</f>
        <v>0</v>
      </c>
      <c r="AH90" s="178">
        <f>+$G90*$P90*'[111]2d - Schedule Table'!$X$8/12+$H90*$P90*'[111]2d - Schedule Table'!$X$9/12+$I90*$P90*'[111]2d - Schedule Table'!$X$10/12+$J90*$P90*'[111]2d - Schedule Table'!$X$11/12+$K90*$P90*'[111]2d - Schedule Table'!$X$12/12+$L90*$P90*'[111]2d - Schedule Table'!$X$13/12+$M90*$P90*'[111]2d - Schedule Table'!$X$14/12+$N90*$P90*'[111]2d - Schedule Table'!$X$15/12+$O90*$P90*'[111]2d - Schedule Table'!$X$16/12+$F90*$P90*'[111]2d - Schedule Table'!$X$7/12</f>
        <v>0</v>
      </c>
      <c r="AI90" s="178">
        <f>+$G90*$P90*'[111]2d - Schedule Table'!$Y$8/12+$H90*$P90*'[111]2d - Schedule Table'!$Y$9/12+$I90*$P90*'[111]2d - Schedule Table'!$Y$10/12+$J90*$P90*'[111]2d - Schedule Table'!$Y$11/12+$K90*$P90*'[111]2d - Schedule Table'!$Y$12/12+$L90*$P90*'[111]2d - Schedule Table'!$Y$13/12+$M90*$P90*'[111]2d - Schedule Table'!$Y$14/12+$N90*$P90*'[111]2d - Schedule Table'!$Y$15/12+$O90*$P90*'[111]2d - Schedule Table'!$Y$16/12+$F90*$P90*'[111]2d - Schedule Table'!$Y$7/12</f>
        <v>0</v>
      </c>
      <c r="AJ90" s="178">
        <f>+$G90*$P90*'[111]2d - Schedule Table'!$Z$8/12+$H90*$P90*'[111]2d - Schedule Table'!$Z$9/12+$I90*$P90*'[111]2d - Schedule Table'!$Z$10/12+$J90*$P90*'[111]2d - Schedule Table'!$Z$11/12+$K90*$P90*'[111]2d - Schedule Table'!$Z$12/12+$L90*$P90*'[111]2d - Schedule Table'!$Z$13/12+$M90*$P90*'[111]2d - Schedule Table'!$Z$14/12+$N90*$P90*'[111]2d - Schedule Table'!$Z$15/12+$O90*$P90*'[111]2d - Schedule Table'!$Z$16/12+$F90*$P90*'[111]2d - Schedule Table'!$Z$7/12</f>
        <v>0</v>
      </c>
      <c r="AK90" s="178">
        <f>+$G90*$P90*'[111]2d - Schedule Table'!$AA$8/12+$H90*$P90*'[111]2d - Schedule Table'!$AA$9/12+$I90*$P90*'[111]2d - Schedule Table'!$AA$10/12+$J90*$P90*'[111]2d - Schedule Table'!$AA$11/12+$K90*$P90*'[111]2d - Schedule Table'!$AA$12/12+$L90*$P90*'[111]2d - Schedule Table'!$AA$13/12+$M90*$P90*'[111]2d - Schedule Table'!$AA$14/12+$N90*$P90*'[111]2d - Schedule Table'!$AA$15/12+$O90*$P90*'[111]2d - Schedule Table'!$AA$16/12+$F90*$P90*'[111]2d - Schedule Table'!$AA$7/12</f>
        <v>0</v>
      </c>
      <c r="AL90" s="178">
        <f>+$G90*$P90*'[111]2d - Schedule Table'!$AB$8/12+$H90*$P90*'[111]2d - Schedule Table'!$AB$9/12+$I90*$P90*'[111]2d - Schedule Table'!$AB$10/12+$J90*$P90*'[111]2d - Schedule Table'!$AB$11/12+$K90*$P90*'[111]2d - Schedule Table'!$AB$12/12+$L90*$P90*'[111]2d - Schedule Table'!$AB$13/12+$M90*$P90*'[111]2d - Schedule Table'!$AB$14/12+$N90*$P90*'[111]2d - Schedule Table'!$AB$15/12+$O90*$P90*'[111]2d - Schedule Table'!$AB$16/12+$F90*$P90*'[111]2d - Schedule Table'!$AB$7/12</f>
        <v>0</v>
      </c>
      <c r="AM90" s="178">
        <f>+$G90*$P90*'[111]2d - Schedule Table'!$AC$8/12+$H90*$P90*'[111]2d - Schedule Table'!$AC$9/12+$I90*$P90*'[111]2d - Schedule Table'!$AC$10/12+$J90*$P90*'[111]2d - Schedule Table'!$AC$11/12+$K90*$P90*'[111]2d - Schedule Table'!$AC$12/12+$L90*$P90*'[111]2d - Schedule Table'!$AC$13/12+$M90*$P90*'[111]2d - Schedule Table'!$AC$14/12+$N90*$P90*'[111]2d - Schedule Table'!$AC$15/12+$O90*$P90*'[111]2d - Schedule Table'!$AC$16/12+$F90*$P90*'[111]2d - Schedule Table'!$AC$7/12</f>
        <v>0</v>
      </c>
      <c r="AN90" s="180">
        <f t="shared" si="2"/>
        <v>0</v>
      </c>
    </row>
    <row r="91" spans="1:40" hidden="1" outlineLevel="1">
      <c r="A91" s="216" t="s">
        <v>1406</v>
      </c>
      <c r="B91" s="211"/>
      <c r="C91" s="221"/>
      <c r="D91" s="222"/>
      <c r="E91" s="206" t="s">
        <v>1301</v>
      </c>
      <c r="F91" s="207"/>
      <c r="G91" s="215"/>
      <c r="H91" s="215"/>
      <c r="I91" s="215"/>
      <c r="J91" s="215"/>
      <c r="K91" s="215"/>
      <c r="L91" s="215"/>
      <c r="M91" s="215"/>
      <c r="N91" s="209"/>
      <c r="O91" s="209"/>
      <c r="P91" s="183">
        <f>+IFERROR(VLOOKUP(E91,'[111]4b-Classifcation rates'!$A$5:$G$200,7,FALSE),0)</f>
        <v>151178.8714875</v>
      </c>
      <c r="Q91" s="178">
        <f>+$G91*$P91*'[111]2d - Schedule Table'!$G$8/12+$H91*$P91*'[111]2d - Schedule Table'!$G$9/12+$I91*$P91*'[111]2d - Schedule Table'!$G$10/12+$J91*$P91*'[111]2d - Schedule Table'!$G$11/12+$K91*$P91*'[111]2d - Schedule Table'!$G$12/12+$L91*$P91*'[111]2d - Schedule Table'!$G$13/12+$M91*$P91*'[111]2d - Schedule Table'!$G$14/12+$N91*$P91*'[111]2d - Schedule Table'!$G$15/12+$O91*$P91*'[111]2d - Schedule Table'!$G$16/12+$F91*$P91*'[111]2d - Schedule Table'!$G$7/12</f>
        <v>0</v>
      </c>
      <c r="R91" s="178">
        <f>+$G91*$P91*'[111]2d - Schedule Table'!$H$8/12+$H91*$P91*'[111]2d - Schedule Table'!$H$9/12+$I91*$P91*'[111]2d - Schedule Table'!$H$10/12+$J91*$P91*'[111]2d - Schedule Table'!$H$11/12+$K91*$P91*'[111]2d - Schedule Table'!$H$12/12+$L91*$P91*'[111]2d - Schedule Table'!$H$13/12+$M91*$P91*'[111]2d - Schedule Table'!$H$14/12+$N91*$P91*'[111]2d - Schedule Table'!$H$15/12+$O91*$P91*'[111]2d - Schedule Table'!$H$16/12+$F91*$P91*'[111]2d - Schedule Table'!$H$7/12</f>
        <v>0</v>
      </c>
      <c r="S91" s="178">
        <f>+$G91*$P91*'[111]2d - Schedule Table'!$I$8/12+$H91*$P91*'[111]2d - Schedule Table'!$I$9/12+$I91*$P91*'[111]2d - Schedule Table'!$I$10/12+$J91*$P91*'[111]2d - Schedule Table'!$I$11/12+$K91*$P91*'[111]2d - Schedule Table'!$I$12/12+$L91*$P91*'[111]2d - Schedule Table'!$I$13/12+$M91*$P91*'[111]2d - Schedule Table'!$I$14/12+$N91*$P91*'[111]2d - Schedule Table'!$I$15/12+$O91*$P91*'[111]2d - Schedule Table'!$I$16/12+$F91*$P91*'[111]2d - Schedule Table'!$I$7/12</f>
        <v>0</v>
      </c>
      <c r="T91" s="178">
        <f>+$G91*$P91*'[111]2d - Schedule Table'!$J$8/12+$H91*$P91*'[111]2d - Schedule Table'!$J$9/12+$I91*$P91*'[111]2d - Schedule Table'!$J$10/12+$J91*$P91*'[111]2d - Schedule Table'!$J$11/12+$K91*$P91*'[111]2d - Schedule Table'!$J$12/12+$L91*$P91*'[111]2d - Schedule Table'!$J$13/12+$M91*$P91*'[111]2d - Schedule Table'!$J$14/12+$N91*$P91*'[111]2d - Schedule Table'!$J$15/12+$O91*$P91*'[111]2d - Schedule Table'!$J$16/12+$F91*$P91*'[111]2d - Schedule Table'!$J$7/12</f>
        <v>0</v>
      </c>
      <c r="U91" s="178">
        <f>+$G91*$P91*'[111]2d - Schedule Table'!$K$8/12+$H91*$P91*'[111]2d - Schedule Table'!$K$9/12+$I91*$P91*'[111]2d - Schedule Table'!$K$10/12+$J91*$P91*'[111]2d - Schedule Table'!$K$11/12+$K91*$P91*'[111]2d - Schedule Table'!$K$12/12+$L91*$P91*'[111]2d - Schedule Table'!$K$13/12+$M91*$P91*'[111]2d - Schedule Table'!$K$14/12+$N91*$P91*'[111]2d - Schedule Table'!$K$15/12+$O91*$P91*'[111]2d - Schedule Table'!$K$16/12+$F91*$P91*'[111]2d - Schedule Table'!$K$7/12</f>
        <v>0</v>
      </c>
      <c r="V91" s="178">
        <f>+$G91*$P91*'[111]2d - Schedule Table'!$L$8/12+$H91*$P91*'[111]2d - Schedule Table'!$L$9/12+$I91*$P91*'[111]2d - Schedule Table'!$L$10/12+$J91*$P91*'[111]2d - Schedule Table'!$L$11/12+$K91*$P91*'[111]2d - Schedule Table'!$L$12/12+$L91*$P91*'[111]2d - Schedule Table'!$L$13/12+$M91*$P91*'[111]2d - Schedule Table'!$L$14/12+$N91*$P91*'[111]2d - Schedule Table'!$L$15/12+$O91*$P91*'[111]2d - Schedule Table'!$L$16/12+$F91*$P91*'[111]2d - Schedule Table'!$L$7/12</f>
        <v>0</v>
      </c>
      <c r="W91" s="178">
        <f>+$G91*$P91*'[111]2d - Schedule Table'!$M$8/12+$H91*$P91*'[111]2d - Schedule Table'!$M$9/12+$I91*$P91*'[111]2d - Schedule Table'!$M$10/12+$J91*$P91*'[111]2d - Schedule Table'!$M$11/12+$K91*$P91*'[111]2d - Schedule Table'!$M$12/12+$L91*$P91*'[111]2d - Schedule Table'!$M$13/12+$M91*$P91*'[111]2d - Schedule Table'!$M$14/12+$N91*$P91*'[111]2d - Schedule Table'!$M$15/12+$O91*$P91*'[111]2d - Schedule Table'!$M$16/12+$F91*$P91*'[111]2d - Schedule Table'!$M$7/12</f>
        <v>0</v>
      </c>
      <c r="X91" s="178">
        <f>+$G91*$P91*'[111]2d - Schedule Table'!$N$8/12+$H91*$P91*'[111]2d - Schedule Table'!$N$9/12+$I91*$P91*'[111]2d - Schedule Table'!$N$10/12+$J91*$P91*'[111]2d - Schedule Table'!$N$11/12+$K91*$P91*'[111]2d - Schedule Table'!$N$12/12+$L91*$P91*'[111]2d - Schedule Table'!$N$13/12+$M91*$P91*'[111]2d - Schedule Table'!$N$14/12+$N91*$P91*'[111]2d - Schedule Table'!$N$15/12+$O91*$P91*'[111]2d - Schedule Table'!$N$16/12+$F91*$P91*'[111]2d - Schedule Table'!$N$7/12</f>
        <v>0</v>
      </c>
      <c r="Y91" s="178">
        <f>+$G91*$P91*'[111]2d - Schedule Table'!$O$8/12+$H91*$P91*'[111]2d - Schedule Table'!$O$9/12+$I91*$P91*'[111]2d - Schedule Table'!$O$10/12+$J91*$P91*'[111]2d - Schedule Table'!$O$11/12+$K91*$P91*'[111]2d - Schedule Table'!$O$12/12+$L91*$P91*'[111]2d - Schedule Table'!$O$13/12+$M91*$P91*'[111]2d - Schedule Table'!$O$14/12+$N91*$P91*'[111]2d - Schedule Table'!$O$15/12+$O91*$P91*'[111]2d - Schedule Table'!$O$16/12+$F91*$P91*'[111]2d - Schedule Table'!$O$7/12</f>
        <v>0</v>
      </c>
      <c r="Z91" s="178">
        <f>+$G91*$P91*'[111]2d - Schedule Table'!$P$8/12+$H91*$P91*'[111]2d - Schedule Table'!$P$9/12+$I91*$P91*'[111]2d - Schedule Table'!$P$10/12+$J91*$P91*'[111]2d - Schedule Table'!$P$11/12+$K91*$P91*'[111]2d - Schedule Table'!$P$12/12+$L91*$P91*'[111]2d - Schedule Table'!$P$13/12+$M91*$P91*'[111]2d - Schedule Table'!$P$14/12+$N91*$P91*'[111]2d - Schedule Table'!$P$15/12+$O91*$P91*'[111]2d - Schedule Table'!$P$16/12+$F91*$P91*'[111]2d - Schedule Table'!$P$7/12</f>
        <v>0</v>
      </c>
      <c r="AA91" s="178">
        <f>+$G91*$P91*'[111]2d - Schedule Table'!$Q$8/12+$H91*$P91*'[111]2d - Schedule Table'!$Q$9/12+$I91*$P91*'[111]2d - Schedule Table'!$Q$10/12+$J91*$P91*'[111]2d - Schedule Table'!$Q$11/12+$K91*$P91*'[111]2d - Schedule Table'!$Q$12/12+$L91*$P91*'[111]2d - Schedule Table'!$Q$13/12+$M91*$P91*'[111]2d - Schedule Table'!$Q$14/12+$N91*$P91*'[111]2d - Schedule Table'!$Q$15/12+$O91*$P91*'[111]2d - Schedule Table'!$Q$16/12+$F91*$P91*'[111]2d - Schedule Table'!$Q$7/12</f>
        <v>0</v>
      </c>
      <c r="AB91" s="178">
        <f>+$G91*$P91*'[111]2d - Schedule Table'!$R$8/12+$H91*$P91*'[111]2d - Schedule Table'!$R$9/12+$I91*$P91*'[111]2d - Schedule Table'!$R$10/12+$J91*$P91*'[111]2d - Schedule Table'!$R$11/12+$K91*$P91*'[111]2d - Schedule Table'!$R$12/12+$L91*$P91*'[111]2d - Schedule Table'!$R$13/12+$M91*$P91*'[111]2d - Schedule Table'!$R$14/12+$N91*$P91*'[111]2d - Schedule Table'!$R$15/12+$O91*$P91*'[111]2d - Schedule Table'!$R$16/12+$F91*$P91*'[111]2d - Schedule Table'!$R$7/12</f>
        <v>0</v>
      </c>
      <c r="AC91" s="178">
        <f>+$G91*$P91*'[111]2d - Schedule Table'!$S$8/12+$H91*$P91*'[111]2d - Schedule Table'!$S$9/12+$I91*$P91*'[111]2d - Schedule Table'!$S$10/12+$J91*$P91*'[111]2d - Schedule Table'!$S$11/12+$K91*$P91*'[111]2d - Schedule Table'!$S$12/12+$L91*$P91*'[111]2d - Schedule Table'!$S$13/12+$M91*$P91*'[111]2d - Schedule Table'!$S$14/12+$N91*$P91*'[111]2d - Schedule Table'!$S$15/12+$O91*$P91*'[111]2d - Schedule Table'!$S$16/12+$F91*$P91*'[111]2d - Schedule Table'!$S$7/12</f>
        <v>0</v>
      </c>
      <c r="AD91" s="178">
        <f>+$G91*$P91*'[111]2d - Schedule Table'!$T$8/12+$H91*$P91*'[111]2d - Schedule Table'!$T$9/12+$I91*$P91*'[111]2d - Schedule Table'!$T$10/12+$J91*$P91*'[111]2d - Schedule Table'!$T$11/12+$K91*$P91*'[111]2d - Schedule Table'!$T$12/12+$L91*$P91*'[111]2d - Schedule Table'!$T$13/12+$M91*$P91*'[111]2d - Schedule Table'!$T$14/12+$N91*$P91*'[111]2d - Schedule Table'!$T$15/12+$O91*$P91*'[111]2d - Schedule Table'!$T$16/12+$F91*$P91*'[111]2d - Schedule Table'!$T$7/12</f>
        <v>0</v>
      </c>
      <c r="AE91" s="178">
        <f>+$G91*$P91*'[111]2d - Schedule Table'!$U$8/12+$H91*$P91*'[111]2d - Schedule Table'!$U$9/12+$I91*$P91*'[111]2d - Schedule Table'!$U$10/12+$J91*$P91*'[111]2d - Schedule Table'!$U$11/12+$K91*$P91*'[111]2d - Schedule Table'!$U$12/12+$L91*$P91*'[111]2d - Schedule Table'!$U$13/12+$M91*$P91*'[111]2d - Schedule Table'!$U$14/12+$N91*$P91*'[111]2d - Schedule Table'!$U$15/12+$O91*$P91*'[111]2d - Schedule Table'!$U$16/12+$F91*$P91*'[111]2d - Schedule Table'!$U$7/12</f>
        <v>0</v>
      </c>
      <c r="AF91" s="178">
        <f>+$G91*$P91*'[111]2d - Schedule Table'!$V$8/12+$H91*$P91*'[111]2d - Schedule Table'!$V$9/12+$I91*$P91*'[111]2d - Schedule Table'!$V$10/12+$J91*$P91*'[111]2d - Schedule Table'!$V$11/12+$K91*$P91*'[111]2d - Schedule Table'!$V$12/12+$L91*$P91*'[111]2d - Schedule Table'!$V$13/12+$M91*$P91*'[111]2d - Schedule Table'!$V$14/12+$N91*$P91*'[111]2d - Schedule Table'!$V$15/12+$O91*$P91*'[111]2d - Schedule Table'!$V$16/12+$F91*$P91*'[111]2d - Schedule Table'!$V$7/12</f>
        <v>0</v>
      </c>
      <c r="AG91" s="178">
        <f>+$G91*$P91*'[111]2d - Schedule Table'!$W$8/12+$H91*$P91*'[111]2d - Schedule Table'!$W$9/12+$I91*$P91*'[111]2d - Schedule Table'!$W$10/12+$J91*$P91*'[111]2d - Schedule Table'!$W$11/12+$K91*$P91*'[111]2d - Schedule Table'!$W$12/12+$L91*$P91*'[111]2d - Schedule Table'!$W$13/12+$M91*$P91*'[111]2d - Schedule Table'!$W$14/12+$N91*$P91*'[111]2d - Schedule Table'!$W$15/12+$O91*$P91*'[111]2d - Schedule Table'!$W$16/12+$F91*$P91*'[111]2d - Schedule Table'!$W$7/12</f>
        <v>0</v>
      </c>
      <c r="AH91" s="178">
        <f>+$G91*$P91*'[111]2d - Schedule Table'!$X$8/12+$H91*$P91*'[111]2d - Schedule Table'!$X$9/12+$I91*$P91*'[111]2d - Schedule Table'!$X$10/12+$J91*$P91*'[111]2d - Schedule Table'!$X$11/12+$K91*$P91*'[111]2d - Schedule Table'!$X$12/12+$L91*$P91*'[111]2d - Schedule Table'!$X$13/12+$M91*$P91*'[111]2d - Schedule Table'!$X$14/12+$N91*$P91*'[111]2d - Schedule Table'!$X$15/12+$O91*$P91*'[111]2d - Schedule Table'!$X$16/12+$F91*$P91*'[111]2d - Schedule Table'!$X$7/12</f>
        <v>0</v>
      </c>
      <c r="AI91" s="178">
        <f>+$G91*$P91*'[111]2d - Schedule Table'!$Y$8/12+$H91*$P91*'[111]2d - Schedule Table'!$Y$9/12+$I91*$P91*'[111]2d - Schedule Table'!$Y$10/12+$J91*$P91*'[111]2d - Schedule Table'!$Y$11/12+$K91*$P91*'[111]2d - Schedule Table'!$Y$12/12+$L91*$P91*'[111]2d - Schedule Table'!$Y$13/12+$M91*$P91*'[111]2d - Schedule Table'!$Y$14/12+$N91*$P91*'[111]2d - Schedule Table'!$Y$15/12+$O91*$P91*'[111]2d - Schedule Table'!$Y$16/12+$F91*$P91*'[111]2d - Schedule Table'!$Y$7/12</f>
        <v>0</v>
      </c>
      <c r="AJ91" s="178">
        <f>+$G91*$P91*'[111]2d - Schedule Table'!$Z$8/12+$H91*$P91*'[111]2d - Schedule Table'!$Z$9/12+$I91*$P91*'[111]2d - Schedule Table'!$Z$10/12+$J91*$P91*'[111]2d - Schedule Table'!$Z$11/12+$K91*$P91*'[111]2d - Schedule Table'!$Z$12/12+$L91*$P91*'[111]2d - Schedule Table'!$Z$13/12+$M91*$P91*'[111]2d - Schedule Table'!$Z$14/12+$N91*$P91*'[111]2d - Schedule Table'!$Z$15/12+$O91*$P91*'[111]2d - Schedule Table'!$Z$16/12+$F91*$P91*'[111]2d - Schedule Table'!$Z$7/12</f>
        <v>0</v>
      </c>
      <c r="AK91" s="178">
        <f>+$G91*$P91*'[111]2d - Schedule Table'!$AA$8/12+$H91*$P91*'[111]2d - Schedule Table'!$AA$9/12+$I91*$P91*'[111]2d - Schedule Table'!$AA$10/12+$J91*$P91*'[111]2d - Schedule Table'!$AA$11/12+$K91*$P91*'[111]2d - Schedule Table'!$AA$12/12+$L91*$P91*'[111]2d - Schedule Table'!$AA$13/12+$M91*$P91*'[111]2d - Schedule Table'!$AA$14/12+$N91*$P91*'[111]2d - Schedule Table'!$AA$15/12+$O91*$P91*'[111]2d - Schedule Table'!$AA$16/12+$F91*$P91*'[111]2d - Schedule Table'!$AA$7/12</f>
        <v>0</v>
      </c>
      <c r="AL91" s="178">
        <f>+$G91*$P91*'[111]2d - Schedule Table'!$AB$8/12+$H91*$P91*'[111]2d - Schedule Table'!$AB$9/12+$I91*$P91*'[111]2d - Schedule Table'!$AB$10/12+$J91*$P91*'[111]2d - Schedule Table'!$AB$11/12+$K91*$P91*'[111]2d - Schedule Table'!$AB$12/12+$L91*$P91*'[111]2d - Schedule Table'!$AB$13/12+$M91*$P91*'[111]2d - Schedule Table'!$AB$14/12+$N91*$P91*'[111]2d - Schedule Table'!$AB$15/12+$O91*$P91*'[111]2d - Schedule Table'!$AB$16/12+$F91*$P91*'[111]2d - Schedule Table'!$AB$7/12</f>
        <v>0</v>
      </c>
      <c r="AM91" s="178">
        <f>+$G91*$P91*'[111]2d - Schedule Table'!$AC$8/12+$H91*$P91*'[111]2d - Schedule Table'!$AC$9/12+$I91*$P91*'[111]2d - Schedule Table'!$AC$10/12+$J91*$P91*'[111]2d - Schedule Table'!$AC$11/12+$K91*$P91*'[111]2d - Schedule Table'!$AC$12/12+$L91*$P91*'[111]2d - Schedule Table'!$AC$13/12+$M91*$P91*'[111]2d - Schedule Table'!$AC$14/12+$N91*$P91*'[111]2d - Schedule Table'!$AC$15/12+$O91*$P91*'[111]2d - Schedule Table'!$AC$16/12+$F91*$P91*'[111]2d - Schedule Table'!$AC$7/12</f>
        <v>0</v>
      </c>
      <c r="AN91" s="180">
        <f t="shared" si="2"/>
        <v>0</v>
      </c>
    </row>
    <row r="92" spans="1:40" ht="12.75" collapsed="1">
      <c r="A92" s="331" t="s">
        <v>1261</v>
      </c>
      <c r="B92" s="332"/>
      <c r="C92" s="332"/>
      <c r="D92" s="332"/>
      <c r="E92" s="333"/>
      <c r="F92" s="184">
        <f t="shared" ref="F92:O92" si="3">+SUM(F5:F91)</f>
        <v>0</v>
      </c>
      <c r="G92" s="224">
        <f t="shared" si="3"/>
        <v>10.099999999999998</v>
      </c>
      <c r="H92" s="224">
        <f t="shared" si="3"/>
        <v>7.31</v>
      </c>
      <c r="I92" s="224">
        <f t="shared" si="3"/>
        <v>7.1999999999999993</v>
      </c>
      <c r="J92" s="224">
        <f t="shared" si="3"/>
        <v>6.2999999999999989</v>
      </c>
      <c r="K92" s="224">
        <f t="shared" si="3"/>
        <v>6.2999999999999989</v>
      </c>
      <c r="L92" s="224">
        <f t="shared" si="3"/>
        <v>10.5</v>
      </c>
      <c r="M92" s="224">
        <f t="shared" si="3"/>
        <v>8.5799999999999983</v>
      </c>
      <c r="N92" s="184">
        <f t="shared" si="3"/>
        <v>0</v>
      </c>
      <c r="O92" s="184">
        <f t="shared" si="3"/>
        <v>1</v>
      </c>
      <c r="P92" s="185"/>
      <c r="Q92" s="186">
        <f t="shared" ref="Q92:AN92" si="4">+SUM(Q5:Q91)</f>
        <v>0</v>
      </c>
      <c r="R92" s="186">
        <f t="shared" si="4"/>
        <v>0</v>
      </c>
      <c r="S92" s="186">
        <f t="shared" si="4"/>
        <v>0</v>
      </c>
      <c r="T92" s="186">
        <f t="shared" si="4"/>
        <v>822468.01157993823</v>
      </c>
      <c r="U92" s="186">
        <f t="shared" si="4"/>
        <v>1386010.9084032297</v>
      </c>
      <c r="V92" s="186">
        <f t="shared" si="4"/>
        <v>1386010.9084032297</v>
      </c>
      <c r="W92" s="186">
        <f t="shared" si="4"/>
        <v>1023100.0825184957</v>
      </c>
      <c r="X92" s="186">
        <f t="shared" si="4"/>
        <v>988120.72580671427</v>
      </c>
      <c r="Y92" s="186">
        <f t="shared" si="4"/>
        <v>996430.43731725391</v>
      </c>
      <c r="Z92" s="186">
        <f t="shared" si="4"/>
        <v>999407.05039565673</v>
      </c>
      <c r="AA92" s="186">
        <f t="shared" si="4"/>
        <v>898431.58398188883</v>
      </c>
      <c r="AB92" s="186">
        <f t="shared" si="4"/>
        <v>839829.42434654734</v>
      </c>
      <c r="AC92" s="186">
        <f t="shared" si="4"/>
        <v>869009.36827175971</v>
      </c>
      <c r="AD92" s="186">
        <f t="shared" si="4"/>
        <v>1348932.1192806903</v>
      </c>
      <c r="AE92" s="186">
        <f t="shared" si="4"/>
        <v>1242617.4029202131</v>
      </c>
      <c r="AF92" s="186">
        <f t="shared" si="4"/>
        <v>1239212.9716793359</v>
      </c>
      <c r="AG92" s="186">
        <f t="shared" si="4"/>
        <v>1239212.9716793359</v>
      </c>
      <c r="AH92" s="186">
        <f t="shared" si="4"/>
        <v>1239212.9716793359</v>
      </c>
      <c r="AI92" s="186">
        <f t="shared" si="4"/>
        <v>510664.68613159459</v>
      </c>
      <c r="AJ92" s="186">
        <f t="shared" si="4"/>
        <v>0</v>
      </c>
      <c r="AK92" s="186">
        <f t="shared" si="4"/>
        <v>0</v>
      </c>
      <c r="AL92" s="186">
        <f t="shared" si="4"/>
        <v>0</v>
      </c>
      <c r="AM92" s="186">
        <f t="shared" si="4"/>
        <v>0</v>
      </c>
      <c r="AN92" s="186">
        <f t="shared" si="4"/>
        <v>17028671.624395218</v>
      </c>
    </row>
    <row r="93" spans="1:40" s="172" customFormat="1" ht="17.25" customHeight="1">
      <c r="C93" s="188"/>
      <c r="D93" s="189"/>
      <c r="E93" s="190"/>
      <c r="G93" s="190"/>
      <c r="H93" s="190"/>
      <c r="I93" s="190"/>
      <c r="J93" s="190"/>
      <c r="K93" s="190"/>
      <c r="L93" s="190"/>
      <c r="M93" s="190"/>
      <c r="S93" s="174" t="s">
        <v>1288</v>
      </c>
      <c r="T93" s="174" t="s">
        <v>1289</v>
      </c>
      <c r="U93" s="174" t="s">
        <v>1290</v>
      </c>
      <c r="V93" s="174" t="s">
        <v>1291</v>
      </c>
      <c r="W93" s="174" t="s">
        <v>1338</v>
      </c>
      <c r="X93" s="174" t="s">
        <v>1339</v>
      </c>
      <c r="Y93" s="174" t="s">
        <v>1340</v>
      </c>
      <c r="Z93" s="174" t="s">
        <v>1341</v>
      </c>
      <c r="AA93" s="174" t="s">
        <v>1342</v>
      </c>
      <c r="AB93" s="174" t="s">
        <v>1343</v>
      </c>
      <c r="AC93" s="174" t="s">
        <v>1344</v>
      </c>
      <c r="AD93" s="174" t="s">
        <v>1345</v>
      </c>
      <c r="AE93" s="174" t="s">
        <v>1346</v>
      </c>
      <c r="AF93" s="174" t="s">
        <v>1347</v>
      </c>
      <c r="AG93" s="174" t="s">
        <v>1348</v>
      </c>
      <c r="AH93" s="174" t="s">
        <v>1349</v>
      </c>
      <c r="AI93" s="174" t="s">
        <v>1350</v>
      </c>
      <c r="AJ93" s="174" t="s">
        <v>1351</v>
      </c>
      <c r="AK93" s="174" t="s">
        <v>1352</v>
      </c>
      <c r="AL93" s="174" t="s">
        <v>1353</v>
      </c>
      <c r="AM93" s="174" t="s">
        <v>1354</v>
      </c>
      <c r="AN93" s="175" t="s">
        <v>1261</v>
      </c>
    </row>
    <row r="94" spans="1:40" s="172" customFormat="1">
      <c r="C94" s="188"/>
      <c r="D94" s="189"/>
      <c r="E94" s="190"/>
      <c r="G94" s="190"/>
      <c r="H94" s="190"/>
      <c r="I94" s="190"/>
      <c r="J94" s="190"/>
      <c r="K94" s="190"/>
      <c r="L94" s="190"/>
      <c r="M94" s="190"/>
      <c r="S94" s="329" t="s">
        <v>1407</v>
      </c>
      <c r="T94" s="329"/>
      <c r="U94" s="329"/>
      <c r="V94" s="329"/>
      <c r="W94" s="329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3"/>
      <c r="AM94" s="173"/>
    </row>
    <row r="95" spans="1:40" s="172" customFormat="1" ht="13.5" customHeight="1" outlineLevel="1">
      <c r="C95" s="188"/>
      <c r="D95" s="189"/>
      <c r="E95" s="190"/>
      <c r="G95" s="190"/>
      <c r="H95" s="190"/>
      <c r="I95" s="190"/>
      <c r="J95" s="190"/>
      <c r="K95" s="190"/>
      <c r="L95" s="190"/>
      <c r="M95" s="190"/>
      <c r="P95" s="225" t="str">
        <f>+'[111]2d - Schedule Table'!B7</f>
        <v>Phase 0</v>
      </c>
      <c r="Q95" s="226">
        <f>+SUMPRODUCT($F$5:$F$91,$P$5:$P$91)*'[111]2d - Schedule Table'!G7/12</f>
        <v>0</v>
      </c>
      <c r="R95" s="226">
        <f>+SUMPRODUCT($F$5:$F$91,$P$5:$P$91)*'[111]2d - Schedule Table'!H7/12</f>
        <v>0</v>
      </c>
      <c r="S95" s="226">
        <f>+SUMPRODUCT($F$5:$F$91,$P$5:$P$91)*'[111]2d - Schedule Table'!I7/12</f>
        <v>0</v>
      </c>
      <c r="T95" s="226">
        <f>+SUMPRODUCT($F$5:$F$91,$P$5:$P$91)*'[111]2d - Schedule Table'!J7/12</f>
        <v>0</v>
      </c>
      <c r="U95" s="226">
        <f>+SUMPRODUCT($F$5:$F$91,$P$5:$P$91)*'[111]2d - Schedule Table'!K7/12</f>
        <v>0</v>
      </c>
      <c r="V95" s="226">
        <f>+SUMPRODUCT($F$5:$F$91,$P$5:$P$91)*'[111]2d - Schedule Table'!L7/12</f>
        <v>0</v>
      </c>
      <c r="W95" s="226">
        <f>+SUMPRODUCT($F$5:$F$91,$P$5:$P$91)*'[111]2d - Schedule Table'!M7/12</f>
        <v>0</v>
      </c>
      <c r="X95" s="226">
        <f>+SUMPRODUCT($F$5:$F$91,$P$5:$P$91)*'[111]2d - Schedule Table'!N7/12</f>
        <v>0</v>
      </c>
      <c r="Y95" s="226">
        <f>+SUMPRODUCT($F$5:$F$91,$P$5:$P$91)*'[111]2d - Schedule Table'!O7/12</f>
        <v>0</v>
      </c>
      <c r="Z95" s="226">
        <f>+SUMPRODUCT($F$5:$F$91,$P$5:$P$91)*'[111]2d - Schedule Table'!P7/12</f>
        <v>0</v>
      </c>
      <c r="AA95" s="226">
        <f>+SUMPRODUCT($F$5:$F$91,$P$5:$P$91)*'[111]2d - Schedule Table'!Q7/12</f>
        <v>0</v>
      </c>
      <c r="AB95" s="226">
        <f>+SUMPRODUCT($F$5:$F$91,$P$5:$P$91)*'[111]2d - Schedule Table'!R7/12</f>
        <v>0</v>
      </c>
      <c r="AC95" s="226">
        <f>+SUMPRODUCT($F$5:$F$91,$P$5:$P$91)*'[111]2d - Schedule Table'!S7/12</f>
        <v>0</v>
      </c>
      <c r="AD95" s="226">
        <f>+SUMPRODUCT($F$5:$F$91,$P$5:$P$91)*'[111]2d - Schedule Table'!T7/12</f>
        <v>0</v>
      </c>
      <c r="AE95" s="226">
        <f>+SUMPRODUCT($F$5:$F$91,$P$5:$P$91)*'[111]2d - Schedule Table'!U7/12</f>
        <v>0</v>
      </c>
      <c r="AF95" s="226">
        <f>+SUMPRODUCT($F$5:$F$91,$P$5:$P$91)*'[111]2d - Schedule Table'!V7/12</f>
        <v>0</v>
      </c>
      <c r="AG95" s="226">
        <f>+SUMPRODUCT($F$5:$F$91,$P$5:$P$91)*'[111]2d - Schedule Table'!W7/12</f>
        <v>0</v>
      </c>
      <c r="AH95" s="226">
        <f>+SUMPRODUCT($F$5:$F$91,$P$5:$P$91)*'[111]2d - Schedule Table'!X7/12</f>
        <v>0</v>
      </c>
      <c r="AI95" s="226">
        <f>+SUMPRODUCT($F$5:$F$91,$P$5:$P$91)*'[111]2d - Schedule Table'!Y7/12</f>
        <v>0</v>
      </c>
      <c r="AJ95" s="226">
        <f>+SUMPRODUCT($F$5:$F$91,$P$5:$P$91)*'[111]2d - Schedule Table'!Z7/12</f>
        <v>0</v>
      </c>
      <c r="AK95" s="226">
        <f>+SUMPRODUCT($F$5:$F$91,$P$5:$P$91)*'[111]2d - Schedule Table'!AA7/12</f>
        <v>0</v>
      </c>
      <c r="AL95" s="226">
        <f>+SUMPRODUCT($F$5:$F$91,$P$5:$P$91)*'[111]2d - Schedule Table'!AB7/12</f>
        <v>0</v>
      </c>
      <c r="AM95" s="226">
        <f>+SUMPRODUCT($F$5:$F$91,$P$5:$P$91)*'[111]2d - Schedule Table'!AC7/12</f>
        <v>0</v>
      </c>
      <c r="AN95" s="227">
        <f t="shared" ref="AN95:AN104" si="5">+SUM(Q95:AM95)</f>
        <v>0</v>
      </c>
    </row>
    <row r="96" spans="1:40" s="172" customFormat="1" ht="13.5" customHeight="1" outlineLevel="1">
      <c r="C96" s="188"/>
      <c r="D96" s="189"/>
      <c r="E96" s="190"/>
      <c r="G96" s="190"/>
      <c r="H96" s="190"/>
      <c r="I96" s="190"/>
      <c r="J96" s="190"/>
      <c r="K96" s="190"/>
      <c r="L96" s="190"/>
      <c r="M96" s="190"/>
      <c r="P96" s="225" t="str">
        <f>+'[111]2d - Schedule Table'!B8</f>
        <v>Phase A</v>
      </c>
      <c r="Q96" s="226">
        <f>+SUMPRODUCT($G$5:$G$91,$P$5:$P$91)*'[111]2d - Schedule Table'!G8/12</f>
        <v>0</v>
      </c>
      <c r="R96" s="226">
        <f>+SUMPRODUCT($G$5:$G$91,$P$5:$P$91)*'[111]2d - Schedule Table'!H8/12</f>
        <v>0</v>
      </c>
      <c r="S96" s="226">
        <f>+SUMPRODUCT($G$5:$G$91,$P$5:$P$91)*'[111]2d - Schedule Table'!I8/12</f>
        <v>0</v>
      </c>
      <c r="T96" s="226">
        <f>+SUMPRODUCT($G$5:$G$91,$P$5:$P$91)*'[111]2d - Schedule Table'!J8/12</f>
        <v>822468.01157993835</v>
      </c>
      <c r="U96" s="226">
        <f>+SUMPRODUCT($G$5:$G$91,$P$5:$P$91)*'[111]2d - Schedule Table'!K8/12</f>
        <v>1386010.9084032297</v>
      </c>
      <c r="V96" s="226">
        <f>+SUMPRODUCT($G$5:$G$91,$P$5:$P$91)*'[111]2d - Schedule Table'!L8/12</f>
        <v>1386010.9084032297</v>
      </c>
      <c r="W96" s="226">
        <f>+SUMPRODUCT($G$5:$G$91,$P$5:$P$91)*'[111]2d - Schedule Table'!M8/12</f>
        <v>121847.11282665755</v>
      </c>
      <c r="X96" s="226">
        <f>+SUMPRODUCT($G$5:$G$91,$P$5:$P$91)*'[111]2d - Schedule Table'!N8/12</f>
        <v>0</v>
      </c>
      <c r="Y96" s="226">
        <f>+SUMPRODUCT($G$5:$G$91,$P$5:$P$91)*'[111]2d - Schedule Table'!O8/12</f>
        <v>0</v>
      </c>
      <c r="Z96" s="226">
        <f>+SUMPRODUCT($G$5:$G$91,$P$5:$P$91)*'[111]2d - Schedule Table'!P8/12</f>
        <v>0</v>
      </c>
      <c r="AA96" s="226">
        <f>+SUMPRODUCT($G$5:$G$91,$P$5:$P$91)*'[111]2d - Schedule Table'!Q8/12</f>
        <v>0</v>
      </c>
      <c r="AB96" s="226">
        <f>+SUMPRODUCT($G$5:$G$91,$P$5:$P$91)*'[111]2d - Schedule Table'!R8/12</f>
        <v>0</v>
      </c>
      <c r="AC96" s="226">
        <f>+SUMPRODUCT($G$5:$G$91,$P$5:$P$91)*'[111]2d - Schedule Table'!S8/12</f>
        <v>0</v>
      </c>
      <c r="AD96" s="226">
        <f>+SUMPRODUCT($G$5:$G$91,$P$5:$P$91)*'[111]2d - Schedule Table'!T8/12</f>
        <v>0</v>
      </c>
      <c r="AE96" s="226">
        <f>+SUMPRODUCT($G$5:$G$91,$P$5:$P$91)*'[111]2d - Schedule Table'!U8/12</f>
        <v>0</v>
      </c>
      <c r="AF96" s="226">
        <f>+SUMPRODUCT($G$5:$G$91,$P$5:$P$91)*'[111]2d - Schedule Table'!V8/12</f>
        <v>0</v>
      </c>
      <c r="AG96" s="226">
        <f>+SUMPRODUCT($G$5:$G$91,$P$5:$P$91)*'[111]2d - Schedule Table'!W8/12</f>
        <v>0</v>
      </c>
      <c r="AH96" s="226">
        <f>+SUMPRODUCT($G$5:$G$91,$P$5:$P$91)*'[111]2d - Schedule Table'!X8/12</f>
        <v>0</v>
      </c>
      <c r="AI96" s="226">
        <f>+SUMPRODUCT($G$5:$G$91,$P$5:$P$91)*'[111]2d - Schedule Table'!Y8/12</f>
        <v>0</v>
      </c>
      <c r="AJ96" s="226">
        <f>+SUMPRODUCT($G$5:$G$91,$P$5:$P$91)*'[111]2d - Schedule Table'!Z8/12</f>
        <v>0</v>
      </c>
      <c r="AK96" s="226">
        <f>+SUMPRODUCT($G$5:$G$91,$P$5:$P$91)*'[111]2d - Schedule Table'!AA8/12</f>
        <v>0</v>
      </c>
      <c r="AL96" s="226">
        <f>+SUMPRODUCT($G$5:$G$91,$P$5:$P$91)*'[111]2d - Schedule Table'!AB8/12</f>
        <v>0</v>
      </c>
      <c r="AM96" s="226">
        <f>+SUMPRODUCT($G$5:$G$91,$P$5:$P$91)*'[111]2d - Schedule Table'!AC8/12</f>
        <v>0</v>
      </c>
      <c r="AN96" s="227">
        <f t="shared" si="5"/>
        <v>3716336.9412130555</v>
      </c>
    </row>
    <row r="97" spans="3:40" s="172" customFormat="1" ht="13.5" customHeight="1" outlineLevel="1">
      <c r="C97" s="188"/>
      <c r="D97" s="189"/>
      <c r="E97" s="190"/>
      <c r="G97" s="190"/>
      <c r="H97" s="190"/>
      <c r="I97" s="190"/>
      <c r="J97" s="190"/>
      <c r="K97" s="190"/>
      <c r="L97" s="190"/>
      <c r="M97" s="190"/>
      <c r="P97" s="225" t="str">
        <f>+'[111]2d - Schedule Table'!B9</f>
        <v>Phase B</v>
      </c>
      <c r="Q97" s="226">
        <f>+SUMPRODUCT($H$5:$H$91,$P$5:$P$91)*'[111]2d - Schedule Table'!G9/12</f>
        <v>0</v>
      </c>
      <c r="R97" s="226">
        <f>+SUMPRODUCT($H$5:$H$91,$P$5:$P$91)*'[111]2d - Schedule Table'!H9/12</f>
        <v>0</v>
      </c>
      <c r="S97" s="226">
        <f>+SUMPRODUCT($H$5:$H$91,$P$5:$P$91)*'[111]2d - Schedule Table'!I9/12</f>
        <v>0</v>
      </c>
      <c r="T97" s="226">
        <f>+SUMPRODUCT($H$5:$H$91,$P$5:$P$91)*'[111]2d - Schedule Table'!J9/12</f>
        <v>0</v>
      </c>
      <c r="U97" s="226">
        <f>+SUMPRODUCT($H$5:$H$91,$P$5:$P$91)*'[111]2d - Schedule Table'!K9/12</f>
        <v>0</v>
      </c>
      <c r="V97" s="226">
        <f>+SUMPRODUCT($H$5:$H$91,$P$5:$P$91)*'[111]2d - Schedule Table'!L9/12</f>
        <v>0</v>
      </c>
      <c r="W97" s="226">
        <f>+SUMPRODUCT($H$5:$H$91,$P$5:$P$91)*'[111]2d - Schedule Table'!M9/12</f>
        <v>901252.96969183814</v>
      </c>
      <c r="X97" s="226">
        <f>+SUMPRODUCT($H$5:$H$91,$P$5:$P$91)*'[111]2d - Schedule Table'!N9/12</f>
        <v>988120.72580671415</v>
      </c>
      <c r="Y97" s="226">
        <f>+SUMPRODUCT($H$5:$H$91,$P$5:$P$91)*'[111]2d - Schedule Table'!O9/12</f>
        <v>260603.26834462784</v>
      </c>
      <c r="Z97" s="226">
        <f>+SUMPRODUCT($H$5:$H$91,$P$5:$P$91)*'[111]2d - Schedule Table'!P9/12</f>
        <v>0</v>
      </c>
      <c r="AA97" s="226">
        <f>+SUMPRODUCT($H$5:$H$91,$P$5:$P$91)*'[111]2d - Schedule Table'!Q9/12</f>
        <v>0</v>
      </c>
      <c r="AB97" s="226">
        <f>+SUMPRODUCT($H$5:$H$91,$P$5:$P$91)*'[111]2d - Schedule Table'!R9/12</f>
        <v>0</v>
      </c>
      <c r="AC97" s="226">
        <f>+SUMPRODUCT($H$5:$H$91,$P$5:$P$91)*'[111]2d - Schedule Table'!S9/12</f>
        <v>0</v>
      </c>
      <c r="AD97" s="226">
        <f>+SUMPRODUCT($H$5:$H$91,$P$5:$P$91)*'[111]2d - Schedule Table'!T9/12</f>
        <v>0</v>
      </c>
      <c r="AE97" s="226">
        <f>+SUMPRODUCT($H$5:$H$91,$P$5:$P$91)*'[111]2d - Schedule Table'!U9/12</f>
        <v>0</v>
      </c>
      <c r="AF97" s="226">
        <f>+SUMPRODUCT($H$5:$H$91,$P$5:$P$91)*'[111]2d - Schedule Table'!V9/12</f>
        <v>0</v>
      </c>
      <c r="AG97" s="226">
        <f>+SUMPRODUCT($H$5:$H$91,$P$5:$P$91)*'[111]2d - Schedule Table'!W9/12</f>
        <v>0</v>
      </c>
      <c r="AH97" s="226">
        <f>+SUMPRODUCT($H$5:$H$91,$P$5:$P$91)*'[111]2d - Schedule Table'!X9/12</f>
        <v>0</v>
      </c>
      <c r="AI97" s="226">
        <f>+SUMPRODUCT($H$5:$H$91,$P$5:$P$91)*'[111]2d - Schedule Table'!Y9/12</f>
        <v>0</v>
      </c>
      <c r="AJ97" s="226">
        <f>+SUMPRODUCT($H$5:$H$91,$P$5:$P$91)*'[111]2d - Schedule Table'!Z9/12</f>
        <v>0</v>
      </c>
      <c r="AK97" s="226">
        <f>+SUMPRODUCT($H$5:$H$91,$P$5:$P$91)*'[111]2d - Schedule Table'!AA9/12</f>
        <v>0</v>
      </c>
      <c r="AL97" s="226">
        <f>+SUMPRODUCT($H$5:$H$91,$P$5:$P$91)*'[111]2d - Schedule Table'!AB9/12</f>
        <v>0</v>
      </c>
      <c r="AM97" s="226">
        <f>+SUMPRODUCT($H$5:$H$91,$P$5:$P$91)*'[111]2d - Schedule Table'!AC9/12</f>
        <v>0</v>
      </c>
      <c r="AN97" s="227">
        <f t="shared" si="5"/>
        <v>2149976.9638431799</v>
      </c>
    </row>
    <row r="98" spans="3:40" s="172" customFormat="1" ht="13.5" customHeight="1" outlineLevel="1">
      <c r="C98" s="188"/>
      <c r="D98" s="189"/>
      <c r="E98" s="190"/>
      <c r="G98" s="190"/>
      <c r="H98" s="190"/>
      <c r="I98" s="190"/>
      <c r="J98" s="190"/>
      <c r="K98" s="190"/>
      <c r="L98" s="190"/>
      <c r="M98" s="190"/>
      <c r="P98" s="225" t="str">
        <f>+'[111]2d - Schedule Table'!B10</f>
        <v>Phase C</v>
      </c>
      <c r="Q98" s="226">
        <f>+SUMPRODUCT($I$5:$I$91,$P$5:$P$91)*'[111]2d - Schedule Table'!G10/12</f>
        <v>0</v>
      </c>
      <c r="R98" s="226">
        <f>+SUMPRODUCT($I$5:$I$91,$P$5:$P$91)*'[111]2d - Schedule Table'!H10/12</f>
        <v>0</v>
      </c>
      <c r="S98" s="226">
        <f>+SUMPRODUCT($I$5:$I$91,$P$5:$P$91)*'[111]2d - Schedule Table'!I10/12</f>
        <v>0</v>
      </c>
      <c r="T98" s="226">
        <f>+SUMPRODUCT($I$5:$I$91,$P$5:$P$91)*'[111]2d - Schedule Table'!J10/12</f>
        <v>0</v>
      </c>
      <c r="U98" s="226">
        <f>+SUMPRODUCT($I$5:$I$91,$P$5:$P$91)*'[111]2d - Schedule Table'!K10/12</f>
        <v>0</v>
      </c>
      <c r="V98" s="226">
        <f>+SUMPRODUCT($I$5:$I$91,$P$5:$P$91)*'[111]2d - Schedule Table'!L10/12</f>
        <v>0</v>
      </c>
      <c r="W98" s="226">
        <f>+SUMPRODUCT($I$5:$I$91,$P$5:$P$91)*'[111]2d - Schedule Table'!M10/12</f>
        <v>0</v>
      </c>
      <c r="X98" s="226">
        <f>+SUMPRODUCT($I$5:$I$91,$P$5:$P$91)*'[111]2d - Schedule Table'!N10/12</f>
        <v>0</v>
      </c>
      <c r="Y98" s="226">
        <f>+SUMPRODUCT($I$5:$I$91,$P$5:$P$91)*'[111]2d - Schedule Table'!O10/12</f>
        <v>735827.16897262621</v>
      </c>
      <c r="Z98" s="226">
        <f>+SUMPRODUCT($I$5:$I$91,$P$5:$P$91)*'[111]2d - Schedule Table'!P10/12</f>
        <v>999407.05039565673</v>
      </c>
      <c r="AA98" s="226">
        <f>+SUMPRODUCT($I$5:$I$91,$P$5:$P$91)*'[111]2d - Schedule Table'!Q10/12</f>
        <v>285544.87154161616</v>
      </c>
      <c r="AB98" s="226">
        <f>+SUMPRODUCT($I$5:$I$91,$P$5:$P$91)*'[111]2d - Schedule Table'!R10/12</f>
        <v>0</v>
      </c>
      <c r="AC98" s="226">
        <f>+SUMPRODUCT($I$5:$I$91,$P$5:$P$91)*'[111]2d - Schedule Table'!S10/12</f>
        <v>0</v>
      </c>
      <c r="AD98" s="226">
        <f>+SUMPRODUCT($I$5:$I$91,$P$5:$P$91)*'[111]2d - Schedule Table'!T10/12</f>
        <v>0</v>
      </c>
      <c r="AE98" s="226">
        <f>+SUMPRODUCT($I$5:$I$91,$P$5:$P$91)*'[111]2d - Schedule Table'!U10/12</f>
        <v>0</v>
      </c>
      <c r="AF98" s="226">
        <f>+SUMPRODUCT($I$5:$I$91,$P$5:$P$91)*'[111]2d - Schedule Table'!V10/12</f>
        <v>0</v>
      </c>
      <c r="AG98" s="226">
        <f>+SUMPRODUCT($I$5:$I$91,$P$5:$P$91)*'[111]2d - Schedule Table'!W10/12</f>
        <v>0</v>
      </c>
      <c r="AH98" s="226">
        <f>+SUMPRODUCT($I$5:$I$91,$P$5:$P$91)*'[111]2d - Schedule Table'!X10/12</f>
        <v>0</v>
      </c>
      <c r="AI98" s="226">
        <f>+SUMPRODUCT($I$5:$I$91,$P$5:$P$91)*'[111]2d - Schedule Table'!Y10/12</f>
        <v>0</v>
      </c>
      <c r="AJ98" s="226">
        <f>+SUMPRODUCT($I$5:$I$91,$P$5:$P$91)*'[111]2d - Schedule Table'!Z10/12</f>
        <v>0</v>
      </c>
      <c r="AK98" s="226">
        <f>+SUMPRODUCT($I$5:$I$91,$P$5:$P$91)*'[111]2d - Schedule Table'!AA10/12</f>
        <v>0</v>
      </c>
      <c r="AL98" s="226">
        <f>+SUMPRODUCT($I$5:$I$91,$P$5:$P$91)*'[111]2d - Schedule Table'!AB10/12</f>
        <v>0</v>
      </c>
      <c r="AM98" s="226">
        <f>+SUMPRODUCT($I$5:$I$91,$P$5:$P$91)*'[111]2d - Schedule Table'!AC10/12</f>
        <v>0</v>
      </c>
      <c r="AN98" s="227">
        <f t="shared" si="5"/>
        <v>2020779.0909098992</v>
      </c>
    </row>
    <row r="99" spans="3:40" s="172" customFormat="1" ht="13.5" customHeight="1" outlineLevel="1">
      <c r="C99" s="188"/>
      <c r="D99" s="189"/>
      <c r="E99" s="190"/>
      <c r="G99" s="190"/>
      <c r="H99" s="190"/>
      <c r="I99" s="190"/>
      <c r="J99" s="190"/>
      <c r="K99" s="190"/>
      <c r="L99" s="190"/>
      <c r="M99" s="190"/>
      <c r="P99" s="225" t="str">
        <f>+'[111]2d - Schedule Table'!B11</f>
        <v>Phase D1</v>
      </c>
      <c r="Q99" s="226">
        <f>+SUMPRODUCT($J$5:$J$91,$P$5:$P$91)*'[111]2d - Schedule Table'!G11/12</f>
        <v>0</v>
      </c>
      <c r="R99" s="226">
        <f>+SUMPRODUCT($J$5:$J$91,$P$5:$P$91)*'[111]2d - Schedule Table'!H11/12</f>
        <v>0</v>
      </c>
      <c r="S99" s="226">
        <f>+SUMPRODUCT($J$5:$J$91,$P$5:$P$91)*'[111]2d - Schedule Table'!I11/12</f>
        <v>0</v>
      </c>
      <c r="T99" s="226">
        <f>+SUMPRODUCT($J$5:$J$91,$P$5:$P$91)*'[111]2d - Schedule Table'!J11/12</f>
        <v>0</v>
      </c>
      <c r="U99" s="226">
        <f>+SUMPRODUCT($J$5:$J$91,$P$5:$P$91)*'[111]2d - Schedule Table'!K11/12</f>
        <v>0</v>
      </c>
      <c r="V99" s="226">
        <f>+SUMPRODUCT($J$5:$J$91,$P$5:$P$91)*'[111]2d - Schedule Table'!L11/12</f>
        <v>0</v>
      </c>
      <c r="W99" s="226">
        <f>+SUMPRODUCT($J$5:$J$91,$P$5:$P$91)*'[111]2d - Schedule Table'!M11/12</f>
        <v>0</v>
      </c>
      <c r="X99" s="226">
        <f>+SUMPRODUCT($J$5:$J$91,$P$5:$P$91)*'[111]2d - Schedule Table'!N11/12</f>
        <v>0</v>
      </c>
      <c r="Y99" s="226">
        <f>+SUMPRODUCT($J$5:$J$91,$P$5:$P$91)*'[111]2d - Schedule Table'!O11/12</f>
        <v>0</v>
      </c>
      <c r="Z99" s="226">
        <f>+SUMPRODUCT($J$5:$J$91,$P$5:$P$91)*'[111]2d - Schedule Table'!P11/12</f>
        <v>0</v>
      </c>
      <c r="AA99" s="226">
        <f>+SUMPRODUCT($J$5:$J$91,$P$5:$P$91)*'[111]2d - Schedule Table'!Q11/12</f>
        <v>612886.71244027268</v>
      </c>
      <c r="AB99" s="226">
        <f>+SUMPRODUCT($J$5:$J$91,$P$5:$P$91)*'[111]2d - Schedule Table'!R11/12</f>
        <v>421948.92894926475</v>
      </c>
      <c r="AC99" s="226">
        <f>+SUMPRODUCT($J$5:$J$91,$P$5:$P$91)*'[111]2d - Schedule Table'!S11/12</f>
        <v>0</v>
      </c>
      <c r="AD99" s="226">
        <f>+SUMPRODUCT($J$5:$J$91,$P$5:$P$91)*'[111]2d - Schedule Table'!T11/12</f>
        <v>0</v>
      </c>
      <c r="AE99" s="226">
        <f>+SUMPRODUCT($J$5:$J$91,$P$5:$P$91)*'[111]2d - Schedule Table'!U11/12</f>
        <v>0</v>
      </c>
      <c r="AF99" s="226">
        <f>+SUMPRODUCT($J$5:$J$91,$P$5:$P$91)*'[111]2d - Schedule Table'!V11/12</f>
        <v>0</v>
      </c>
      <c r="AG99" s="226">
        <f>+SUMPRODUCT($J$5:$J$91,$P$5:$P$91)*'[111]2d - Schedule Table'!W11/12</f>
        <v>0</v>
      </c>
      <c r="AH99" s="226">
        <f>+SUMPRODUCT($J$5:$J$91,$P$5:$P$91)*'[111]2d - Schedule Table'!X11/12</f>
        <v>0</v>
      </c>
      <c r="AI99" s="226">
        <f>+SUMPRODUCT($J$5:$J$91,$P$5:$P$91)*'[111]2d - Schedule Table'!Y11/12</f>
        <v>0</v>
      </c>
      <c r="AJ99" s="226">
        <f>+SUMPRODUCT($J$5:$J$91,$P$5:$P$91)*'[111]2d - Schedule Table'!Z11/12</f>
        <v>0</v>
      </c>
      <c r="AK99" s="226">
        <f>+SUMPRODUCT($J$5:$J$91,$P$5:$P$91)*'[111]2d - Schedule Table'!AA11/12</f>
        <v>0</v>
      </c>
      <c r="AL99" s="226">
        <f>+SUMPRODUCT($J$5:$J$91,$P$5:$P$91)*'[111]2d - Schedule Table'!AB11/12</f>
        <v>0</v>
      </c>
      <c r="AM99" s="226">
        <f>+SUMPRODUCT($J$5:$J$91,$P$5:$P$91)*'[111]2d - Schedule Table'!AC11/12</f>
        <v>0</v>
      </c>
      <c r="AN99" s="227">
        <f t="shared" si="5"/>
        <v>1034835.6413895374</v>
      </c>
    </row>
    <row r="100" spans="3:40" s="172" customFormat="1" ht="13.5" customHeight="1" outlineLevel="1">
      <c r="C100" s="188"/>
      <c r="D100" s="189"/>
      <c r="E100" s="190"/>
      <c r="G100" s="190"/>
      <c r="H100" s="190"/>
      <c r="I100" s="190"/>
      <c r="J100" s="190"/>
      <c r="K100" s="190"/>
      <c r="L100" s="190"/>
      <c r="M100" s="190"/>
      <c r="P100" s="225" t="str">
        <f>+'[111]2d - Schedule Table'!B12</f>
        <v>Phase D2</v>
      </c>
      <c r="Q100" s="226">
        <f>+SUMPRODUCT($K$5:$K$91,$P$5:$P$91)*'[111]2d - Schedule Table'!G12/12</f>
        <v>0</v>
      </c>
      <c r="R100" s="226">
        <f>+SUMPRODUCT($K$5:$K$91,$P$5:$P$91)*'[111]2d - Schedule Table'!H12/12</f>
        <v>0</v>
      </c>
      <c r="S100" s="226">
        <f>+SUMPRODUCT($K$5:$K$91,$P$5:$P$91)*'[111]2d - Schedule Table'!I12/12</f>
        <v>0</v>
      </c>
      <c r="T100" s="226">
        <f>+SUMPRODUCT($K$5:$K$91,$P$5:$P$91)*'[111]2d - Schedule Table'!J12/12</f>
        <v>0</v>
      </c>
      <c r="U100" s="226">
        <f>+SUMPRODUCT($K$5:$K$91,$P$5:$P$91)*'[111]2d - Schedule Table'!K12/12</f>
        <v>0</v>
      </c>
      <c r="V100" s="226">
        <f>+SUMPRODUCT($K$5:$K$91,$P$5:$P$91)*'[111]2d - Schedule Table'!L12/12</f>
        <v>0</v>
      </c>
      <c r="W100" s="226">
        <f>+SUMPRODUCT($K$5:$K$91,$P$5:$P$91)*'[111]2d - Schedule Table'!M12/12</f>
        <v>0</v>
      </c>
      <c r="X100" s="226">
        <f>+SUMPRODUCT($K$5:$K$91,$P$5:$P$91)*'[111]2d - Schedule Table'!N12/12</f>
        <v>0</v>
      </c>
      <c r="Y100" s="226">
        <f>+SUMPRODUCT($K$5:$K$91,$P$5:$P$91)*'[111]2d - Schedule Table'!O12/12</f>
        <v>0</v>
      </c>
      <c r="Z100" s="226">
        <f>+SUMPRODUCT($K$5:$K$91,$P$5:$P$91)*'[111]2d - Schedule Table'!P12/12</f>
        <v>0</v>
      </c>
      <c r="AA100" s="226">
        <f>+SUMPRODUCT($K$5:$K$91,$P$5:$P$91)*'[111]2d - Schedule Table'!Q12/12</f>
        <v>0</v>
      </c>
      <c r="AB100" s="226">
        <f>+SUMPRODUCT($K$5:$K$91,$P$5:$P$91)*'[111]2d - Schedule Table'!R12/12</f>
        <v>417880.49539728271</v>
      </c>
      <c r="AC100" s="226">
        <f>+SUMPRODUCT($K$5:$K$91,$P$5:$P$91)*'[111]2d - Schedule Table'!S12/12</f>
        <v>769899.39097651525</v>
      </c>
      <c r="AD100" s="226">
        <f>+SUMPRODUCT($K$5:$K$91,$P$5:$P$91)*'[111]2d - Schedule Table'!T12/12</f>
        <v>0</v>
      </c>
      <c r="AE100" s="226">
        <f>+SUMPRODUCT($K$5:$K$91,$P$5:$P$91)*'[111]2d - Schedule Table'!U12/12</f>
        <v>0</v>
      </c>
      <c r="AF100" s="226">
        <f>+SUMPRODUCT($K$5:$K$91,$P$5:$P$91)*'[111]2d - Schedule Table'!V12/12</f>
        <v>0</v>
      </c>
      <c r="AG100" s="226">
        <f>+SUMPRODUCT($K$5:$K$91,$P$5:$P$91)*'[111]2d - Schedule Table'!W12/12</f>
        <v>0</v>
      </c>
      <c r="AH100" s="226">
        <f>+SUMPRODUCT($K$5:$K$91,$P$5:$P$91)*'[111]2d - Schedule Table'!X12/12</f>
        <v>0</v>
      </c>
      <c r="AI100" s="226">
        <f>+SUMPRODUCT($K$5:$K$91,$P$5:$P$91)*'[111]2d - Schedule Table'!Y12/12</f>
        <v>0</v>
      </c>
      <c r="AJ100" s="226">
        <f>+SUMPRODUCT($K$5:$K$91,$P$5:$P$91)*'[111]2d - Schedule Table'!Z12/12</f>
        <v>0</v>
      </c>
      <c r="AK100" s="226">
        <f>+SUMPRODUCT($K$5:$K$91,$P$5:$P$91)*'[111]2d - Schedule Table'!AA12/12</f>
        <v>0</v>
      </c>
      <c r="AL100" s="226">
        <f>+SUMPRODUCT($K$5:$K$91,$P$5:$P$91)*'[111]2d - Schedule Table'!AB12/12</f>
        <v>0</v>
      </c>
      <c r="AM100" s="226">
        <f>+SUMPRODUCT($K$5:$K$91,$P$5:$P$91)*'[111]2d - Schedule Table'!AC12/12</f>
        <v>0</v>
      </c>
      <c r="AN100" s="227">
        <f t="shared" si="5"/>
        <v>1187779.8863737979</v>
      </c>
    </row>
    <row r="101" spans="3:40" s="172" customFormat="1" ht="13.5" customHeight="1" outlineLevel="1">
      <c r="C101" s="188"/>
      <c r="D101" s="189"/>
      <c r="E101" s="190"/>
      <c r="G101" s="190"/>
      <c r="H101" s="190"/>
      <c r="I101" s="190"/>
      <c r="J101" s="190"/>
      <c r="K101" s="190"/>
      <c r="L101" s="190"/>
      <c r="M101" s="190"/>
      <c r="P101" s="225" t="str">
        <f>+'[111]2d - Schedule Table'!B13</f>
        <v>Phase D3</v>
      </c>
      <c r="Q101" s="226">
        <f>+SUMPRODUCT($L$5:$L$91,$P$5:$P$91)*'[111]2d - Schedule Table'!G13/12</f>
        <v>0</v>
      </c>
      <c r="R101" s="226">
        <f>+SUMPRODUCT($L$5:$L$91,$P$5:$P$91)*'[111]2d - Schedule Table'!H13/12</f>
        <v>0</v>
      </c>
      <c r="S101" s="226">
        <f>+SUMPRODUCT($L$5:$L$91,$P$5:$P$91)*'[111]2d - Schedule Table'!I13/12</f>
        <v>0</v>
      </c>
      <c r="T101" s="226">
        <f>+SUMPRODUCT($L$5:$L$91,$P$5:$P$91)*'[111]2d - Schedule Table'!J13/12</f>
        <v>0</v>
      </c>
      <c r="U101" s="226">
        <f>+SUMPRODUCT($L$5:$L$91,$P$5:$P$91)*'[111]2d - Schedule Table'!K13/12</f>
        <v>0</v>
      </c>
      <c r="V101" s="226">
        <f>+SUMPRODUCT($L$5:$L$91,$P$5:$P$91)*'[111]2d - Schedule Table'!L13/12</f>
        <v>0</v>
      </c>
      <c r="W101" s="226">
        <f>+SUMPRODUCT($L$5:$L$91,$P$5:$P$91)*'[111]2d - Schedule Table'!M13/12</f>
        <v>0</v>
      </c>
      <c r="X101" s="226">
        <f>+SUMPRODUCT($L$5:$L$91,$P$5:$P$91)*'[111]2d - Schedule Table'!N13/12</f>
        <v>0</v>
      </c>
      <c r="Y101" s="226">
        <f>+SUMPRODUCT($L$5:$L$91,$P$5:$P$91)*'[111]2d - Schedule Table'!O13/12</f>
        <v>0</v>
      </c>
      <c r="Z101" s="226">
        <f>+SUMPRODUCT($L$5:$L$91,$P$5:$P$91)*'[111]2d - Schedule Table'!P13/12</f>
        <v>0</v>
      </c>
      <c r="AA101" s="226">
        <f>+SUMPRODUCT($L$5:$L$91,$P$5:$P$91)*'[111]2d - Schedule Table'!Q13/12</f>
        <v>0</v>
      </c>
      <c r="AB101" s="226">
        <f>+SUMPRODUCT($L$5:$L$91,$P$5:$P$91)*'[111]2d - Schedule Table'!R13/12</f>
        <v>0</v>
      </c>
      <c r="AC101" s="226">
        <f>+SUMPRODUCT($L$5:$L$91,$P$5:$P$91)*'[111]2d - Schedule Table'!S13/12</f>
        <v>99109.97729524468</v>
      </c>
      <c r="AD101" s="226">
        <f>+SUMPRODUCT($L$5:$L$91,$P$5:$P$91)*'[111]2d - Schedule Table'!T13/12</f>
        <v>644214.85241909057</v>
      </c>
      <c r="AE101" s="226">
        <f>+SUMPRODUCT($L$5:$L$91,$P$5:$P$91)*'[111]2d - Schedule Table'!U13/12</f>
        <v>0</v>
      </c>
      <c r="AF101" s="226">
        <f>+SUMPRODUCT($L$5:$L$91,$P$5:$P$91)*'[111]2d - Schedule Table'!V13/12</f>
        <v>0</v>
      </c>
      <c r="AG101" s="226">
        <f>+SUMPRODUCT($L$5:$L$91,$P$5:$P$91)*'[111]2d - Schedule Table'!W13/12</f>
        <v>0</v>
      </c>
      <c r="AH101" s="226">
        <f>+SUMPRODUCT($L$5:$L$91,$P$5:$P$91)*'[111]2d - Schedule Table'!X13/12</f>
        <v>0</v>
      </c>
      <c r="AI101" s="226">
        <f>+SUMPRODUCT($L$5:$L$91,$P$5:$P$91)*'[111]2d - Schedule Table'!Y13/12</f>
        <v>0</v>
      </c>
      <c r="AJ101" s="226">
        <f>+SUMPRODUCT($L$5:$L$91,$P$5:$P$91)*'[111]2d - Schedule Table'!Z13/12</f>
        <v>0</v>
      </c>
      <c r="AK101" s="226">
        <f>+SUMPRODUCT($L$5:$L$91,$P$5:$P$91)*'[111]2d - Schedule Table'!AA13/12</f>
        <v>0</v>
      </c>
      <c r="AL101" s="226">
        <f>+SUMPRODUCT($L$5:$L$91,$P$5:$P$91)*'[111]2d - Schedule Table'!AB13/12</f>
        <v>0</v>
      </c>
      <c r="AM101" s="226">
        <f>+SUMPRODUCT($L$5:$L$91,$P$5:$P$91)*'[111]2d - Schedule Table'!AC13/12</f>
        <v>0</v>
      </c>
      <c r="AN101" s="227">
        <f t="shared" si="5"/>
        <v>743324.82971433527</v>
      </c>
    </row>
    <row r="102" spans="3:40" s="172" customFormat="1" ht="13.5" customHeight="1" outlineLevel="1">
      <c r="C102" s="188"/>
      <c r="D102" s="189"/>
      <c r="E102" s="190"/>
      <c r="G102" s="190"/>
      <c r="H102" s="190"/>
      <c r="I102" s="190"/>
      <c r="J102" s="190"/>
      <c r="K102" s="190"/>
      <c r="L102" s="190"/>
      <c r="M102" s="190"/>
      <c r="P102" s="225" t="str">
        <f>+'[111]2d - Schedule Table'!B14</f>
        <v>Phase E</v>
      </c>
      <c r="Q102" s="226">
        <f>+SUMPRODUCT($M$5:$M$91,$P$5:$P$91)*'[111]2d - Schedule Table'!G14/12</f>
        <v>0</v>
      </c>
      <c r="R102" s="226">
        <f>+SUMPRODUCT($M$5:$M$91,$P$5:$P$91)*'[111]2d - Schedule Table'!H14/12</f>
        <v>0</v>
      </c>
      <c r="S102" s="226">
        <f>+SUMPRODUCT($M$5:$M$91,$P$5:$P$91)*'[111]2d - Schedule Table'!I14/12</f>
        <v>0</v>
      </c>
      <c r="T102" s="226">
        <f>+SUMPRODUCT($M$5:$M$91,$P$5:$P$91)*'[111]2d - Schedule Table'!J14/12</f>
        <v>0</v>
      </c>
      <c r="U102" s="226">
        <f>+SUMPRODUCT($M$5:$M$91,$P$5:$P$91)*'[111]2d - Schedule Table'!K14/12</f>
        <v>0</v>
      </c>
      <c r="V102" s="226">
        <f>+SUMPRODUCT($M$5:$M$91,$P$5:$P$91)*'[111]2d - Schedule Table'!L14/12</f>
        <v>0</v>
      </c>
      <c r="W102" s="226">
        <f>+SUMPRODUCT($M$5:$M$91,$P$5:$P$91)*'[111]2d - Schedule Table'!M14/12</f>
        <v>0</v>
      </c>
      <c r="X102" s="226">
        <f>+SUMPRODUCT($M$5:$M$91,$P$5:$P$91)*'[111]2d - Schedule Table'!N14/12</f>
        <v>0</v>
      </c>
      <c r="Y102" s="226">
        <f>+SUMPRODUCT($M$5:$M$91,$P$5:$P$91)*'[111]2d - Schedule Table'!O14/12</f>
        <v>0</v>
      </c>
      <c r="Z102" s="226">
        <f>+SUMPRODUCT($M$5:$M$91,$P$5:$P$91)*'[111]2d - Schedule Table'!P14/12</f>
        <v>0</v>
      </c>
      <c r="AA102" s="226">
        <f>+SUMPRODUCT($M$5:$M$91,$P$5:$P$91)*'[111]2d - Schedule Table'!Q14/12</f>
        <v>0</v>
      </c>
      <c r="AB102" s="226">
        <f>+SUMPRODUCT($M$5:$M$91,$P$5:$P$91)*'[111]2d - Schedule Table'!R14/12</f>
        <v>0</v>
      </c>
      <c r="AC102" s="226">
        <f>+SUMPRODUCT($M$5:$M$91,$P$5:$P$91)*'[111]2d - Schedule Table'!S14/12</f>
        <v>0</v>
      </c>
      <c r="AD102" s="226">
        <f>+SUMPRODUCT($M$5:$M$91,$P$5:$P$91)*'[111]2d - Schedule Table'!T14/12</f>
        <v>704717.26686160034</v>
      </c>
      <c r="AE102" s="226">
        <f>+SUMPRODUCT($M$5:$M$91,$P$5:$P$91)*'[111]2d - Schedule Table'!U14/12</f>
        <v>1242617.4029202131</v>
      </c>
      <c r="AF102" s="226">
        <f>+SUMPRODUCT($M$5:$M$91,$P$5:$P$91)*'[111]2d - Schedule Table'!V14/12</f>
        <v>1239212.9716793357</v>
      </c>
      <c r="AG102" s="226">
        <f>+SUMPRODUCT($M$5:$M$91,$P$5:$P$91)*'[111]2d - Schedule Table'!W14/12</f>
        <v>1239212.9716793357</v>
      </c>
      <c r="AH102" s="226">
        <f>+SUMPRODUCT($M$5:$M$91,$P$5:$P$91)*'[111]2d - Schedule Table'!X14/12</f>
        <v>1239212.9716793357</v>
      </c>
      <c r="AI102" s="226">
        <f>+SUMPRODUCT($M$5:$M$91,$P$5:$P$91)*'[111]2d - Schedule Table'!Y14/12</f>
        <v>510664.68613159441</v>
      </c>
      <c r="AJ102" s="226">
        <f>+SUMPRODUCT($M$5:$M$91,$P$5:$P$91)*'[111]2d - Schedule Table'!Z14/12</f>
        <v>0</v>
      </c>
      <c r="AK102" s="226">
        <f>+SUMPRODUCT($M$5:$M$91,$P$5:$P$91)*'[111]2d - Schedule Table'!AA14/12</f>
        <v>0</v>
      </c>
      <c r="AL102" s="226">
        <f>+SUMPRODUCT($M$5:$M$91,$P$5:$P$91)*'[111]2d - Schedule Table'!AB14/12</f>
        <v>0</v>
      </c>
      <c r="AM102" s="226">
        <f>+SUMPRODUCT($M$5:$M$91,$P$5:$P$91)*'[111]2d - Schedule Table'!AC14/12</f>
        <v>0</v>
      </c>
      <c r="AN102" s="227">
        <f t="shared" si="5"/>
        <v>6175638.2709514145</v>
      </c>
    </row>
    <row r="103" spans="3:40" s="172" customFormat="1" ht="13.5" customHeight="1" outlineLevel="1">
      <c r="C103" s="188"/>
      <c r="D103" s="189"/>
      <c r="E103" s="190"/>
      <c r="G103" s="190"/>
      <c r="H103" s="190"/>
      <c r="I103" s="190"/>
      <c r="J103" s="190"/>
      <c r="K103" s="190"/>
      <c r="L103" s="190"/>
      <c r="M103" s="190"/>
      <c r="P103" s="225" t="str">
        <f>+'[111]2d - Schedule Table'!B15</f>
        <v>Phase F</v>
      </c>
      <c r="Q103" s="226">
        <f>+SUMPRODUCT($N$5:$N$91,$P$5:$P$91)*'[111]2d - Schedule Table'!G15/12</f>
        <v>0</v>
      </c>
      <c r="R103" s="226">
        <f>+SUMPRODUCT($N$5:$N$91,$P$5:$P$91)*'[111]2d - Schedule Table'!H15/12</f>
        <v>0</v>
      </c>
      <c r="S103" s="226">
        <f>+SUMPRODUCT($N$5:$N$91,$P$5:$P$91)*'[111]2d - Schedule Table'!I15/12</f>
        <v>0</v>
      </c>
      <c r="T103" s="226">
        <f>+SUMPRODUCT($N$5:$N$91,$P$5:$P$91)*'[111]2d - Schedule Table'!J15/12</f>
        <v>0</v>
      </c>
      <c r="U103" s="226">
        <f>+SUMPRODUCT($N$5:$N$91,$P$5:$P$91)*'[111]2d - Schedule Table'!K15/12</f>
        <v>0</v>
      </c>
      <c r="V103" s="226">
        <f>+SUMPRODUCT($N$5:$N$91,$P$5:$P$91)*'[111]2d - Schedule Table'!L15/12</f>
        <v>0</v>
      </c>
      <c r="W103" s="226">
        <f>+SUMPRODUCT($N$5:$N$91,$P$5:$P$91)*'[111]2d - Schedule Table'!M15/12</f>
        <v>0</v>
      </c>
      <c r="X103" s="226">
        <f>+SUMPRODUCT($N$5:$N$91,$P$5:$P$91)*'[111]2d - Schedule Table'!N15/12</f>
        <v>0</v>
      </c>
      <c r="Y103" s="226">
        <f>+SUMPRODUCT($N$5:$N$91,$P$5:$P$91)*'[111]2d - Schedule Table'!O15/12</f>
        <v>0</v>
      </c>
      <c r="Z103" s="226">
        <f>+SUMPRODUCT($N$5:$N$91,$P$5:$P$91)*'[111]2d - Schedule Table'!P15/12</f>
        <v>0</v>
      </c>
      <c r="AA103" s="226">
        <f>+SUMPRODUCT($N$5:$N$91,$P$5:$P$91)*'[111]2d - Schedule Table'!Q15/12</f>
        <v>0</v>
      </c>
      <c r="AB103" s="226">
        <f>+SUMPRODUCT($N$5:$N$91,$P$5:$P$91)*'[111]2d - Schedule Table'!R15/12</f>
        <v>0</v>
      </c>
      <c r="AC103" s="226">
        <f>+SUMPRODUCT($N$5:$N$91,$P$5:$P$91)*'[111]2d - Schedule Table'!S15/12</f>
        <v>0</v>
      </c>
      <c r="AD103" s="226">
        <f>+SUMPRODUCT($N$5:$N$91,$P$5:$P$91)*'[111]2d - Schedule Table'!T15/12</f>
        <v>0</v>
      </c>
      <c r="AE103" s="226">
        <f>+SUMPRODUCT($N$5:$N$91,$P$5:$P$91)*'[111]2d - Schedule Table'!U15/12</f>
        <v>0</v>
      </c>
      <c r="AF103" s="226">
        <f>+SUMPRODUCT($N$5:$N$91,$P$5:$P$91)*'[111]2d - Schedule Table'!V15/12</f>
        <v>0</v>
      </c>
      <c r="AG103" s="226">
        <f>+SUMPRODUCT($N$5:$N$91,$P$5:$P$91)*'[111]2d - Schedule Table'!W15/12</f>
        <v>0</v>
      </c>
      <c r="AH103" s="226">
        <f>+SUMPRODUCT($N$5:$N$91,$P$5:$P$91)*'[111]2d - Schedule Table'!X15/12</f>
        <v>0</v>
      </c>
      <c r="AI103" s="226">
        <f>+SUMPRODUCT($N$5:$N$91,$P$5:$P$91)*'[111]2d - Schedule Table'!Y15/12</f>
        <v>0</v>
      </c>
      <c r="AJ103" s="226">
        <f>+SUMPRODUCT($N$5:$N$91,$P$5:$P$91)*'[111]2d - Schedule Table'!Z15/12</f>
        <v>0</v>
      </c>
      <c r="AK103" s="226">
        <f>+SUMPRODUCT($N$5:$N$91,$P$5:$P$91)*'[111]2d - Schedule Table'!AA15/12</f>
        <v>0</v>
      </c>
      <c r="AL103" s="226">
        <f>+SUMPRODUCT($N$5:$N$91,$P$5:$P$91)*'[111]2d - Schedule Table'!AB15/12</f>
        <v>0</v>
      </c>
      <c r="AM103" s="226">
        <f>+SUMPRODUCT($N$5:$N$91,$P$5:$P$91)*'[111]2d - Schedule Table'!AC15/12</f>
        <v>0</v>
      </c>
      <c r="AN103" s="227">
        <f t="shared" si="5"/>
        <v>0</v>
      </c>
    </row>
    <row r="104" spans="3:40" s="172" customFormat="1" ht="13.5" customHeight="1" outlineLevel="1">
      <c r="C104" s="188"/>
      <c r="D104" s="189"/>
      <c r="E104" s="190"/>
      <c r="G104" s="190"/>
      <c r="H104" s="190"/>
      <c r="I104" s="190"/>
      <c r="J104" s="190"/>
      <c r="K104" s="190"/>
      <c r="L104" s="190"/>
      <c r="M104" s="190"/>
      <c r="P104" s="225" t="str">
        <f>+'[111]2d - Schedule Table'!B16</f>
        <v xml:space="preserve">Science support </v>
      </c>
      <c r="Q104" s="226">
        <f>+SUMPRODUCT($O$5:$O$91,$P$5:$P$91)*'[111]2d - Schedule Table'!G16/12</f>
        <v>0</v>
      </c>
      <c r="R104" s="226">
        <f>+SUMPRODUCT($O$5:$O$91,$P$5:$P$91)*'[111]2d - Schedule Table'!H16/12</f>
        <v>0</v>
      </c>
      <c r="S104" s="226">
        <f>+SUMPRODUCT($O$5:$O$91,$P$5:$P$91)*'[111]2d - Schedule Table'!I16/12</f>
        <v>0</v>
      </c>
      <c r="T104" s="226">
        <f>+SUMPRODUCT($O$5:$O$91,$P$5:$P$91)*'[111]2d - Schedule Table'!J16/12</f>
        <v>0</v>
      </c>
      <c r="U104" s="226">
        <f>+SUMPRODUCT($O$5:$O$91,$P$5:$P$91)*'[111]2d - Schedule Table'!K16/12</f>
        <v>0</v>
      </c>
      <c r="V104" s="226">
        <f>+SUMPRODUCT($O$5:$O$91,$P$5:$P$91)*'[111]2d - Schedule Table'!L16/12</f>
        <v>0</v>
      </c>
      <c r="W104" s="226">
        <f>+SUMPRODUCT($O$5:$O$91,$P$5:$P$91)*'[111]2d - Schedule Table'!M16/12</f>
        <v>0</v>
      </c>
      <c r="X104" s="226">
        <f>+SUMPRODUCT($O$5:$O$91,$P$5:$P$91)*'[111]2d - Schedule Table'!N16/12</f>
        <v>0</v>
      </c>
      <c r="Y104" s="226">
        <f>+SUMPRODUCT($O$5:$O$91,$P$5:$P$91)*'[111]2d - Schedule Table'!O16/12</f>
        <v>0</v>
      </c>
      <c r="Z104" s="226">
        <f>+SUMPRODUCT($O$5:$O$91,$P$5:$P$91)*'[111]2d - Schedule Table'!P16/12</f>
        <v>0</v>
      </c>
      <c r="AA104" s="226">
        <f>+SUMPRODUCT($O$5:$O$91,$P$5:$P$91)*'[111]2d - Schedule Table'!Q16/12</f>
        <v>0</v>
      </c>
      <c r="AB104" s="226">
        <f>+SUMPRODUCT($O$5:$O$91,$P$5:$P$91)*'[111]2d - Schedule Table'!R16/12</f>
        <v>0</v>
      </c>
      <c r="AC104" s="226">
        <f>+SUMPRODUCT($O$5:$O$91,$P$5:$P$91)*'[111]2d - Schedule Table'!S16/12</f>
        <v>0</v>
      </c>
      <c r="AD104" s="226">
        <f>+SUMPRODUCT($O$5:$O$91,$P$5:$P$91)*'[111]2d - Schedule Table'!T16/12</f>
        <v>0</v>
      </c>
      <c r="AE104" s="226">
        <f>+SUMPRODUCT($O$5:$O$91,$P$5:$P$91)*'[111]2d - Schedule Table'!U16/12</f>
        <v>0</v>
      </c>
      <c r="AF104" s="226">
        <f>+SUMPRODUCT($O$5:$O$91,$P$5:$P$91)*'[111]2d - Schedule Table'!V16/12</f>
        <v>0</v>
      </c>
      <c r="AG104" s="226">
        <f>+SUMPRODUCT($O$5:$O$91,$P$5:$P$91)*'[111]2d - Schedule Table'!W16/12</f>
        <v>0</v>
      </c>
      <c r="AH104" s="226">
        <f>+SUMPRODUCT($O$5:$O$91,$P$5:$P$91)*'[111]2d - Schedule Table'!X16/12</f>
        <v>0</v>
      </c>
      <c r="AI104" s="226">
        <f>+SUMPRODUCT($O$5:$O$91,$P$5:$P$91)*'[111]2d - Schedule Table'!Y16/12</f>
        <v>0</v>
      </c>
      <c r="AJ104" s="226">
        <f>+SUMPRODUCT($O$5:$O$91,$P$5:$P$91)*'[111]2d - Schedule Table'!Z16/12</f>
        <v>0</v>
      </c>
      <c r="AK104" s="226">
        <f>+SUMPRODUCT($O$5:$O$91,$P$5:$P$91)*'[111]2d - Schedule Table'!AA16/12</f>
        <v>0</v>
      </c>
      <c r="AL104" s="226">
        <f>+SUMPRODUCT($O$5:$O$91,$P$5:$P$91)*'[111]2d - Schedule Table'!AB16/12</f>
        <v>0</v>
      </c>
      <c r="AM104" s="226">
        <f>+SUMPRODUCT($O$5:$O$91,$P$5:$P$91)*'[111]2d - Schedule Table'!AC16/12</f>
        <v>0</v>
      </c>
      <c r="AN104" s="227">
        <f t="shared" si="5"/>
        <v>0</v>
      </c>
    </row>
    <row r="105" spans="3:40" s="172" customFormat="1" ht="13.5" customHeight="1">
      <c r="C105" s="188"/>
      <c r="D105" s="189"/>
      <c r="E105" s="190"/>
      <c r="G105" s="190"/>
      <c r="H105" s="190"/>
      <c r="I105" s="190"/>
      <c r="J105" s="190"/>
      <c r="K105" s="190"/>
      <c r="L105" s="190"/>
      <c r="M105" s="190"/>
      <c r="P105" s="228" t="s">
        <v>1408</v>
      </c>
      <c r="Q105" s="229">
        <f t="shared" ref="Q105:AN105" si="6">+SUM(Q95:Q104)</f>
        <v>0</v>
      </c>
      <c r="R105" s="230">
        <f t="shared" si="6"/>
        <v>0</v>
      </c>
      <c r="S105" s="230">
        <f t="shared" si="6"/>
        <v>0</v>
      </c>
      <c r="T105" s="230">
        <f t="shared" si="6"/>
        <v>822468.01157993835</v>
      </c>
      <c r="U105" s="230">
        <f t="shared" si="6"/>
        <v>1386010.9084032297</v>
      </c>
      <c r="V105" s="230">
        <f t="shared" si="6"/>
        <v>1386010.9084032297</v>
      </c>
      <c r="W105" s="230">
        <f t="shared" si="6"/>
        <v>1023100.0825184957</v>
      </c>
      <c r="X105" s="230">
        <f t="shared" si="6"/>
        <v>988120.72580671415</v>
      </c>
      <c r="Y105" s="230">
        <f t="shared" si="6"/>
        <v>996430.43731725402</v>
      </c>
      <c r="Z105" s="230">
        <f t="shared" si="6"/>
        <v>999407.05039565673</v>
      </c>
      <c r="AA105" s="230">
        <f t="shared" si="6"/>
        <v>898431.58398188883</v>
      </c>
      <c r="AB105" s="230">
        <f t="shared" si="6"/>
        <v>839829.42434654746</v>
      </c>
      <c r="AC105" s="230">
        <f t="shared" si="6"/>
        <v>869009.36827175994</v>
      </c>
      <c r="AD105" s="230">
        <f t="shared" si="6"/>
        <v>1348932.1192806908</v>
      </c>
      <c r="AE105" s="230">
        <f t="shared" si="6"/>
        <v>1242617.4029202131</v>
      </c>
      <c r="AF105" s="230">
        <f t="shared" si="6"/>
        <v>1239212.9716793357</v>
      </c>
      <c r="AG105" s="230">
        <f t="shared" si="6"/>
        <v>1239212.9716793357</v>
      </c>
      <c r="AH105" s="230">
        <f t="shared" si="6"/>
        <v>1239212.9716793357</v>
      </c>
      <c r="AI105" s="230">
        <f t="shared" si="6"/>
        <v>510664.68613159441</v>
      </c>
      <c r="AJ105" s="230">
        <f t="shared" si="6"/>
        <v>0</v>
      </c>
      <c r="AK105" s="230">
        <f t="shared" si="6"/>
        <v>0</v>
      </c>
      <c r="AL105" s="230">
        <f t="shared" si="6"/>
        <v>0</v>
      </c>
      <c r="AM105" s="230">
        <f t="shared" si="6"/>
        <v>0</v>
      </c>
      <c r="AN105" s="230">
        <f t="shared" si="6"/>
        <v>17028671.624395221</v>
      </c>
    </row>
    <row r="106" spans="3:40" s="172" customFormat="1" ht="9" customHeight="1">
      <c r="C106" s="188"/>
      <c r="D106" s="189"/>
      <c r="E106" s="190"/>
      <c r="G106" s="190"/>
      <c r="H106" s="190"/>
      <c r="I106" s="190"/>
      <c r="J106" s="190"/>
      <c r="K106" s="190"/>
      <c r="L106" s="190"/>
      <c r="M106" s="190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  <c r="AH106" s="231"/>
      <c r="AI106" s="231"/>
      <c r="AJ106" s="231"/>
      <c r="AK106" s="231"/>
      <c r="AL106" s="231"/>
      <c r="AM106" s="231"/>
    </row>
    <row r="107" spans="3:40" s="172" customFormat="1" ht="13.5" customHeight="1">
      <c r="C107" s="188"/>
      <c r="D107" s="189"/>
      <c r="E107" s="190"/>
      <c r="G107" s="190"/>
      <c r="H107" s="190"/>
      <c r="I107" s="190"/>
      <c r="J107" s="190"/>
      <c r="K107" s="190"/>
      <c r="L107" s="190"/>
      <c r="M107" s="190"/>
      <c r="P107" s="179" t="s">
        <v>1409</v>
      </c>
      <c r="Q107" s="232">
        <f t="shared" ref="Q107:AM107" si="7">+Q92-Q105</f>
        <v>0</v>
      </c>
      <c r="R107" s="232">
        <f t="shared" si="7"/>
        <v>0</v>
      </c>
      <c r="S107" s="232">
        <f t="shared" si="7"/>
        <v>0</v>
      </c>
      <c r="T107" s="232">
        <f t="shared" si="7"/>
        <v>0</v>
      </c>
      <c r="U107" s="232">
        <f t="shared" si="7"/>
        <v>0</v>
      </c>
      <c r="V107" s="232">
        <f t="shared" si="7"/>
        <v>0</v>
      </c>
      <c r="W107" s="232">
        <f t="shared" si="7"/>
        <v>0</v>
      </c>
      <c r="X107" s="232">
        <f t="shared" si="7"/>
        <v>0</v>
      </c>
      <c r="Y107" s="232">
        <f t="shared" si="7"/>
        <v>0</v>
      </c>
      <c r="Z107" s="232">
        <f t="shared" si="7"/>
        <v>0</v>
      </c>
      <c r="AA107" s="232">
        <f t="shared" si="7"/>
        <v>0</v>
      </c>
      <c r="AB107" s="232">
        <f t="shared" si="7"/>
        <v>0</v>
      </c>
      <c r="AC107" s="232">
        <f t="shared" si="7"/>
        <v>0</v>
      </c>
      <c r="AD107" s="232">
        <f t="shared" si="7"/>
        <v>0</v>
      </c>
      <c r="AE107" s="232">
        <f t="shared" si="7"/>
        <v>0</v>
      </c>
      <c r="AF107" s="232">
        <f t="shared" si="7"/>
        <v>0</v>
      </c>
      <c r="AG107" s="232">
        <f t="shared" si="7"/>
        <v>0</v>
      </c>
      <c r="AH107" s="232">
        <f t="shared" si="7"/>
        <v>0</v>
      </c>
      <c r="AI107" s="232">
        <f t="shared" si="7"/>
        <v>0</v>
      </c>
      <c r="AJ107" s="232">
        <f t="shared" si="7"/>
        <v>0</v>
      </c>
      <c r="AK107" s="232">
        <f t="shared" si="7"/>
        <v>0</v>
      </c>
      <c r="AL107" s="232">
        <f t="shared" si="7"/>
        <v>0</v>
      </c>
      <c r="AM107" s="232">
        <f t="shared" si="7"/>
        <v>0</v>
      </c>
      <c r="AN107" s="227">
        <f>+SUM(Q107:T107)</f>
        <v>0</v>
      </c>
    </row>
    <row r="108" spans="3:40" s="172" customFormat="1" ht="9" customHeight="1">
      <c r="C108" s="188"/>
      <c r="D108" s="189"/>
      <c r="E108" s="190"/>
      <c r="G108" s="190"/>
      <c r="H108" s="190"/>
      <c r="I108" s="190"/>
      <c r="J108" s="190"/>
      <c r="K108" s="190"/>
      <c r="L108" s="190"/>
      <c r="M108" s="190"/>
    </row>
    <row r="109" spans="3:40" s="172" customFormat="1" ht="13.5" customHeight="1">
      <c r="C109" s="188"/>
      <c r="D109" s="189"/>
      <c r="E109" s="190"/>
      <c r="G109" s="190"/>
      <c r="H109" s="190"/>
      <c r="I109" s="190"/>
      <c r="J109" s="190"/>
      <c r="K109" s="190"/>
      <c r="L109" s="190"/>
      <c r="M109" s="190"/>
      <c r="S109" s="329" t="s">
        <v>1410</v>
      </c>
      <c r="T109" s="329"/>
      <c r="U109" s="329"/>
      <c r="V109" s="329"/>
      <c r="W109" s="329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</row>
    <row r="110" spans="3:40" s="172" customFormat="1" ht="13.5" customHeight="1" outlineLevel="1">
      <c r="C110" s="188"/>
      <c r="D110" s="189"/>
      <c r="E110" s="190"/>
      <c r="G110" s="190"/>
      <c r="H110" s="190"/>
      <c r="I110" s="190"/>
      <c r="J110" s="190"/>
      <c r="K110" s="190"/>
      <c r="L110" s="190"/>
      <c r="M110" s="190"/>
      <c r="P110" s="225" t="str">
        <f t="shared" ref="P110:P119" si="8">+P95</f>
        <v>Phase 0</v>
      </c>
      <c r="Q110" s="232">
        <f t="shared" ref="Q110:R119" si="9">+Q95*(1+$C$167)^Q$2</f>
        <v>0</v>
      </c>
      <c r="R110" s="232">
        <f t="shared" si="9"/>
        <v>0</v>
      </c>
      <c r="S110" s="226">
        <f>+S95*HLOOKUP(S$4,'[111]Inflation table'!$AG$7:$AZ$27,$C$167,FALSE)</f>
        <v>0</v>
      </c>
      <c r="T110" s="226">
        <f>+T95*HLOOKUP(T$4,'[111]Inflation table'!$AG$7:$AZ$27,$C$167,FALSE)</f>
        <v>0</v>
      </c>
      <c r="U110" s="226">
        <f>+U95*HLOOKUP(U$4,'[111]Inflation table'!$AG$7:$AZ$27,$C$167,FALSE)</f>
        <v>0</v>
      </c>
      <c r="V110" s="226">
        <f>+V95*HLOOKUP(V$4,'[111]Inflation table'!$AG$7:$AZ$27,$C$167,FALSE)</f>
        <v>0</v>
      </c>
      <c r="W110" s="226">
        <f>+W95*HLOOKUP(W$4,'[111]Inflation table'!$AG$7:$AZ$27,$C$167,FALSE)</f>
        <v>0</v>
      </c>
      <c r="X110" s="226">
        <f>+X95*HLOOKUP(X$4,'[111]Inflation table'!$AG$7:$AZ$27,$C$167,FALSE)</f>
        <v>0</v>
      </c>
      <c r="Y110" s="226">
        <f>+Y95*HLOOKUP(Y$4,'[111]Inflation table'!$AG$7:$AZ$27,$C$167,FALSE)</f>
        <v>0</v>
      </c>
      <c r="Z110" s="226">
        <f>+Z95*HLOOKUP(Z$4,'[111]Inflation table'!$AG$7:$AZ$27,$C$167,FALSE)</f>
        <v>0</v>
      </c>
      <c r="AA110" s="226">
        <f>+AA95*HLOOKUP(AA$4,'[111]Inflation table'!$AG$7:$AZ$27,$C$167,FALSE)</f>
        <v>0</v>
      </c>
      <c r="AB110" s="226">
        <f>+AB95*HLOOKUP(AB$4,'[111]Inflation table'!$AG$7:$AZ$27,$C$167,FALSE)</f>
        <v>0</v>
      </c>
      <c r="AC110" s="226">
        <f>+AC95*HLOOKUP(AC$4,'[111]Inflation table'!$AG$7:$AZ$27,$C$167,FALSE)</f>
        <v>0</v>
      </c>
      <c r="AD110" s="226">
        <f>+AD95*HLOOKUP(AD$4,'[111]Inflation table'!$AG$7:$AZ$27,$C$167,FALSE)</f>
        <v>0</v>
      </c>
      <c r="AE110" s="226">
        <f>+AE95*HLOOKUP(AE$4,'[111]Inflation table'!$AG$7:$AZ$27,$C$167,FALSE)</f>
        <v>0</v>
      </c>
      <c r="AF110" s="226">
        <f>+AF95*HLOOKUP(AF$4,'[111]Inflation table'!$AG$7:$AZ$27,$C$167,FALSE)</f>
        <v>0</v>
      </c>
      <c r="AG110" s="226">
        <f>+AG95*HLOOKUP(AG$4,'[111]Inflation table'!$AG$7:$AZ$27,$C$167,FALSE)</f>
        <v>0</v>
      </c>
      <c r="AH110" s="226">
        <f>+AH95*HLOOKUP(AH$4,'[111]Inflation table'!$AG$7:$AZ$27,$C$167,FALSE)</f>
        <v>0</v>
      </c>
      <c r="AI110" s="226">
        <f>+AI95*HLOOKUP(AI$4,'[111]Inflation table'!$AG$7:$AZ$27,$C$167,FALSE)</f>
        <v>0</v>
      </c>
      <c r="AJ110" s="226">
        <f>+AJ95*HLOOKUP(AJ$4,'[111]Inflation table'!$AG$7:$AZ$27,$C$167,FALSE)</f>
        <v>0</v>
      </c>
      <c r="AK110" s="226">
        <f>+AK95*HLOOKUP(AK$4,'[111]Inflation table'!$AG$7:$AZ$27,$C$167,FALSE)</f>
        <v>0</v>
      </c>
      <c r="AL110" s="232">
        <f t="shared" ref="AL110:AM119" si="10">+AL95*(1+$C$167)^AL$2</f>
        <v>0</v>
      </c>
      <c r="AM110" s="232">
        <f t="shared" si="10"/>
        <v>0</v>
      </c>
      <c r="AN110" s="227">
        <f t="shared" ref="AN110:AN119" si="11">+SUM(Q110:AM110)</f>
        <v>0</v>
      </c>
    </row>
    <row r="111" spans="3:40" s="172" customFormat="1" ht="13.5" customHeight="1" outlineLevel="1">
      <c r="C111" s="188"/>
      <c r="D111" s="189"/>
      <c r="E111" s="190"/>
      <c r="G111" s="190"/>
      <c r="H111" s="190"/>
      <c r="I111" s="190"/>
      <c r="J111" s="190"/>
      <c r="K111" s="190"/>
      <c r="L111" s="190"/>
      <c r="M111" s="190"/>
      <c r="P111" s="225" t="str">
        <f t="shared" si="8"/>
        <v>Phase A</v>
      </c>
      <c r="Q111" s="232">
        <f t="shared" si="9"/>
        <v>0</v>
      </c>
      <c r="R111" s="232">
        <f t="shared" si="9"/>
        <v>0</v>
      </c>
      <c r="S111" s="226">
        <f>+S96*HLOOKUP(S$4,'[111]Inflation table'!$AG$7:$AZ$27,$C$167,FALSE)</f>
        <v>0</v>
      </c>
      <c r="T111" s="226">
        <f>+T96*HLOOKUP(T$4,'[111]Inflation table'!$AG$7:$AZ$27,$C$167,FALSE)</f>
        <v>822468.01157993835</v>
      </c>
      <c r="U111" s="226">
        <f>+U96*HLOOKUP(U$4,'[111]Inflation table'!$AG$7:$AZ$27,$C$167,FALSE)</f>
        <v>1417889.1592965038</v>
      </c>
      <c r="V111" s="226">
        <f>+V96*HLOOKUP(V$4,'[111]Inflation table'!$AG$7:$AZ$27,$C$167,FALSE)</f>
        <v>1450500.6099603232</v>
      </c>
      <c r="W111" s="226">
        <f>+W96*HLOOKUP(W$4,'[111]Inflation table'!$AG$7:$AZ$27,$C$167,FALSE)</f>
        <v>130449.41749357455</v>
      </c>
      <c r="X111" s="226">
        <f>+X96*HLOOKUP(X$4,'[111]Inflation table'!$AG$7:$AZ$27,$C$167,FALSE)</f>
        <v>0</v>
      </c>
      <c r="Y111" s="226">
        <f>+Y96*HLOOKUP(Y$4,'[111]Inflation table'!$AG$7:$AZ$27,$C$167,FALSE)</f>
        <v>0</v>
      </c>
      <c r="Z111" s="226">
        <f>+Z96*HLOOKUP(Z$4,'[111]Inflation table'!$AG$7:$AZ$27,$C$167,FALSE)</f>
        <v>0</v>
      </c>
      <c r="AA111" s="226">
        <f>+AA96*HLOOKUP(AA$4,'[111]Inflation table'!$AG$7:$AZ$27,$C$167,FALSE)</f>
        <v>0</v>
      </c>
      <c r="AB111" s="226">
        <f>+AB96*HLOOKUP(AB$4,'[111]Inflation table'!$AG$7:$AZ$27,$C$167,FALSE)</f>
        <v>0</v>
      </c>
      <c r="AC111" s="226">
        <f>+AC96*HLOOKUP(AC$4,'[111]Inflation table'!$AG$7:$AZ$27,$C$167,FALSE)</f>
        <v>0</v>
      </c>
      <c r="AD111" s="226">
        <f>+AD96*HLOOKUP(AD$4,'[111]Inflation table'!$AG$7:$AZ$27,$C$167,FALSE)</f>
        <v>0</v>
      </c>
      <c r="AE111" s="226">
        <f>+AE96*HLOOKUP(AE$4,'[111]Inflation table'!$AG$7:$AZ$27,$C$167,FALSE)</f>
        <v>0</v>
      </c>
      <c r="AF111" s="226">
        <f>+AF96*HLOOKUP(AF$4,'[111]Inflation table'!$AG$7:$AZ$27,$C$167,FALSE)</f>
        <v>0</v>
      </c>
      <c r="AG111" s="226">
        <f>+AG96*HLOOKUP(AG$4,'[111]Inflation table'!$AG$7:$AZ$27,$C$167,FALSE)</f>
        <v>0</v>
      </c>
      <c r="AH111" s="226">
        <f>+AH96*HLOOKUP(AH$4,'[111]Inflation table'!$AG$7:$AZ$27,$C$167,FALSE)</f>
        <v>0</v>
      </c>
      <c r="AI111" s="226">
        <f>+AI96*HLOOKUP(AI$4,'[111]Inflation table'!$AG$7:$AZ$27,$C$167,FALSE)</f>
        <v>0</v>
      </c>
      <c r="AJ111" s="226">
        <f>+AJ96*HLOOKUP(AJ$4,'[111]Inflation table'!$AG$7:$AZ$27,$C$167,FALSE)</f>
        <v>0</v>
      </c>
      <c r="AK111" s="226">
        <f>+AK96*HLOOKUP(AK$4,'[111]Inflation table'!$AG$7:$AZ$27,$C$167,FALSE)</f>
        <v>0</v>
      </c>
      <c r="AL111" s="232">
        <f t="shared" si="10"/>
        <v>0</v>
      </c>
      <c r="AM111" s="232">
        <f t="shared" si="10"/>
        <v>0</v>
      </c>
      <c r="AN111" s="227">
        <f t="shared" si="11"/>
        <v>3821307.19833034</v>
      </c>
    </row>
    <row r="112" spans="3:40" s="172" customFormat="1" ht="13.5" customHeight="1" outlineLevel="1">
      <c r="C112" s="188"/>
      <c r="D112" s="189"/>
      <c r="E112" s="190"/>
      <c r="G112" s="190"/>
      <c r="H112" s="190"/>
      <c r="I112" s="190"/>
      <c r="J112" s="190"/>
      <c r="K112" s="190"/>
      <c r="L112" s="190"/>
      <c r="M112" s="190"/>
      <c r="P112" s="225" t="str">
        <f t="shared" si="8"/>
        <v>Phase B</v>
      </c>
      <c r="Q112" s="232">
        <f t="shared" si="9"/>
        <v>0</v>
      </c>
      <c r="R112" s="232">
        <f t="shared" si="9"/>
        <v>0</v>
      </c>
      <c r="S112" s="232">
        <f>+S97*HLOOKUP(S$4,'[111]Inflation table'!$AG$7:$AZ$27,$C$167,FALSE)</f>
        <v>0</v>
      </c>
      <c r="T112" s="232">
        <f>+T97*HLOOKUP(T$4,'[111]Inflation table'!$AG$7:$AZ$27,$C$167,FALSE)</f>
        <v>0</v>
      </c>
      <c r="U112" s="232">
        <f>+U97*HLOOKUP(U$4,'[111]Inflation table'!$AG$7:$AZ$27,$C$167,FALSE)</f>
        <v>0</v>
      </c>
      <c r="V112" s="232">
        <f>+V97*HLOOKUP(V$4,'[111]Inflation table'!$AG$7:$AZ$27,$C$167,FALSE)</f>
        <v>0</v>
      </c>
      <c r="W112" s="232">
        <f>+W97*HLOOKUP(W$4,'[111]Inflation table'!$AG$7:$AZ$27,$C$167,FALSE)</f>
        <v>964880.67860835791</v>
      </c>
      <c r="X112" s="232">
        <f>+X97*HLOOKUP(X$4,'[111]Inflation table'!$AG$7:$AZ$27,$C$167,FALSE)</f>
        <v>1082212.4941408176</v>
      </c>
      <c r="Y112" s="232">
        <f>+Y97*HLOOKUP(Y$4,'[111]Inflation table'!$AG$7:$AZ$27,$C$167,FALSE)</f>
        <v>291127.0533688704</v>
      </c>
      <c r="Z112" s="232">
        <f>+Z97*HLOOKUP(Z$4,'[111]Inflation table'!$AG$7:$AZ$27,$C$167,FALSE)</f>
        <v>0</v>
      </c>
      <c r="AA112" s="232">
        <f>+AA97*HLOOKUP(AA$4,'[111]Inflation table'!$AG$7:$AZ$27,$C$167,FALSE)</f>
        <v>0</v>
      </c>
      <c r="AB112" s="232">
        <f>+AB97*HLOOKUP(AB$4,'[111]Inflation table'!$AG$7:$AZ$27,$C$167,FALSE)</f>
        <v>0</v>
      </c>
      <c r="AC112" s="232">
        <f>+AC97*HLOOKUP(AC$4,'[111]Inflation table'!$AG$7:$AZ$27,$C$167,FALSE)</f>
        <v>0</v>
      </c>
      <c r="AD112" s="232">
        <f>+AD97*HLOOKUP(AD$4,'[111]Inflation table'!$AG$7:$AZ$27,$C$167,FALSE)</f>
        <v>0</v>
      </c>
      <c r="AE112" s="232">
        <f>+AE97*HLOOKUP(AE$4,'[111]Inflation table'!$AG$7:$AZ$27,$C$167,FALSE)</f>
        <v>0</v>
      </c>
      <c r="AF112" s="232">
        <f>+AF97*HLOOKUP(AF$4,'[111]Inflation table'!$AG$7:$AZ$27,$C$167,FALSE)</f>
        <v>0</v>
      </c>
      <c r="AG112" s="232">
        <f>+AG97*HLOOKUP(AG$4,'[111]Inflation table'!$AG$7:$AZ$27,$C$167,FALSE)</f>
        <v>0</v>
      </c>
      <c r="AH112" s="232">
        <f>+AH97*HLOOKUP(AH$4,'[111]Inflation table'!$AG$7:$AZ$27,$C$167,FALSE)</f>
        <v>0</v>
      </c>
      <c r="AI112" s="232">
        <f>+AI97*HLOOKUP(AI$4,'[111]Inflation table'!$AG$7:$AZ$27,$C$167,FALSE)</f>
        <v>0</v>
      </c>
      <c r="AJ112" s="232">
        <f>+AJ97*HLOOKUP(AJ$4,'[111]Inflation table'!$AG$7:$AZ$27,$C$167,FALSE)</f>
        <v>0</v>
      </c>
      <c r="AK112" s="232">
        <f>+AK97*HLOOKUP(AK$4,'[111]Inflation table'!$AG$7:$AZ$27,$C$167,FALSE)</f>
        <v>0</v>
      </c>
      <c r="AL112" s="232">
        <f t="shared" si="10"/>
        <v>0</v>
      </c>
      <c r="AM112" s="232">
        <f t="shared" si="10"/>
        <v>0</v>
      </c>
      <c r="AN112" s="227">
        <f t="shared" si="11"/>
        <v>2338220.2261180459</v>
      </c>
    </row>
    <row r="113" spans="1:40" s="172" customFormat="1" ht="13.5" customHeight="1" outlineLevel="1">
      <c r="C113" s="188"/>
      <c r="D113" s="189"/>
      <c r="E113" s="190"/>
      <c r="G113" s="190"/>
      <c r="H113" s="190"/>
      <c r="I113" s="190"/>
      <c r="J113" s="190"/>
      <c r="K113" s="190"/>
      <c r="L113" s="190"/>
      <c r="M113" s="190"/>
      <c r="P113" s="225" t="str">
        <f t="shared" si="8"/>
        <v>Phase C</v>
      </c>
      <c r="Q113" s="232">
        <f t="shared" si="9"/>
        <v>0</v>
      </c>
      <c r="R113" s="232">
        <f t="shared" si="9"/>
        <v>0</v>
      </c>
      <c r="S113" s="232">
        <f>+S98*HLOOKUP(S$4,'[111]Inflation table'!$AG$7:$AZ$27,$C$167,FALSE)</f>
        <v>0</v>
      </c>
      <c r="T113" s="232">
        <f>+T98*HLOOKUP(T$4,'[111]Inflation table'!$AG$7:$AZ$27,$C$167,FALSE)</f>
        <v>0</v>
      </c>
      <c r="U113" s="232">
        <f>+U98*HLOOKUP(U$4,'[111]Inflation table'!$AG$7:$AZ$27,$C$167,FALSE)</f>
        <v>0</v>
      </c>
      <c r="V113" s="232">
        <f>+V98*HLOOKUP(V$4,'[111]Inflation table'!$AG$7:$AZ$27,$C$167,FALSE)</f>
        <v>0</v>
      </c>
      <c r="W113" s="232">
        <f>+W98*HLOOKUP(W$4,'[111]Inflation table'!$AG$7:$AZ$27,$C$167,FALSE)</f>
        <v>0</v>
      </c>
      <c r="X113" s="232">
        <f>+X98*HLOOKUP(X$4,'[111]Inflation table'!$AG$7:$AZ$27,$C$167,FALSE)</f>
        <v>0</v>
      </c>
      <c r="Y113" s="232">
        <f>+Y98*HLOOKUP(Y$4,'[111]Inflation table'!$AG$7:$AZ$27,$C$167,FALSE)</f>
        <v>822012.69712577097</v>
      </c>
      <c r="Z113" s="232">
        <f>+Z98*HLOOKUP(Z$4,'[111]Inflation table'!$AG$7:$AZ$27,$C$167,FALSE)</f>
        <v>1138794.3066748371</v>
      </c>
      <c r="AA113" s="232">
        <f>+AA98*HLOOKUP(AA$4,'[111]Inflation table'!$AG$7:$AZ$27,$C$167,FALSE)</f>
        <v>331877.19794523821</v>
      </c>
      <c r="AB113" s="232">
        <f>+AB98*HLOOKUP(AB$4,'[111]Inflation table'!$AG$7:$AZ$27,$C$167,FALSE)</f>
        <v>0</v>
      </c>
      <c r="AC113" s="232">
        <f>+AC98*HLOOKUP(AC$4,'[111]Inflation table'!$AG$7:$AZ$27,$C$167,FALSE)</f>
        <v>0</v>
      </c>
      <c r="AD113" s="232">
        <f>+AD98*HLOOKUP(AD$4,'[111]Inflation table'!$AG$7:$AZ$27,$C$167,FALSE)</f>
        <v>0</v>
      </c>
      <c r="AE113" s="232">
        <f>+AE98*HLOOKUP(AE$4,'[111]Inflation table'!$AG$7:$AZ$27,$C$167,FALSE)</f>
        <v>0</v>
      </c>
      <c r="AF113" s="232">
        <f>+AF98*HLOOKUP(AF$4,'[111]Inflation table'!$AG$7:$AZ$27,$C$167,FALSE)</f>
        <v>0</v>
      </c>
      <c r="AG113" s="232">
        <f>+AG98*HLOOKUP(AG$4,'[111]Inflation table'!$AG$7:$AZ$27,$C$167,FALSE)</f>
        <v>0</v>
      </c>
      <c r="AH113" s="232">
        <f>+AH98*HLOOKUP(AH$4,'[111]Inflation table'!$AG$7:$AZ$27,$C$167,FALSE)</f>
        <v>0</v>
      </c>
      <c r="AI113" s="232">
        <f>+AI98*HLOOKUP(AI$4,'[111]Inflation table'!$AG$7:$AZ$27,$C$167,FALSE)</f>
        <v>0</v>
      </c>
      <c r="AJ113" s="232">
        <f>+AJ98*HLOOKUP(AJ$4,'[111]Inflation table'!$AG$7:$AZ$27,$C$167,FALSE)</f>
        <v>0</v>
      </c>
      <c r="AK113" s="232">
        <f>+AK98*HLOOKUP(AK$4,'[111]Inflation table'!$AG$7:$AZ$27,$C$167,FALSE)</f>
        <v>0</v>
      </c>
      <c r="AL113" s="232">
        <f t="shared" si="10"/>
        <v>0</v>
      </c>
      <c r="AM113" s="232">
        <f t="shared" si="10"/>
        <v>0</v>
      </c>
      <c r="AN113" s="227">
        <f t="shared" si="11"/>
        <v>2292684.2017458463</v>
      </c>
    </row>
    <row r="114" spans="1:40" s="172" customFormat="1" ht="13.5" customHeight="1" outlineLevel="1">
      <c r="C114" s="188"/>
      <c r="D114" s="189"/>
      <c r="E114" s="190"/>
      <c r="G114" s="190"/>
      <c r="H114" s="190"/>
      <c r="I114" s="190"/>
      <c r="J114" s="190"/>
      <c r="K114" s="190"/>
      <c r="L114" s="190"/>
      <c r="M114" s="190"/>
      <c r="P114" s="225" t="str">
        <f t="shared" si="8"/>
        <v>Phase D1</v>
      </c>
      <c r="Q114" s="232">
        <f t="shared" si="9"/>
        <v>0</v>
      </c>
      <c r="R114" s="232">
        <f t="shared" si="9"/>
        <v>0</v>
      </c>
      <c r="S114" s="232">
        <f>+S99*HLOOKUP(S$4,'[111]Inflation table'!$AG$7:$AZ$27,$C$167,FALSE)</f>
        <v>0</v>
      </c>
      <c r="T114" s="232">
        <f>+T99*HLOOKUP(T$4,'[111]Inflation table'!$AG$7:$AZ$27,$C$167,FALSE)</f>
        <v>0</v>
      </c>
      <c r="U114" s="232">
        <f>+U99*HLOOKUP(U$4,'[111]Inflation table'!$AG$7:$AZ$27,$C$167,FALSE)</f>
        <v>0</v>
      </c>
      <c r="V114" s="232">
        <f>+V99*HLOOKUP(V$4,'[111]Inflation table'!$AG$7:$AZ$27,$C$167,FALSE)</f>
        <v>0</v>
      </c>
      <c r="W114" s="232">
        <f>+W99*HLOOKUP(W$4,'[111]Inflation table'!$AG$7:$AZ$27,$C$167,FALSE)</f>
        <v>0</v>
      </c>
      <c r="X114" s="232">
        <f>+X99*HLOOKUP(X$4,'[111]Inflation table'!$AG$7:$AZ$27,$C$167,FALSE)</f>
        <v>0</v>
      </c>
      <c r="Y114" s="232">
        <f>+Y99*HLOOKUP(Y$4,'[111]Inflation table'!$AG$7:$AZ$27,$C$167,FALSE)</f>
        <v>0</v>
      </c>
      <c r="Z114" s="232">
        <f>+Z99*HLOOKUP(Z$4,'[111]Inflation table'!$AG$7:$AZ$27,$C$167,FALSE)</f>
        <v>0</v>
      </c>
      <c r="AA114" s="232">
        <f>+AA99*HLOOKUP(AA$4,'[111]Inflation table'!$AG$7:$AZ$27,$C$167,FALSE)</f>
        <v>712333.31449590437</v>
      </c>
      <c r="AB114" s="232">
        <f>+AB99*HLOOKUP(AB$4,'[111]Inflation table'!$AG$7:$AZ$27,$C$167,FALSE)</f>
        <v>500222.37138716254</v>
      </c>
      <c r="AC114" s="232">
        <f>+AC99*HLOOKUP(AC$4,'[111]Inflation table'!$AG$7:$AZ$27,$C$167,FALSE)</f>
        <v>0</v>
      </c>
      <c r="AD114" s="232">
        <f>+AD99*HLOOKUP(AD$4,'[111]Inflation table'!$AG$7:$AZ$27,$C$167,FALSE)</f>
        <v>0</v>
      </c>
      <c r="AE114" s="232">
        <f>+AE99*HLOOKUP(AE$4,'[111]Inflation table'!$AG$7:$AZ$27,$C$167,FALSE)</f>
        <v>0</v>
      </c>
      <c r="AF114" s="232">
        <f>+AF99*HLOOKUP(AF$4,'[111]Inflation table'!$AG$7:$AZ$27,$C$167,FALSE)</f>
        <v>0</v>
      </c>
      <c r="AG114" s="232">
        <f>+AG99*HLOOKUP(AG$4,'[111]Inflation table'!$AG$7:$AZ$27,$C$167,FALSE)</f>
        <v>0</v>
      </c>
      <c r="AH114" s="232">
        <f>+AH99*HLOOKUP(AH$4,'[111]Inflation table'!$AG$7:$AZ$27,$C$167,FALSE)</f>
        <v>0</v>
      </c>
      <c r="AI114" s="232">
        <f>+AI99*HLOOKUP(AI$4,'[111]Inflation table'!$AG$7:$AZ$27,$C$167,FALSE)</f>
        <v>0</v>
      </c>
      <c r="AJ114" s="232">
        <f>+AJ99*HLOOKUP(AJ$4,'[111]Inflation table'!$AG$7:$AZ$27,$C$167,FALSE)</f>
        <v>0</v>
      </c>
      <c r="AK114" s="232">
        <f>+AK99*HLOOKUP(AK$4,'[111]Inflation table'!$AG$7:$AZ$27,$C$167,FALSE)</f>
        <v>0</v>
      </c>
      <c r="AL114" s="232">
        <f t="shared" si="10"/>
        <v>0</v>
      </c>
      <c r="AM114" s="232">
        <f t="shared" si="10"/>
        <v>0</v>
      </c>
      <c r="AN114" s="227">
        <f t="shared" si="11"/>
        <v>1212555.6858830668</v>
      </c>
    </row>
    <row r="115" spans="1:40" s="172" customFormat="1" ht="13.5" customHeight="1" outlineLevel="1">
      <c r="C115" s="188"/>
      <c r="D115" s="189"/>
      <c r="E115" s="190"/>
      <c r="G115" s="190"/>
      <c r="H115" s="190"/>
      <c r="I115" s="190"/>
      <c r="J115" s="190"/>
      <c r="K115" s="190"/>
      <c r="L115" s="190"/>
      <c r="M115" s="190"/>
      <c r="P115" s="225" t="str">
        <f t="shared" si="8"/>
        <v>Phase D2</v>
      </c>
      <c r="Q115" s="232">
        <f t="shared" si="9"/>
        <v>0</v>
      </c>
      <c r="R115" s="232">
        <f t="shared" si="9"/>
        <v>0</v>
      </c>
      <c r="S115" s="232">
        <f>+S100*HLOOKUP(S$4,'[111]Inflation table'!$AG$7:$AZ$27,$C$167,FALSE)</f>
        <v>0</v>
      </c>
      <c r="T115" s="232">
        <f>+T100*HLOOKUP(T$4,'[111]Inflation table'!$AG$7:$AZ$27,$C$167,FALSE)</f>
        <v>0</v>
      </c>
      <c r="U115" s="232">
        <f>+U100*HLOOKUP(U$4,'[111]Inflation table'!$AG$7:$AZ$27,$C$167,FALSE)</f>
        <v>0</v>
      </c>
      <c r="V115" s="232">
        <f>+V100*HLOOKUP(V$4,'[111]Inflation table'!$AG$7:$AZ$27,$C$167,FALSE)</f>
        <v>0</v>
      </c>
      <c r="W115" s="232">
        <f>+W100*HLOOKUP(W$4,'[111]Inflation table'!$AG$7:$AZ$27,$C$167,FALSE)</f>
        <v>0</v>
      </c>
      <c r="X115" s="232">
        <f>+X100*HLOOKUP(X$4,'[111]Inflation table'!$AG$7:$AZ$27,$C$167,FALSE)</f>
        <v>0</v>
      </c>
      <c r="Y115" s="232">
        <f>+Y100*HLOOKUP(Y$4,'[111]Inflation table'!$AG$7:$AZ$27,$C$167,FALSE)</f>
        <v>0</v>
      </c>
      <c r="Z115" s="232">
        <f>+Z100*HLOOKUP(Z$4,'[111]Inflation table'!$AG$7:$AZ$27,$C$167,FALSE)</f>
        <v>0</v>
      </c>
      <c r="AA115" s="232">
        <f>+AA100*HLOOKUP(AA$4,'[111]Inflation table'!$AG$7:$AZ$27,$C$167,FALSE)</f>
        <v>0</v>
      </c>
      <c r="AB115" s="232">
        <f>+AB100*HLOOKUP(AB$4,'[111]Inflation table'!$AG$7:$AZ$27,$C$167,FALSE)</f>
        <v>495399.22493607091</v>
      </c>
      <c r="AC115" s="232">
        <f>+AC100*HLOOKUP(AC$4,'[111]Inflation table'!$AG$7:$AZ$27,$C$167,FALSE)</f>
        <v>930973.60868692701</v>
      </c>
      <c r="AD115" s="232">
        <f>+AD100*HLOOKUP(AD$4,'[111]Inflation table'!$AG$7:$AZ$27,$C$167,FALSE)</f>
        <v>0</v>
      </c>
      <c r="AE115" s="232">
        <f>+AE100*HLOOKUP(AE$4,'[111]Inflation table'!$AG$7:$AZ$27,$C$167,FALSE)</f>
        <v>0</v>
      </c>
      <c r="AF115" s="232">
        <f>+AF100*HLOOKUP(AF$4,'[111]Inflation table'!$AG$7:$AZ$27,$C$167,FALSE)</f>
        <v>0</v>
      </c>
      <c r="AG115" s="232">
        <f>+AG100*HLOOKUP(AG$4,'[111]Inflation table'!$AG$7:$AZ$27,$C$167,FALSE)</f>
        <v>0</v>
      </c>
      <c r="AH115" s="232">
        <f>+AH100*HLOOKUP(AH$4,'[111]Inflation table'!$AG$7:$AZ$27,$C$167,FALSE)</f>
        <v>0</v>
      </c>
      <c r="AI115" s="232">
        <f>+AI100*HLOOKUP(AI$4,'[111]Inflation table'!$AG$7:$AZ$27,$C$167,FALSE)</f>
        <v>0</v>
      </c>
      <c r="AJ115" s="232">
        <f>+AJ100*HLOOKUP(AJ$4,'[111]Inflation table'!$AG$7:$AZ$27,$C$167,FALSE)</f>
        <v>0</v>
      </c>
      <c r="AK115" s="232">
        <f>+AK100*HLOOKUP(AK$4,'[111]Inflation table'!$AG$7:$AZ$27,$C$167,FALSE)</f>
        <v>0</v>
      </c>
      <c r="AL115" s="232">
        <f t="shared" si="10"/>
        <v>0</v>
      </c>
      <c r="AM115" s="232">
        <f t="shared" si="10"/>
        <v>0</v>
      </c>
      <c r="AN115" s="227">
        <f t="shared" si="11"/>
        <v>1426372.8336229979</v>
      </c>
    </row>
    <row r="116" spans="1:40" s="172" customFormat="1" ht="13.5" customHeight="1" outlineLevel="1">
      <c r="C116" s="188"/>
      <c r="D116" s="189"/>
      <c r="E116" s="190"/>
      <c r="G116" s="190"/>
      <c r="H116" s="190"/>
      <c r="I116" s="190"/>
      <c r="J116" s="190"/>
      <c r="K116" s="190"/>
      <c r="L116" s="190"/>
      <c r="M116" s="190"/>
      <c r="P116" s="225" t="str">
        <f t="shared" si="8"/>
        <v>Phase D3</v>
      </c>
      <c r="Q116" s="232">
        <f t="shared" si="9"/>
        <v>0</v>
      </c>
      <c r="R116" s="232">
        <f t="shared" si="9"/>
        <v>0</v>
      </c>
      <c r="S116" s="232">
        <f>+S101*HLOOKUP(S$4,'[111]Inflation table'!$AG$7:$AZ$27,$C$167,FALSE)</f>
        <v>0</v>
      </c>
      <c r="T116" s="232">
        <f>+T101*HLOOKUP(T$4,'[111]Inflation table'!$AG$7:$AZ$27,$C$167,FALSE)</f>
        <v>0</v>
      </c>
      <c r="U116" s="232">
        <f>+U101*HLOOKUP(U$4,'[111]Inflation table'!$AG$7:$AZ$27,$C$167,FALSE)</f>
        <v>0</v>
      </c>
      <c r="V116" s="232">
        <f>+V101*HLOOKUP(V$4,'[111]Inflation table'!$AG$7:$AZ$27,$C$167,FALSE)</f>
        <v>0</v>
      </c>
      <c r="W116" s="232">
        <f>+W101*HLOOKUP(W$4,'[111]Inflation table'!$AG$7:$AZ$27,$C$167,FALSE)</f>
        <v>0</v>
      </c>
      <c r="X116" s="232">
        <f>+X101*HLOOKUP(X$4,'[111]Inflation table'!$AG$7:$AZ$27,$C$167,FALSE)</f>
        <v>0</v>
      </c>
      <c r="Y116" s="232">
        <f>+Y101*HLOOKUP(Y$4,'[111]Inflation table'!$AG$7:$AZ$27,$C$167,FALSE)</f>
        <v>0</v>
      </c>
      <c r="Z116" s="232">
        <f>+Z101*HLOOKUP(Z$4,'[111]Inflation table'!$AG$7:$AZ$27,$C$167,FALSE)</f>
        <v>0</v>
      </c>
      <c r="AA116" s="232">
        <f>+AA101*HLOOKUP(AA$4,'[111]Inflation table'!$AG$7:$AZ$27,$C$167,FALSE)</f>
        <v>0</v>
      </c>
      <c r="AB116" s="232">
        <f>+AB101*HLOOKUP(AB$4,'[111]Inflation table'!$AG$7:$AZ$27,$C$167,FALSE)</f>
        <v>0</v>
      </c>
      <c r="AC116" s="232">
        <f>+AC101*HLOOKUP(AC$4,'[111]Inflation table'!$AG$7:$AZ$27,$C$167,FALSE)</f>
        <v>119845.23471619148</v>
      </c>
      <c r="AD116" s="232">
        <f>+AD101*HLOOKUP(AD$4,'[111]Inflation table'!$AG$7:$AZ$27,$C$167,FALSE)</f>
        <v>794573.90616834967</v>
      </c>
      <c r="AE116" s="232">
        <f>+AE101*HLOOKUP(AE$4,'[111]Inflation table'!$AG$7:$AZ$27,$C$167,FALSE)</f>
        <v>0</v>
      </c>
      <c r="AF116" s="232">
        <f>+AF101*HLOOKUP(AF$4,'[111]Inflation table'!$AG$7:$AZ$27,$C$167,FALSE)</f>
        <v>0</v>
      </c>
      <c r="AG116" s="232">
        <f>+AG101*HLOOKUP(AG$4,'[111]Inflation table'!$AG$7:$AZ$27,$C$167,FALSE)</f>
        <v>0</v>
      </c>
      <c r="AH116" s="232">
        <f>+AH101*HLOOKUP(AH$4,'[111]Inflation table'!$AG$7:$AZ$27,$C$167,FALSE)</f>
        <v>0</v>
      </c>
      <c r="AI116" s="232">
        <f>+AI101*HLOOKUP(AI$4,'[111]Inflation table'!$AG$7:$AZ$27,$C$167,FALSE)</f>
        <v>0</v>
      </c>
      <c r="AJ116" s="232">
        <f>+AJ101*HLOOKUP(AJ$4,'[111]Inflation table'!$AG$7:$AZ$27,$C$167,FALSE)</f>
        <v>0</v>
      </c>
      <c r="AK116" s="232">
        <f>+AK101*HLOOKUP(AK$4,'[111]Inflation table'!$AG$7:$AZ$27,$C$167,FALSE)</f>
        <v>0</v>
      </c>
      <c r="AL116" s="232">
        <f t="shared" si="10"/>
        <v>0</v>
      </c>
      <c r="AM116" s="232">
        <f t="shared" si="10"/>
        <v>0</v>
      </c>
      <c r="AN116" s="227">
        <f t="shared" si="11"/>
        <v>914419.14088454121</v>
      </c>
    </row>
    <row r="117" spans="1:40" s="172" customFormat="1" ht="13.5" customHeight="1" outlineLevel="1">
      <c r="C117" s="188"/>
      <c r="D117" s="189"/>
      <c r="E117" s="190"/>
      <c r="G117" s="190"/>
      <c r="H117" s="190"/>
      <c r="I117" s="190"/>
      <c r="J117" s="190"/>
      <c r="K117" s="190"/>
      <c r="L117" s="190"/>
      <c r="M117" s="190"/>
      <c r="P117" s="225" t="str">
        <f t="shared" si="8"/>
        <v>Phase E</v>
      </c>
      <c r="Q117" s="232">
        <f t="shared" si="9"/>
        <v>0</v>
      </c>
      <c r="R117" s="232">
        <f t="shared" si="9"/>
        <v>0</v>
      </c>
      <c r="S117" s="232">
        <f>+S102*HLOOKUP(S$4,'[111]Inflation table'!$AG$7:$AZ$27,$C$167,FALSE)</f>
        <v>0</v>
      </c>
      <c r="T117" s="232">
        <f>+T102*HLOOKUP(T$4,'[111]Inflation table'!$AG$7:$AZ$27,$C$167,FALSE)</f>
        <v>0</v>
      </c>
      <c r="U117" s="232">
        <f>+U102*HLOOKUP(U$4,'[111]Inflation table'!$AG$7:$AZ$27,$C$167,FALSE)</f>
        <v>0</v>
      </c>
      <c r="V117" s="232">
        <f>+V102*HLOOKUP(V$4,'[111]Inflation table'!$AG$7:$AZ$27,$C$167,FALSE)</f>
        <v>0</v>
      </c>
      <c r="W117" s="232">
        <f>+W102*HLOOKUP(W$4,'[111]Inflation table'!$AG$7:$AZ$27,$C$167,FALSE)</f>
        <v>0</v>
      </c>
      <c r="X117" s="232">
        <f>+X102*HLOOKUP(X$4,'[111]Inflation table'!$AG$7:$AZ$27,$C$167,FALSE)</f>
        <v>0</v>
      </c>
      <c r="Y117" s="232">
        <f>+Y102*HLOOKUP(Y$4,'[111]Inflation table'!$AG$7:$AZ$27,$C$167,FALSE)</f>
        <v>0</v>
      </c>
      <c r="Z117" s="232">
        <f>+Z102*HLOOKUP(Z$4,'[111]Inflation table'!$AG$7:$AZ$27,$C$167,FALSE)</f>
        <v>0</v>
      </c>
      <c r="AA117" s="232">
        <f>+AA102*HLOOKUP(AA$4,'[111]Inflation table'!$AG$7:$AZ$27,$C$167,FALSE)</f>
        <v>0</v>
      </c>
      <c r="AB117" s="232">
        <f>+AB102*HLOOKUP(AB$4,'[111]Inflation table'!$AG$7:$AZ$27,$C$167,FALSE)</f>
        <v>0</v>
      </c>
      <c r="AC117" s="232">
        <f>+AC102*HLOOKUP(AC$4,'[111]Inflation table'!$AG$7:$AZ$27,$C$167,FALSE)</f>
        <v>0</v>
      </c>
      <c r="AD117" s="232">
        <f>+AD102*HLOOKUP(AD$4,'[111]Inflation table'!$AG$7:$AZ$27,$C$167,FALSE)</f>
        <v>869197.51907587587</v>
      </c>
      <c r="AE117" s="232">
        <f>+AE102*HLOOKUP(AE$4,'[111]Inflation table'!$AG$7:$AZ$27,$C$167,FALSE)</f>
        <v>1563295.8277871911</v>
      </c>
      <c r="AF117" s="232">
        <f>+AF102*HLOOKUP(AF$4,'[111]Inflation table'!$AG$7:$AZ$27,$C$167,FALSE)</f>
        <v>1590193.0820296668</v>
      </c>
      <c r="AG117" s="232">
        <f>+AG102*HLOOKUP(AG$4,'[111]Inflation table'!$AG$7:$AZ$27,$C$167,FALSE)</f>
        <v>1621996.94367026</v>
      </c>
      <c r="AH117" s="232">
        <f>+AH102*HLOOKUP(AH$4,'[111]Inflation table'!$AG$7:$AZ$27,$C$167,FALSE)</f>
        <v>1654436.8825436654</v>
      </c>
      <c r="AI117" s="232">
        <f>+AI102*HLOOKUP(AI$4,'[111]Inflation table'!$AG$7:$AZ$27,$C$167,FALSE)</f>
        <v>695408.90942082647</v>
      </c>
      <c r="AJ117" s="232">
        <f>+AJ102*HLOOKUP(AJ$4,'[111]Inflation table'!$AG$7:$AZ$27,$C$167,FALSE)</f>
        <v>0</v>
      </c>
      <c r="AK117" s="232">
        <f>+AK102*HLOOKUP(AK$4,'[111]Inflation table'!$AG$7:$AZ$27,$C$167,FALSE)</f>
        <v>0</v>
      </c>
      <c r="AL117" s="232">
        <f t="shared" si="10"/>
        <v>0</v>
      </c>
      <c r="AM117" s="232">
        <f t="shared" si="10"/>
        <v>0</v>
      </c>
      <c r="AN117" s="227">
        <f t="shared" si="11"/>
        <v>7994529.1645274851</v>
      </c>
    </row>
    <row r="118" spans="1:40" s="172" customFormat="1" ht="13.5" customHeight="1" outlineLevel="1">
      <c r="C118" s="188"/>
      <c r="D118" s="189"/>
      <c r="E118" s="190"/>
      <c r="G118" s="190"/>
      <c r="H118" s="190"/>
      <c r="I118" s="190"/>
      <c r="J118" s="190"/>
      <c r="K118" s="190"/>
      <c r="L118" s="190"/>
      <c r="M118" s="190"/>
      <c r="P118" s="225" t="str">
        <f t="shared" si="8"/>
        <v>Phase F</v>
      </c>
      <c r="Q118" s="232">
        <f t="shared" si="9"/>
        <v>0</v>
      </c>
      <c r="R118" s="232">
        <f t="shared" si="9"/>
        <v>0</v>
      </c>
      <c r="S118" s="232">
        <f>+S103*HLOOKUP(S$4,'[111]Inflation table'!$AG$7:$AZ$27,$C$167,FALSE)</f>
        <v>0</v>
      </c>
      <c r="T118" s="232">
        <f>+T103*HLOOKUP(T$4,'[111]Inflation table'!$AG$7:$AZ$27,$C$167,FALSE)</f>
        <v>0</v>
      </c>
      <c r="U118" s="232">
        <f>+U103*HLOOKUP(U$4,'[111]Inflation table'!$AG$7:$AZ$27,$C$167,FALSE)</f>
        <v>0</v>
      </c>
      <c r="V118" s="232">
        <f>+V103*HLOOKUP(V$4,'[111]Inflation table'!$AG$7:$AZ$27,$C$167,FALSE)</f>
        <v>0</v>
      </c>
      <c r="W118" s="232">
        <f>+W103*HLOOKUP(W$4,'[111]Inflation table'!$AG$7:$AZ$27,$C$167,FALSE)</f>
        <v>0</v>
      </c>
      <c r="X118" s="232">
        <f>+X103*HLOOKUP(X$4,'[111]Inflation table'!$AG$7:$AZ$27,$C$167,FALSE)</f>
        <v>0</v>
      </c>
      <c r="Y118" s="232">
        <f>+Y103*HLOOKUP(Y$4,'[111]Inflation table'!$AG$7:$AZ$27,$C$167,FALSE)</f>
        <v>0</v>
      </c>
      <c r="Z118" s="232">
        <f>+Z103*HLOOKUP(Z$4,'[111]Inflation table'!$AG$7:$AZ$27,$C$167,FALSE)</f>
        <v>0</v>
      </c>
      <c r="AA118" s="232">
        <f>+AA103*HLOOKUP(AA$4,'[111]Inflation table'!$AG$7:$AZ$27,$C$167,FALSE)</f>
        <v>0</v>
      </c>
      <c r="AB118" s="232">
        <f>+AB103*HLOOKUP(AB$4,'[111]Inflation table'!$AG$7:$AZ$27,$C$167,FALSE)</f>
        <v>0</v>
      </c>
      <c r="AC118" s="232">
        <f>+AC103*HLOOKUP(AC$4,'[111]Inflation table'!$AG$7:$AZ$27,$C$167,FALSE)</f>
        <v>0</v>
      </c>
      <c r="AD118" s="232">
        <f>+AD103*HLOOKUP(AD$4,'[111]Inflation table'!$AG$7:$AZ$27,$C$167,FALSE)</f>
        <v>0</v>
      </c>
      <c r="AE118" s="232">
        <f>+AE103*HLOOKUP(AE$4,'[111]Inflation table'!$AG$7:$AZ$27,$C$167,FALSE)</f>
        <v>0</v>
      </c>
      <c r="AF118" s="232">
        <f>+AF103*HLOOKUP(AF$4,'[111]Inflation table'!$AG$7:$AZ$27,$C$167,FALSE)</f>
        <v>0</v>
      </c>
      <c r="AG118" s="232">
        <f>+AG103*HLOOKUP(AG$4,'[111]Inflation table'!$AG$7:$AZ$27,$C$167,FALSE)</f>
        <v>0</v>
      </c>
      <c r="AH118" s="232">
        <f>+AH103*HLOOKUP(AH$4,'[111]Inflation table'!$AG$7:$AZ$27,$C$167,FALSE)</f>
        <v>0</v>
      </c>
      <c r="AI118" s="232">
        <f>+AI103*HLOOKUP(AI$4,'[111]Inflation table'!$AG$7:$AZ$27,$C$167,FALSE)</f>
        <v>0</v>
      </c>
      <c r="AJ118" s="232">
        <f>+AJ103*HLOOKUP(AJ$4,'[111]Inflation table'!$AG$7:$AZ$27,$C$167,FALSE)</f>
        <v>0</v>
      </c>
      <c r="AK118" s="232">
        <f>+AK103*HLOOKUP(AK$4,'[111]Inflation table'!$AG$7:$AZ$27,$C$167,FALSE)</f>
        <v>0</v>
      </c>
      <c r="AL118" s="232">
        <f t="shared" si="10"/>
        <v>0</v>
      </c>
      <c r="AM118" s="232">
        <f t="shared" si="10"/>
        <v>0</v>
      </c>
      <c r="AN118" s="227">
        <f t="shared" si="11"/>
        <v>0</v>
      </c>
    </row>
    <row r="119" spans="1:40" s="172" customFormat="1" ht="13.5" customHeight="1" outlineLevel="1">
      <c r="C119" s="188"/>
      <c r="D119" s="189"/>
      <c r="E119" s="190"/>
      <c r="G119" s="190"/>
      <c r="H119" s="190"/>
      <c r="I119" s="190"/>
      <c r="J119" s="190"/>
      <c r="K119" s="190"/>
      <c r="L119" s="190"/>
      <c r="M119" s="190"/>
      <c r="P119" s="225" t="str">
        <f t="shared" si="8"/>
        <v xml:space="preserve">Science support </v>
      </c>
      <c r="Q119" s="232">
        <f t="shared" si="9"/>
        <v>0</v>
      </c>
      <c r="R119" s="232">
        <f t="shared" si="9"/>
        <v>0</v>
      </c>
      <c r="S119" s="232">
        <f>+S104*HLOOKUP(S$4,'[111]Inflation table'!$AG$7:$AZ$27,$C$167,FALSE)</f>
        <v>0</v>
      </c>
      <c r="T119" s="232">
        <f>+T104*HLOOKUP(T$4,'[111]Inflation table'!$AG$7:$AZ$27,$C$167,FALSE)</f>
        <v>0</v>
      </c>
      <c r="U119" s="232">
        <f>+U104*HLOOKUP(U$4,'[111]Inflation table'!$AG$7:$AZ$27,$C$167,FALSE)</f>
        <v>0</v>
      </c>
      <c r="V119" s="232">
        <f>+V104*HLOOKUP(V$4,'[111]Inflation table'!$AG$7:$AZ$27,$C$167,FALSE)</f>
        <v>0</v>
      </c>
      <c r="W119" s="232">
        <f>+W104*HLOOKUP(W$4,'[111]Inflation table'!$AG$7:$AZ$27,$C$167,FALSE)</f>
        <v>0</v>
      </c>
      <c r="X119" s="232">
        <f>+X104*HLOOKUP(X$4,'[111]Inflation table'!$AG$7:$AZ$27,$C$167,FALSE)</f>
        <v>0</v>
      </c>
      <c r="Y119" s="232">
        <f>+Y104*HLOOKUP(Y$4,'[111]Inflation table'!$AG$7:$AZ$27,$C$167,FALSE)</f>
        <v>0</v>
      </c>
      <c r="Z119" s="232">
        <f>+Z104*HLOOKUP(Z$4,'[111]Inflation table'!$AG$7:$AZ$27,$C$167,FALSE)</f>
        <v>0</v>
      </c>
      <c r="AA119" s="232">
        <f>+AA104*HLOOKUP(AA$4,'[111]Inflation table'!$AG$7:$AZ$27,$C$167,FALSE)</f>
        <v>0</v>
      </c>
      <c r="AB119" s="232">
        <f>+AB104*HLOOKUP(AB$4,'[111]Inflation table'!$AG$7:$AZ$27,$C$167,FALSE)</f>
        <v>0</v>
      </c>
      <c r="AC119" s="232">
        <f>+AC104*HLOOKUP(AC$4,'[111]Inflation table'!$AG$7:$AZ$27,$C$167,FALSE)</f>
        <v>0</v>
      </c>
      <c r="AD119" s="232">
        <f>+AD104*HLOOKUP(AD$4,'[111]Inflation table'!$AG$7:$AZ$27,$C$167,FALSE)</f>
        <v>0</v>
      </c>
      <c r="AE119" s="232">
        <f>+AE104*HLOOKUP(AE$4,'[111]Inflation table'!$AG$7:$AZ$27,$C$167,FALSE)</f>
        <v>0</v>
      </c>
      <c r="AF119" s="232">
        <f>+AF104*HLOOKUP(AF$4,'[111]Inflation table'!$AG$7:$AZ$27,$C$167,FALSE)</f>
        <v>0</v>
      </c>
      <c r="AG119" s="232">
        <f>+AG104*HLOOKUP(AG$4,'[111]Inflation table'!$AG$7:$AZ$27,$C$167,FALSE)</f>
        <v>0</v>
      </c>
      <c r="AH119" s="232">
        <f>+AH104*HLOOKUP(AH$4,'[111]Inflation table'!$AG$7:$AZ$27,$C$167,FALSE)</f>
        <v>0</v>
      </c>
      <c r="AI119" s="232">
        <f>+AI104*HLOOKUP(AI$4,'[111]Inflation table'!$AG$7:$AZ$27,$C$167,FALSE)</f>
        <v>0</v>
      </c>
      <c r="AJ119" s="232">
        <f>+AJ104*HLOOKUP(AJ$4,'[111]Inflation table'!$AG$7:$AZ$27,$C$167,FALSE)</f>
        <v>0</v>
      </c>
      <c r="AK119" s="232">
        <f>+AK104*HLOOKUP(AK$4,'[111]Inflation table'!$AG$7:$AZ$27,$C$167,FALSE)</f>
        <v>0</v>
      </c>
      <c r="AL119" s="232">
        <f t="shared" si="10"/>
        <v>0</v>
      </c>
      <c r="AM119" s="232">
        <f t="shared" si="10"/>
        <v>0</v>
      </c>
      <c r="AN119" s="227">
        <f t="shared" si="11"/>
        <v>0</v>
      </c>
    </row>
    <row r="120" spans="1:40" s="172" customFormat="1" ht="13.5" customHeight="1">
      <c r="C120" s="188"/>
      <c r="D120" s="189"/>
      <c r="E120" s="190"/>
      <c r="G120" s="190"/>
      <c r="H120" s="190"/>
      <c r="I120" s="190"/>
      <c r="J120" s="190"/>
      <c r="K120" s="190"/>
      <c r="L120" s="190"/>
      <c r="M120" s="190"/>
      <c r="P120" s="228" t="s">
        <v>1408</v>
      </c>
      <c r="Q120" s="230">
        <f t="shared" ref="Q120:AN120" si="12">+SUM(Q110:Q119)</f>
        <v>0</v>
      </c>
      <c r="R120" s="230">
        <f t="shared" si="12"/>
        <v>0</v>
      </c>
      <c r="S120" s="230">
        <f t="shared" si="12"/>
        <v>0</v>
      </c>
      <c r="T120" s="230">
        <f t="shared" si="12"/>
        <v>822468.01157993835</v>
      </c>
      <c r="U120" s="230">
        <f t="shared" si="12"/>
        <v>1417889.1592965038</v>
      </c>
      <c r="V120" s="230">
        <f t="shared" si="12"/>
        <v>1450500.6099603232</v>
      </c>
      <c r="W120" s="230">
        <f t="shared" si="12"/>
        <v>1095330.0961019325</v>
      </c>
      <c r="X120" s="230">
        <f t="shared" si="12"/>
        <v>1082212.4941408176</v>
      </c>
      <c r="Y120" s="230">
        <f t="shared" si="12"/>
        <v>1113139.7504946413</v>
      </c>
      <c r="Z120" s="230">
        <f t="shared" si="12"/>
        <v>1138794.3066748371</v>
      </c>
      <c r="AA120" s="230">
        <f t="shared" si="12"/>
        <v>1044210.5124411426</v>
      </c>
      <c r="AB120" s="230">
        <f t="shared" si="12"/>
        <v>995621.59632323345</v>
      </c>
      <c r="AC120" s="230">
        <f t="shared" si="12"/>
        <v>1050818.8434031184</v>
      </c>
      <c r="AD120" s="230">
        <f t="shared" si="12"/>
        <v>1663771.4252442257</v>
      </c>
      <c r="AE120" s="230">
        <f t="shared" si="12"/>
        <v>1563295.8277871911</v>
      </c>
      <c r="AF120" s="230">
        <f t="shared" si="12"/>
        <v>1590193.0820296668</v>
      </c>
      <c r="AG120" s="230">
        <f t="shared" si="12"/>
        <v>1621996.94367026</v>
      </c>
      <c r="AH120" s="230">
        <f t="shared" si="12"/>
        <v>1654436.8825436654</v>
      </c>
      <c r="AI120" s="230">
        <f t="shared" si="12"/>
        <v>695408.90942082647</v>
      </c>
      <c r="AJ120" s="230">
        <f t="shared" si="12"/>
        <v>0</v>
      </c>
      <c r="AK120" s="230">
        <f t="shared" si="12"/>
        <v>0</v>
      </c>
      <c r="AL120" s="230">
        <f t="shared" si="12"/>
        <v>0</v>
      </c>
      <c r="AM120" s="230">
        <f t="shared" si="12"/>
        <v>0</v>
      </c>
      <c r="AN120" s="230">
        <f t="shared" si="12"/>
        <v>20000088.451112323</v>
      </c>
    </row>
    <row r="121" spans="1:40" s="172" customFormat="1" ht="14.25" customHeight="1">
      <c r="C121" s="188"/>
      <c r="D121" s="189"/>
      <c r="E121" s="190"/>
      <c r="G121" s="190"/>
      <c r="H121" s="190"/>
      <c r="I121" s="190"/>
      <c r="J121" s="190"/>
      <c r="K121" s="190"/>
      <c r="L121" s="190"/>
      <c r="M121" s="190"/>
      <c r="X121" s="233"/>
      <c r="Y121" s="233"/>
      <c r="Z121" s="234"/>
    </row>
    <row r="122" spans="1:40" s="172" customFormat="1">
      <c r="A122" s="235"/>
      <c r="B122" s="236"/>
      <c r="C122" s="188"/>
      <c r="D122" s="189"/>
      <c r="E122" s="190"/>
      <c r="G122" s="190"/>
      <c r="H122" s="190"/>
      <c r="I122" s="190"/>
      <c r="J122" s="190"/>
      <c r="K122" s="190"/>
      <c r="L122" s="190"/>
      <c r="M122" s="190"/>
      <c r="S122" s="237" t="s">
        <v>1411</v>
      </c>
      <c r="T122" s="238"/>
      <c r="U122" s="238"/>
      <c r="V122" s="238"/>
      <c r="W122" s="238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</row>
    <row r="123" spans="1:40" s="172" customFormat="1" outlineLevel="1">
      <c r="A123" s="235"/>
      <c r="B123" s="236"/>
      <c r="C123" s="188"/>
      <c r="D123" s="189"/>
      <c r="E123" s="190"/>
      <c r="G123" s="190"/>
      <c r="H123" s="190"/>
      <c r="I123" s="190"/>
      <c r="J123" s="190"/>
      <c r="K123" s="190"/>
      <c r="L123" s="190"/>
      <c r="M123" s="190"/>
      <c r="P123" s="225" t="str">
        <f t="shared" ref="P123:P132" si="13">+P110</f>
        <v>Phase 0</v>
      </c>
      <c r="Q123" s="232">
        <f t="shared" ref="Q123:AM123" si="14">+$C$166*Q149</f>
        <v>0</v>
      </c>
      <c r="R123" s="232">
        <f t="shared" si="14"/>
        <v>0</v>
      </c>
      <c r="S123" s="232">
        <f t="shared" si="14"/>
        <v>0</v>
      </c>
      <c r="T123" s="232">
        <f t="shared" si="14"/>
        <v>0</v>
      </c>
      <c r="U123" s="232">
        <f t="shared" si="14"/>
        <v>0</v>
      </c>
      <c r="V123" s="232">
        <f t="shared" si="14"/>
        <v>0</v>
      </c>
      <c r="W123" s="232">
        <f t="shared" si="14"/>
        <v>0</v>
      </c>
      <c r="X123" s="232">
        <f t="shared" si="14"/>
        <v>0</v>
      </c>
      <c r="Y123" s="232">
        <f t="shared" si="14"/>
        <v>0</v>
      </c>
      <c r="Z123" s="232">
        <f t="shared" si="14"/>
        <v>0</v>
      </c>
      <c r="AA123" s="232">
        <f t="shared" si="14"/>
        <v>0</v>
      </c>
      <c r="AB123" s="232">
        <f t="shared" si="14"/>
        <v>0</v>
      </c>
      <c r="AC123" s="232">
        <f t="shared" si="14"/>
        <v>0</v>
      </c>
      <c r="AD123" s="232">
        <f t="shared" si="14"/>
        <v>0</v>
      </c>
      <c r="AE123" s="232">
        <f t="shared" si="14"/>
        <v>0</v>
      </c>
      <c r="AF123" s="232">
        <f t="shared" si="14"/>
        <v>0</v>
      </c>
      <c r="AG123" s="232">
        <f t="shared" si="14"/>
        <v>0</v>
      </c>
      <c r="AH123" s="232">
        <f t="shared" si="14"/>
        <v>0</v>
      </c>
      <c r="AI123" s="232">
        <f t="shared" si="14"/>
        <v>0</v>
      </c>
      <c r="AJ123" s="232">
        <f t="shared" si="14"/>
        <v>0</v>
      </c>
      <c r="AK123" s="232">
        <f t="shared" si="14"/>
        <v>0</v>
      </c>
      <c r="AL123" s="232">
        <f t="shared" si="14"/>
        <v>0</v>
      </c>
      <c r="AM123" s="232">
        <f t="shared" si="14"/>
        <v>0</v>
      </c>
      <c r="AN123" s="227">
        <f t="shared" ref="AN123:AN132" si="15">+SUM(Q123:AM123)</f>
        <v>0</v>
      </c>
    </row>
    <row r="124" spans="1:40" s="172" customFormat="1" outlineLevel="1">
      <c r="A124" s="235"/>
      <c r="B124" s="236"/>
      <c r="C124" s="188"/>
      <c r="D124" s="189"/>
      <c r="E124" s="190"/>
      <c r="G124" s="190"/>
      <c r="H124" s="190"/>
      <c r="I124" s="190"/>
      <c r="J124" s="190"/>
      <c r="K124" s="190"/>
      <c r="L124" s="190"/>
      <c r="M124" s="190"/>
      <c r="P124" s="225" t="str">
        <f t="shared" si="13"/>
        <v>Phase A</v>
      </c>
      <c r="Q124" s="232">
        <f t="shared" ref="Q124:AM124" si="16">+$C$166*Q150</f>
        <v>0</v>
      </c>
      <c r="R124" s="232">
        <f t="shared" si="16"/>
        <v>0</v>
      </c>
      <c r="S124" s="232">
        <f t="shared" si="16"/>
        <v>0</v>
      </c>
      <c r="T124" s="232">
        <f t="shared" si="16"/>
        <v>4781.5890410958891</v>
      </c>
      <c r="U124" s="232">
        <f t="shared" si="16"/>
        <v>8057.8630136986294</v>
      </c>
      <c r="V124" s="232">
        <f t="shared" si="16"/>
        <v>8057.8630136986294</v>
      </c>
      <c r="W124" s="232">
        <f t="shared" si="16"/>
        <v>708.38356164383561</v>
      </c>
      <c r="X124" s="232">
        <f t="shared" si="16"/>
        <v>0</v>
      </c>
      <c r="Y124" s="232">
        <f t="shared" si="16"/>
        <v>0</v>
      </c>
      <c r="Z124" s="232">
        <f t="shared" si="16"/>
        <v>0</v>
      </c>
      <c r="AA124" s="232">
        <f t="shared" si="16"/>
        <v>0</v>
      </c>
      <c r="AB124" s="232">
        <f t="shared" si="16"/>
        <v>0</v>
      </c>
      <c r="AC124" s="232">
        <f t="shared" si="16"/>
        <v>0</v>
      </c>
      <c r="AD124" s="232">
        <f t="shared" si="16"/>
        <v>0</v>
      </c>
      <c r="AE124" s="232">
        <f t="shared" si="16"/>
        <v>0</v>
      </c>
      <c r="AF124" s="232">
        <f t="shared" si="16"/>
        <v>0</v>
      </c>
      <c r="AG124" s="232">
        <f t="shared" si="16"/>
        <v>0</v>
      </c>
      <c r="AH124" s="232">
        <f t="shared" si="16"/>
        <v>0</v>
      </c>
      <c r="AI124" s="232">
        <f t="shared" si="16"/>
        <v>0</v>
      </c>
      <c r="AJ124" s="232">
        <f t="shared" si="16"/>
        <v>0</v>
      </c>
      <c r="AK124" s="232">
        <f t="shared" si="16"/>
        <v>0</v>
      </c>
      <c r="AL124" s="232">
        <f t="shared" si="16"/>
        <v>0</v>
      </c>
      <c r="AM124" s="232">
        <f t="shared" si="16"/>
        <v>0</v>
      </c>
      <c r="AN124" s="227">
        <f t="shared" si="15"/>
        <v>21605.698630136983</v>
      </c>
    </row>
    <row r="125" spans="1:40" s="172" customFormat="1" outlineLevel="1">
      <c r="A125" s="235"/>
      <c r="B125" s="236"/>
      <c r="C125" s="188"/>
      <c r="D125" s="189"/>
      <c r="E125" s="190"/>
      <c r="G125" s="190"/>
      <c r="H125" s="190"/>
      <c r="I125" s="190"/>
      <c r="J125" s="190"/>
      <c r="K125" s="190"/>
      <c r="L125" s="190"/>
      <c r="M125" s="190"/>
      <c r="P125" s="225" t="str">
        <f t="shared" si="13"/>
        <v>Phase B</v>
      </c>
      <c r="Q125" s="232">
        <f t="shared" ref="Q125:AM125" si="17">+$C$166*Q151</f>
        <v>0</v>
      </c>
      <c r="R125" s="232">
        <f t="shared" si="17"/>
        <v>0</v>
      </c>
      <c r="S125" s="232">
        <f t="shared" si="17"/>
        <v>0</v>
      </c>
      <c r="T125" s="232">
        <f t="shared" si="17"/>
        <v>0</v>
      </c>
      <c r="U125" s="232">
        <f t="shared" si="17"/>
        <v>0</v>
      </c>
      <c r="V125" s="232">
        <f t="shared" si="17"/>
        <v>0</v>
      </c>
      <c r="W125" s="232">
        <f t="shared" si="17"/>
        <v>5319.2767123287667</v>
      </c>
      <c r="X125" s="232">
        <f t="shared" si="17"/>
        <v>5831.9780821917811</v>
      </c>
      <c r="Y125" s="232">
        <f t="shared" si="17"/>
        <v>1538.1041095890407</v>
      </c>
      <c r="Z125" s="232">
        <f t="shared" si="17"/>
        <v>0</v>
      </c>
      <c r="AA125" s="232">
        <f t="shared" si="17"/>
        <v>0</v>
      </c>
      <c r="AB125" s="232">
        <f t="shared" si="17"/>
        <v>0</v>
      </c>
      <c r="AC125" s="232">
        <f t="shared" si="17"/>
        <v>0</v>
      </c>
      <c r="AD125" s="232">
        <f t="shared" si="17"/>
        <v>0</v>
      </c>
      <c r="AE125" s="232">
        <f t="shared" si="17"/>
        <v>0</v>
      </c>
      <c r="AF125" s="232">
        <f t="shared" si="17"/>
        <v>0</v>
      </c>
      <c r="AG125" s="232">
        <f t="shared" si="17"/>
        <v>0</v>
      </c>
      <c r="AH125" s="232">
        <f t="shared" si="17"/>
        <v>0</v>
      </c>
      <c r="AI125" s="232">
        <f t="shared" si="17"/>
        <v>0</v>
      </c>
      <c r="AJ125" s="232">
        <f t="shared" si="17"/>
        <v>0</v>
      </c>
      <c r="AK125" s="232">
        <f t="shared" si="17"/>
        <v>0</v>
      </c>
      <c r="AL125" s="232">
        <f t="shared" si="17"/>
        <v>0</v>
      </c>
      <c r="AM125" s="232">
        <f t="shared" si="17"/>
        <v>0</v>
      </c>
      <c r="AN125" s="227">
        <f t="shared" si="15"/>
        <v>12689.358904109589</v>
      </c>
    </row>
    <row r="126" spans="1:40" s="172" customFormat="1" outlineLevel="1">
      <c r="A126" s="235"/>
      <c r="B126" s="236"/>
      <c r="C126" s="188"/>
      <c r="D126" s="189"/>
      <c r="E126" s="190"/>
      <c r="G126" s="190"/>
      <c r="H126" s="190"/>
      <c r="I126" s="190"/>
      <c r="J126" s="190"/>
      <c r="K126" s="190"/>
      <c r="L126" s="190"/>
      <c r="M126" s="190"/>
      <c r="P126" s="225" t="str">
        <f t="shared" si="13"/>
        <v>Phase C</v>
      </c>
      <c r="Q126" s="232">
        <f t="shared" ref="Q126:AM126" si="18">+$C$166*Q152</f>
        <v>0</v>
      </c>
      <c r="R126" s="232">
        <f t="shared" si="18"/>
        <v>0</v>
      </c>
      <c r="S126" s="232">
        <f t="shared" si="18"/>
        <v>0</v>
      </c>
      <c r="T126" s="232">
        <f t="shared" si="18"/>
        <v>0</v>
      </c>
      <c r="U126" s="232">
        <f t="shared" si="18"/>
        <v>0</v>
      </c>
      <c r="V126" s="232">
        <f t="shared" si="18"/>
        <v>0</v>
      </c>
      <c r="W126" s="232">
        <f t="shared" si="18"/>
        <v>0</v>
      </c>
      <c r="X126" s="232">
        <f t="shared" si="18"/>
        <v>0</v>
      </c>
      <c r="Y126" s="232">
        <f t="shared" si="18"/>
        <v>4229.2602739726026</v>
      </c>
      <c r="Z126" s="232">
        <f t="shared" si="18"/>
        <v>5744.2191780821922</v>
      </c>
      <c r="AA126" s="232">
        <f t="shared" si="18"/>
        <v>1641.2054794520548</v>
      </c>
      <c r="AB126" s="232">
        <f t="shared" si="18"/>
        <v>0</v>
      </c>
      <c r="AC126" s="232">
        <f t="shared" si="18"/>
        <v>0</v>
      </c>
      <c r="AD126" s="232">
        <f t="shared" si="18"/>
        <v>0</v>
      </c>
      <c r="AE126" s="232">
        <f t="shared" si="18"/>
        <v>0</v>
      </c>
      <c r="AF126" s="232">
        <f t="shared" si="18"/>
        <v>0</v>
      </c>
      <c r="AG126" s="232">
        <f t="shared" si="18"/>
        <v>0</v>
      </c>
      <c r="AH126" s="232">
        <f t="shared" si="18"/>
        <v>0</v>
      </c>
      <c r="AI126" s="232">
        <f t="shared" si="18"/>
        <v>0</v>
      </c>
      <c r="AJ126" s="232">
        <f t="shared" si="18"/>
        <v>0</v>
      </c>
      <c r="AK126" s="232">
        <f t="shared" si="18"/>
        <v>0</v>
      </c>
      <c r="AL126" s="232">
        <f t="shared" si="18"/>
        <v>0</v>
      </c>
      <c r="AM126" s="232">
        <f t="shared" si="18"/>
        <v>0</v>
      </c>
      <c r="AN126" s="227">
        <f t="shared" si="15"/>
        <v>11614.68493150685</v>
      </c>
    </row>
    <row r="127" spans="1:40" s="172" customFormat="1" outlineLevel="1">
      <c r="A127" s="235"/>
      <c r="B127" s="236"/>
      <c r="C127" s="188"/>
      <c r="D127" s="189"/>
      <c r="E127" s="190"/>
      <c r="G127" s="190"/>
      <c r="H127" s="190"/>
      <c r="I127" s="190"/>
      <c r="J127" s="190"/>
      <c r="K127" s="190"/>
      <c r="L127" s="190"/>
      <c r="M127" s="190"/>
      <c r="P127" s="225" t="str">
        <f t="shared" si="13"/>
        <v>Phase D1</v>
      </c>
      <c r="Q127" s="232">
        <f t="shared" ref="Q127:AM127" si="19">+$C$166*Q153</f>
        <v>0</v>
      </c>
      <c r="R127" s="232">
        <f t="shared" si="19"/>
        <v>0</v>
      </c>
      <c r="S127" s="232">
        <f t="shared" si="19"/>
        <v>0</v>
      </c>
      <c r="T127" s="232">
        <f t="shared" si="19"/>
        <v>0</v>
      </c>
      <c r="U127" s="232">
        <f t="shared" si="19"/>
        <v>0</v>
      </c>
      <c r="V127" s="232">
        <f t="shared" si="19"/>
        <v>0</v>
      </c>
      <c r="W127" s="232">
        <f t="shared" si="19"/>
        <v>0</v>
      </c>
      <c r="X127" s="232">
        <f t="shared" si="19"/>
        <v>0</v>
      </c>
      <c r="Y127" s="232">
        <f t="shared" si="19"/>
        <v>0</v>
      </c>
      <c r="Z127" s="232">
        <f t="shared" si="19"/>
        <v>0</v>
      </c>
      <c r="AA127" s="232">
        <f t="shared" si="19"/>
        <v>3590.1369863013692</v>
      </c>
      <c r="AB127" s="232">
        <f t="shared" si="19"/>
        <v>2471.6712328767117</v>
      </c>
      <c r="AC127" s="232">
        <f t="shared" si="19"/>
        <v>0</v>
      </c>
      <c r="AD127" s="232">
        <f t="shared" si="19"/>
        <v>0</v>
      </c>
      <c r="AE127" s="232">
        <f t="shared" si="19"/>
        <v>0</v>
      </c>
      <c r="AF127" s="232">
        <f t="shared" si="19"/>
        <v>0</v>
      </c>
      <c r="AG127" s="232">
        <f t="shared" si="19"/>
        <v>0</v>
      </c>
      <c r="AH127" s="232">
        <f t="shared" si="19"/>
        <v>0</v>
      </c>
      <c r="AI127" s="232">
        <f t="shared" si="19"/>
        <v>0</v>
      </c>
      <c r="AJ127" s="232">
        <f t="shared" si="19"/>
        <v>0</v>
      </c>
      <c r="AK127" s="232">
        <f t="shared" si="19"/>
        <v>0</v>
      </c>
      <c r="AL127" s="232">
        <f t="shared" si="19"/>
        <v>0</v>
      </c>
      <c r="AM127" s="232">
        <f t="shared" si="19"/>
        <v>0</v>
      </c>
      <c r="AN127" s="227">
        <f t="shared" si="15"/>
        <v>6061.8082191780813</v>
      </c>
    </row>
    <row r="128" spans="1:40" s="172" customFormat="1" outlineLevel="1">
      <c r="A128" s="235"/>
      <c r="B128" s="236"/>
      <c r="C128" s="188"/>
      <c r="D128" s="189"/>
      <c r="E128" s="190"/>
      <c r="G128" s="190"/>
      <c r="H128" s="190"/>
      <c r="I128" s="190"/>
      <c r="J128" s="190"/>
      <c r="K128" s="190"/>
      <c r="L128" s="190"/>
      <c r="M128" s="190"/>
      <c r="P128" s="225" t="str">
        <f t="shared" si="13"/>
        <v>Phase D2</v>
      </c>
      <c r="Q128" s="232">
        <f t="shared" ref="Q128:AM128" si="20">+$C$166*Q154</f>
        <v>0</v>
      </c>
      <c r="R128" s="232">
        <f t="shared" si="20"/>
        <v>0</v>
      </c>
      <c r="S128" s="232">
        <f t="shared" si="20"/>
        <v>0</v>
      </c>
      <c r="T128" s="232">
        <f t="shared" si="20"/>
        <v>0</v>
      </c>
      <c r="U128" s="232">
        <f t="shared" si="20"/>
        <v>0</v>
      </c>
      <c r="V128" s="232">
        <f t="shared" si="20"/>
        <v>0</v>
      </c>
      <c r="W128" s="232">
        <f t="shared" si="20"/>
        <v>0</v>
      </c>
      <c r="X128" s="232">
        <f t="shared" si="20"/>
        <v>0</v>
      </c>
      <c r="Y128" s="232">
        <f t="shared" si="20"/>
        <v>0</v>
      </c>
      <c r="Z128" s="232">
        <f t="shared" si="20"/>
        <v>0</v>
      </c>
      <c r="AA128" s="232">
        <f t="shared" si="20"/>
        <v>0</v>
      </c>
      <c r="AB128" s="232">
        <f t="shared" si="20"/>
        <v>2540.7123287671229</v>
      </c>
      <c r="AC128" s="232">
        <f t="shared" si="20"/>
        <v>4680.9863013698614</v>
      </c>
      <c r="AD128" s="232">
        <f t="shared" si="20"/>
        <v>0</v>
      </c>
      <c r="AE128" s="232">
        <f t="shared" si="20"/>
        <v>0</v>
      </c>
      <c r="AF128" s="232">
        <f t="shared" si="20"/>
        <v>0</v>
      </c>
      <c r="AG128" s="232">
        <f t="shared" si="20"/>
        <v>0</v>
      </c>
      <c r="AH128" s="232">
        <f t="shared" si="20"/>
        <v>0</v>
      </c>
      <c r="AI128" s="232">
        <f t="shared" si="20"/>
        <v>0</v>
      </c>
      <c r="AJ128" s="232">
        <f t="shared" si="20"/>
        <v>0</v>
      </c>
      <c r="AK128" s="232">
        <f t="shared" si="20"/>
        <v>0</v>
      </c>
      <c r="AL128" s="232">
        <f t="shared" si="20"/>
        <v>0</v>
      </c>
      <c r="AM128" s="232">
        <f t="shared" si="20"/>
        <v>0</v>
      </c>
      <c r="AN128" s="227">
        <f t="shared" si="15"/>
        <v>7221.6986301369843</v>
      </c>
    </row>
    <row r="129" spans="1:42" s="172" customFormat="1" outlineLevel="1">
      <c r="A129" s="235"/>
      <c r="B129" s="236"/>
      <c r="C129" s="188"/>
      <c r="D129" s="189"/>
      <c r="E129" s="190"/>
      <c r="G129" s="190"/>
      <c r="H129" s="190"/>
      <c r="I129" s="190"/>
      <c r="J129" s="190"/>
      <c r="K129" s="190"/>
      <c r="L129" s="190"/>
      <c r="M129" s="190"/>
      <c r="P129" s="225" t="str">
        <f t="shared" si="13"/>
        <v>Phase D3</v>
      </c>
      <c r="Q129" s="232">
        <f t="shared" ref="Q129:AM129" si="21">+$C$166*Q155</f>
        <v>0</v>
      </c>
      <c r="R129" s="232">
        <f t="shared" si="21"/>
        <v>0</v>
      </c>
      <c r="S129" s="232">
        <f t="shared" si="21"/>
        <v>0</v>
      </c>
      <c r="T129" s="232">
        <f t="shared" si="21"/>
        <v>0</v>
      </c>
      <c r="U129" s="232">
        <f t="shared" si="21"/>
        <v>0</v>
      </c>
      <c r="V129" s="232">
        <f t="shared" si="21"/>
        <v>0</v>
      </c>
      <c r="W129" s="232">
        <f t="shared" si="21"/>
        <v>0</v>
      </c>
      <c r="X129" s="232">
        <f t="shared" si="21"/>
        <v>0</v>
      </c>
      <c r="Y129" s="232">
        <f t="shared" si="21"/>
        <v>0</v>
      </c>
      <c r="Z129" s="232">
        <f t="shared" si="21"/>
        <v>0</v>
      </c>
      <c r="AA129" s="232">
        <f t="shared" si="21"/>
        <v>0</v>
      </c>
      <c r="AB129" s="232">
        <f t="shared" si="21"/>
        <v>0</v>
      </c>
      <c r="AC129" s="232">
        <f t="shared" si="21"/>
        <v>552.32876712328755</v>
      </c>
      <c r="AD129" s="232">
        <f t="shared" si="21"/>
        <v>3590.1369863013697</v>
      </c>
      <c r="AE129" s="232">
        <f t="shared" si="21"/>
        <v>0</v>
      </c>
      <c r="AF129" s="232">
        <f t="shared" si="21"/>
        <v>0</v>
      </c>
      <c r="AG129" s="232">
        <f t="shared" si="21"/>
        <v>0</v>
      </c>
      <c r="AH129" s="232">
        <f t="shared" si="21"/>
        <v>0</v>
      </c>
      <c r="AI129" s="232">
        <f t="shared" si="21"/>
        <v>0</v>
      </c>
      <c r="AJ129" s="232">
        <f t="shared" si="21"/>
        <v>0</v>
      </c>
      <c r="AK129" s="232">
        <f t="shared" si="21"/>
        <v>0</v>
      </c>
      <c r="AL129" s="232">
        <f t="shared" si="21"/>
        <v>0</v>
      </c>
      <c r="AM129" s="232">
        <f t="shared" si="21"/>
        <v>0</v>
      </c>
      <c r="AN129" s="227">
        <f t="shared" si="15"/>
        <v>4142.4657534246571</v>
      </c>
    </row>
    <row r="130" spans="1:42" s="172" customFormat="1" outlineLevel="1">
      <c r="A130" s="235"/>
      <c r="B130" s="236"/>
      <c r="C130" s="188"/>
      <c r="D130" s="189"/>
      <c r="E130" s="190"/>
      <c r="G130" s="190"/>
      <c r="H130" s="190"/>
      <c r="I130" s="190"/>
      <c r="J130" s="190"/>
      <c r="K130" s="190"/>
      <c r="L130" s="190"/>
      <c r="M130" s="190"/>
      <c r="P130" s="225" t="str">
        <f t="shared" si="13"/>
        <v>Phase E</v>
      </c>
      <c r="Q130" s="232">
        <f t="shared" ref="Q130:AM130" si="22">+$C$166*Q156</f>
        <v>0</v>
      </c>
      <c r="R130" s="232">
        <f t="shared" si="22"/>
        <v>0</v>
      </c>
      <c r="S130" s="232">
        <f t="shared" si="22"/>
        <v>0</v>
      </c>
      <c r="T130" s="232">
        <f t="shared" si="22"/>
        <v>0</v>
      </c>
      <c r="U130" s="232">
        <f t="shared" si="22"/>
        <v>0</v>
      </c>
      <c r="V130" s="232">
        <f t="shared" si="22"/>
        <v>0</v>
      </c>
      <c r="W130" s="232">
        <f t="shared" si="22"/>
        <v>0</v>
      </c>
      <c r="X130" s="232">
        <f t="shared" si="22"/>
        <v>0</v>
      </c>
      <c r="Y130" s="232">
        <f t="shared" si="22"/>
        <v>0</v>
      </c>
      <c r="Z130" s="232">
        <f t="shared" si="22"/>
        <v>0</v>
      </c>
      <c r="AA130" s="232">
        <f t="shared" si="22"/>
        <v>0</v>
      </c>
      <c r="AB130" s="232">
        <f t="shared" si="22"/>
        <v>0</v>
      </c>
      <c r="AC130" s="232">
        <f t="shared" si="22"/>
        <v>0</v>
      </c>
      <c r="AD130" s="232">
        <f t="shared" si="22"/>
        <v>3892.7342465753418</v>
      </c>
      <c r="AE130" s="232">
        <f t="shared" si="22"/>
        <v>6863.9999999999982</v>
      </c>
      <c r="AF130" s="232">
        <f t="shared" si="22"/>
        <v>6845.1945205479451</v>
      </c>
      <c r="AG130" s="232">
        <f t="shared" si="22"/>
        <v>6845.1945205479451</v>
      </c>
      <c r="AH130" s="232">
        <f t="shared" si="22"/>
        <v>6845.1945205479451</v>
      </c>
      <c r="AI130" s="232">
        <f t="shared" si="22"/>
        <v>2820.821917808219</v>
      </c>
      <c r="AJ130" s="232">
        <f t="shared" si="22"/>
        <v>0</v>
      </c>
      <c r="AK130" s="232">
        <f t="shared" si="22"/>
        <v>0</v>
      </c>
      <c r="AL130" s="232">
        <f t="shared" si="22"/>
        <v>0</v>
      </c>
      <c r="AM130" s="232">
        <f t="shared" si="22"/>
        <v>0</v>
      </c>
      <c r="AN130" s="227">
        <f t="shared" si="15"/>
        <v>34113.139726027395</v>
      </c>
    </row>
    <row r="131" spans="1:42" s="172" customFormat="1" outlineLevel="1">
      <c r="A131" s="235"/>
      <c r="B131" s="236"/>
      <c r="C131" s="188"/>
      <c r="D131" s="189"/>
      <c r="E131" s="190"/>
      <c r="G131" s="190"/>
      <c r="H131" s="190"/>
      <c r="I131" s="190"/>
      <c r="J131" s="190"/>
      <c r="K131" s="190"/>
      <c r="L131" s="190"/>
      <c r="M131" s="190"/>
      <c r="P131" s="225" t="str">
        <f t="shared" si="13"/>
        <v>Phase F</v>
      </c>
      <c r="Q131" s="232">
        <f t="shared" ref="Q131:AM131" si="23">+$C$166*Q157</f>
        <v>0</v>
      </c>
      <c r="R131" s="232">
        <f t="shared" si="23"/>
        <v>0</v>
      </c>
      <c r="S131" s="232">
        <f t="shared" si="23"/>
        <v>0</v>
      </c>
      <c r="T131" s="232">
        <f t="shared" si="23"/>
        <v>0</v>
      </c>
      <c r="U131" s="232">
        <f t="shared" si="23"/>
        <v>0</v>
      </c>
      <c r="V131" s="232">
        <f t="shared" si="23"/>
        <v>0</v>
      </c>
      <c r="W131" s="232">
        <f t="shared" si="23"/>
        <v>0</v>
      </c>
      <c r="X131" s="232">
        <f t="shared" si="23"/>
        <v>0</v>
      </c>
      <c r="Y131" s="232">
        <f t="shared" si="23"/>
        <v>0</v>
      </c>
      <c r="Z131" s="232">
        <f t="shared" si="23"/>
        <v>0</v>
      </c>
      <c r="AA131" s="232">
        <f t="shared" si="23"/>
        <v>0</v>
      </c>
      <c r="AB131" s="232">
        <f t="shared" si="23"/>
        <v>0</v>
      </c>
      <c r="AC131" s="232">
        <f t="shared" si="23"/>
        <v>0</v>
      </c>
      <c r="AD131" s="232">
        <f t="shared" si="23"/>
        <v>0</v>
      </c>
      <c r="AE131" s="232">
        <f t="shared" si="23"/>
        <v>0</v>
      </c>
      <c r="AF131" s="232">
        <f t="shared" si="23"/>
        <v>0</v>
      </c>
      <c r="AG131" s="232">
        <f t="shared" si="23"/>
        <v>0</v>
      </c>
      <c r="AH131" s="232">
        <f t="shared" si="23"/>
        <v>0</v>
      </c>
      <c r="AI131" s="232">
        <f t="shared" si="23"/>
        <v>0</v>
      </c>
      <c r="AJ131" s="232">
        <f t="shared" si="23"/>
        <v>0</v>
      </c>
      <c r="AK131" s="232">
        <f t="shared" si="23"/>
        <v>0</v>
      </c>
      <c r="AL131" s="232">
        <f t="shared" si="23"/>
        <v>0</v>
      </c>
      <c r="AM131" s="232">
        <f t="shared" si="23"/>
        <v>0</v>
      </c>
      <c r="AN131" s="227">
        <f t="shared" si="15"/>
        <v>0</v>
      </c>
    </row>
    <row r="132" spans="1:42" s="172" customFormat="1" outlineLevel="1">
      <c r="A132" s="235"/>
      <c r="B132" s="236"/>
      <c r="C132" s="188"/>
      <c r="D132" s="189"/>
      <c r="E132" s="190"/>
      <c r="G132" s="190"/>
      <c r="H132" s="190"/>
      <c r="I132" s="190"/>
      <c r="J132" s="190"/>
      <c r="K132" s="190"/>
      <c r="L132" s="190"/>
      <c r="M132" s="190"/>
      <c r="P132" s="225" t="str">
        <f t="shared" si="13"/>
        <v xml:space="preserve">Science support </v>
      </c>
      <c r="Q132" s="232">
        <f t="shared" ref="Q132:AM132" si="24">+$C$166*Q158</f>
        <v>0</v>
      </c>
      <c r="R132" s="232">
        <f t="shared" si="24"/>
        <v>0</v>
      </c>
      <c r="S132" s="232">
        <f t="shared" si="24"/>
        <v>0</v>
      </c>
      <c r="T132" s="232">
        <f t="shared" si="24"/>
        <v>0</v>
      </c>
      <c r="U132" s="232">
        <f t="shared" si="24"/>
        <v>0</v>
      </c>
      <c r="V132" s="232">
        <f t="shared" si="24"/>
        <v>0</v>
      </c>
      <c r="W132" s="232">
        <f t="shared" si="24"/>
        <v>0</v>
      </c>
      <c r="X132" s="232">
        <f t="shared" si="24"/>
        <v>0</v>
      </c>
      <c r="Y132" s="232">
        <f t="shared" si="24"/>
        <v>0</v>
      </c>
      <c r="Z132" s="232">
        <f t="shared" si="24"/>
        <v>0</v>
      </c>
      <c r="AA132" s="232">
        <f t="shared" si="24"/>
        <v>0</v>
      </c>
      <c r="AB132" s="232">
        <f t="shared" si="24"/>
        <v>0</v>
      </c>
      <c r="AC132" s="232">
        <f t="shared" si="24"/>
        <v>0</v>
      </c>
      <c r="AD132" s="232">
        <f t="shared" si="24"/>
        <v>0</v>
      </c>
      <c r="AE132" s="232">
        <f t="shared" si="24"/>
        <v>0</v>
      </c>
      <c r="AF132" s="232">
        <f t="shared" si="24"/>
        <v>0</v>
      </c>
      <c r="AG132" s="232">
        <f t="shared" si="24"/>
        <v>0</v>
      </c>
      <c r="AH132" s="232">
        <f t="shared" si="24"/>
        <v>0</v>
      </c>
      <c r="AI132" s="232">
        <f t="shared" si="24"/>
        <v>0</v>
      </c>
      <c r="AJ132" s="232">
        <f t="shared" si="24"/>
        <v>0</v>
      </c>
      <c r="AK132" s="232">
        <f t="shared" si="24"/>
        <v>0</v>
      </c>
      <c r="AL132" s="232">
        <f t="shared" si="24"/>
        <v>0</v>
      </c>
      <c r="AM132" s="232">
        <f t="shared" si="24"/>
        <v>0</v>
      </c>
      <c r="AN132" s="227">
        <f t="shared" si="15"/>
        <v>0</v>
      </c>
    </row>
    <row r="133" spans="1:42" s="172" customFormat="1">
      <c r="A133" s="235"/>
      <c r="B133" s="236"/>
      <c r="C133" s="188"/>
      <c r="D133" s="189"/>
      <c r="E133" s="190"/>
      <c r="G133" s="190"/>
      <c r="H133" s="190"/>
      <c r="I133" s="190"/>
      <c r="J133" s="190"/>
      <c r="K133" s="190"/>
      <c r="L133" s="190"/>
      <c r="M133" s="190"/>
      <c r="P133" s="228" t="s">
        <v>1408</v>
      </c>
      <c r="Q133" s="230">
        <f t="shared" ref="Q133:AN133" si="25">+SUM(Q123:Q132)</f>
        <v>0</v>
      </c>
      <c r="R133" s="230">
        <f t="shared" si="25"/>
        <v>0</v>
      </c>
      <c r="S133" s="230">
        <f t="shared" si="25"/>
        <v>0</v>
      </c>
      <c r="T133" s="230">
        <f t="shared" si="25"/>
        <v>4781.5890410958891</v>
      </c>
      <c r="U133" s="230">
        <f t="shared" si="25"/>
        <v>8057.8630136986294</v>
      </c>
      <c r="V133" s="230">
        <f t="shared" si="25"/>
        <v>8057.8630136986294</v>
      </c>
      <c r="W133" s="230">
        <f t="shared" si="25"/>
        <v>6027.6602739726022</v>
      </c>
      <c r="X133" s="230">
        <f t="shared" si="25"/>
        <v>5831.9780821917811</v>
      </c>
      <c r="Y133" s="230">
        <f t="shared" si="25"/>
        <v>5767.3643835616431</v>
      </c>
      <c r="Z133" s="230">
        <f t="shared" si="25"/>
        <v>5744.2191780821922</v>
      </c>
      <c r="AA133" s="230">
        <f t="shared" si="25"/>
        <v>5231.3424657534242</v>
      </c>
      <c r="AB133" s="230">
        <f t="shared" si="25"/>
        <v>5012.3835616438346</v>
      </c>
      <c r="AC133" s="230">
        <f t="shared" si="25"/>
        <v>5233.3150684931488</v>
      </c>
      <c r="AD133" s="230">
        <f t="shared" si="25"/>
        <v>7482.8712328767115</v>
      </c>
      <c r="AE133" s="230">
        <f t="shared" si="25"/>
        <v>6863.9999999999982</v>
      </c>
      <c r="AF133" s="230">
        <f t="shared" si="25"/>
        <v>6845.1945205479451</v>
      </c>
      <c r="AG133" s="230">
        <f t="shared" si="25"/>
        <v>6845.1945205479451</v>
      </c>
      <c r="AH133" s="230">
        <f t="shared" si="25"/>
        <v>6845.1945205479451</v>
      </c>
      <c r="AI133" s="230">
        <f t="shared" si="25"/>
        <v>2820.821917808219</v>
      </c>
      <c r="AJ133" s="230">
        <f t="shared" si="25"/>
        <v>0</v>
      </c>
      <c r="AK133" s="230">
        <f t="shared" si="25"/>
        <v>0</v>
      </c>
      <c r="AL133" s="230">
        <f t="shared" si="25"/>
        <v>0</v>
      </c>
      <c r="AM133" s="230">
        <f t="shared" si="25"/>
        <v>0</v>
      </c>
      <c r="AN133" s="239">
        <f t="shared" si="25"/>
        <v>97448.85479452055</v>
      </c>
    </row>
    <row r="134" spans="1:42" s="172" customFormat="1" ht="9" customHeight="1">
      <c r="A134" s="235"/>
      <c r="B134" s="236"/>
      <c r="C134" s="188"/>
      <c r="D134" s="189"/>
      <c r="E134" s="190"/>
      <c r="G134" s="190"/>
      <c r="H134" s="190"/>
      <c r="I134" s="190"/>
      <c r="J134" s="190"/>
      <c r="K134" s="190"/>
      <c r="L134" s="190"/>
      <c r="M134" s="190"/>
    </row>
    <row r="135" spans="1:42" s="172" customFormat="1">
      <c r="A135" s="235"/>
      <c r="B135" s="236"/>
      <c r="C135" s="188"/>
      <c r="D135" s="189"/>
      <c r="E135" s="190"/>
      <c r="G135" s="190"/>
      <c r="H135" s="190"/>
      <c r="I135" s="190"/>
      <c r="J135" s="190"/>
      <c r="K135" s="190"/>
      <c r="L135" s="190"/>
      <c r="M135" s="190"/>
      <c r="P135" s="172" t="s">
        <v>1412</v>
      </c>
      <c r="S135" s="238"/>
      <c r="T135" s="238" t="str">
        <f t="shared" ref="T135:AM135" si="26">T4</f>
        <v>24/25</v>
      </c>
      <c r="U135" s="238" t="str">
        <f t="shared" si="26"/>
        <v>25/26</v>
      </c>
      <c r="V135" s="238" t="str">
        <f t="shared" si="26"/>
        <v>26/27</v>
      </c>
      <c r="W135" s="238" t="str">
        <f t="shared" si="26"/>
        <v>27/28</v>
      </c>
      <c r="X135" s="238" t="str">
        <f t="shared" si="26"/>
        <v>28/29</v>
      </c>
      <c r="Y135" s="238" t="str">
        <f t="shared" si="26"/>
        <v>29/30</v>
      </c>
      <c r="Z135" s="238" t="str">
        <f t="shared" si="26"/>
        <v>30/31</v>
      </c>
      <c r="AA135" s="238" t="str">
        <f t="shared" si="26"/>
        <v>31/32</v>
      </c>
      <c r="AB135" s="238" t="str">
        <f t="shared" si="26"/>
        <v>32/33</v>
      </c>
      <c r="AC135" s="238" t="str">
        <f t="shared" si="26"/>
        <v>33/34</v>
      </c>
      <c r="AD135" s="238" t="str">
        <f t="shared" si="26"/>
        <v>34/35</v>
      </c>
      <c r="AE135" s="238" t="str">
        <f t="shared" si="26"/>
        <v>35/36</v>
      </c>
      <c r="AF135" s="238" t="str">
        <f t="shared" si="26"/>
        <v>36/37</v>
      </c>
      <c r="AG135" s="238" t="str">
        <f t="shared" si="26"/>
        <v>37/38</v>
      </c>
      <c r="AH135" s="238" t="str">
        <f t="shared" si="26"/>
        <v>38/39</v>
      </c>
      <c r="AI135" s="238" t="str">
        <f t="shared" si="26"/>
        <v>39/40</v>
      </c>
      <c r="AJ135" s="238" t="str">
        <f t="shared" si="26"/>
        <v>40/41</v>
      </c>
      <c r="AK135" s="238" t="str">
        <f t="shared" si="26"/>
        <v>41/42</v>
      </c>
      <c r="AL135" s="238" t="str">
        <f t="shared" si="26"/>
        <v>42/43</v>
      </c>
      <c r="AM135" s="238" t="str">
        <f t="shared" si="26"/>
        <v>43/44</v>
      </c>
    </row>
    <row r="136" spans="1:42" s="172" customFormat="1" outlineLevel="1">
      <c r="A136" s="235"/>
      <c r="B136" s="236"/>
      <c r="C136" s="188"/>
      <c r="D136" s="189"/>
      <c r="E136" s="190"/>
      <c r="G136" s="190"/>
      <c r="H136" s="190"/>
      <c r="I136" s="190"/>
      <c r="J136" s="190"/>
      <c r="K136" s="190"/>
      <c r="L136" s="190"/>
      <c r="M136" s="190"/>
      <c r="P136" s="225" t="str">
        <f t="shared" ref="P136:P145" si="27">+P123</f>
        <v>Phase 0</v>
      </c>
      <c r="Q136" s="240">
        <f t="shared" ref="Q136:AM136" si="28">+ROUND(Q123+Q110,0)</f>
        <v>0</v>
      </c>
      <c r="R136" s="240">
        <f t="shared" si="28"/>
        <v>0</v>
      </c>
      <c r="S136" s="240">
        <f t="shared" si="28"/>
        <v>0</v>
      </c>
      <c r="T136" s="240">
        <f t="shared" si="28"/>
        <v>0</v>
      </c>
      <c r="U136" s="240">
        <f t="shared" si="28"/>
        <v>0</v>
      </c>
      <c r="V136" s="240">
        <f t="shared" si="28"/>
        <v>0</v>
      </c>
      <c r="W136" s="240">
        <f t="shared" si="28"/>
        <v>0</v>
      </c>
      <c r="X136" s="240">
        <f t="shared" si="28"/>
        <v>0</v>
      </c>
      <c r="Y136" s="240">
        <f t="shared" si="28"/>
        <v>0</v>
      </c>
      <c r="Z136" s="240">
        <f t="shared" si="28"/>
        <v>0</v>
      </c>
      <c r="AA136" s="240">
        <f t="shared" si="28"/>
        <v>0</v>
      </c>
      <c r="AB136" s="240">
        <f t="shared" si="28"/>
        <v>0</v>
      </c>
      <c r="AC136" s="240">
        <f t="shared" si="28"/>
        <v>0</v>
      </c>
      <c r="AD136" s="240">
        <f t="shared" si="28"/>
        <v>0</v>
      </c>
      <c r="AE136" s="240">
        <f t="shared" si="28"/>
        <v>0</v>
      </c>
      <c r="AF136" s="240">
        <f t="shared" si="28"/>
        <v>0</v>
      </c>
      <c r="AG136" s="240">
        <f t="shared" si="28"/>
        <v>0</v>
      </c>
      <c r="AH136" s="240">
        <f t="shared" si="28"/>
        <v>0</v>
      </c>
      <c r="AI136" s="240">
        <f t="shared" si="28"/>
        <v>0</v>
      </c>
      <c r="AJ136" s="240">
        <f t="shared" si="28"/>
        <v>0</v>
      </c>
      <c r="AK136" s="240">
        <f t="shared" si="28"/>
        <v>0</v>
      </c>
      <c r="AL136" s="240">
        <f t="shared" si="28"/>
        <v>0</v>
      </c>
      <c r="AM136" s="240">
        <f t="shared" si="28"/>
        <v>0</v>
      </c>
      <c r="AN136" s="227">
        <f t="shared" ref="AN136:AN145" si="29">+SUM(Q136:AM136)</f>
        <v>0</v>
      </c>
    </row>
    <row r="137" spans="1:42" s="172" customFormat="1" outlineLevel="1">
      <c r="A137" s="235"/>
      <c r="B137" s="236"/>
      <c r="C137" s="188"/>
      <c r="D137" s="189"/>
      <c r="E137" s="190"/>
      <c r="G137" s="190"/>
      <c r="H137" s="190"/>
      <c r="I137" s="190"/>
      <c r="J137" s="190"/>
      <c r="K137" s="190"/>
      <c r="L137" s="190"/>
      <c r="M137" s="190"/>
      <c r="P137" s="225" t="str">
        <f t="shared" si="27"/>
        <v>Phase A</v>
      </c>
      <c r="Q137" s="240">
        <f t="shared" ref="Q137:AM137" si="30">+ROUND(Q124+Q111,0)</f>
        <v>0</v>
      </c>
      <c r="R137" s="240">
        <f t="shared" si="30"/>
        <v>0</v>
      </c>
      <c r="S137" s="240">
        <f t="shared" si="30"/>
        <v>0</v>
      </c>
      <c r="T137" s="240">
        <f t="shared" si="30"/>
        <v>827250</v>
      </c>
      <c r="U137" s="240">
        <f t="shared" si="30"/>
        <v>1425947</v>
      </c>
      <c r="V137" s="240">
        <f t="shared" si="30"/>
        <v>1458558</v>
      </c>
      <c r="W137" s="240">
        <f t="shared" si="30"/>
        <v>131158</v>
      </c>
      <c r="X137" s="240">
        <f t="shared" si="30"/>
        <v>0</v>
      </c>
      <c r="Y137" s="240">
        <f t="shared" si="30"/>
        <v>0</v>
      </c>
      <c r="Z137" s="240">
        <f t="shared" si="30"/>
        <v>0</v>
      </c>
      <c r="AA137" s="240">
        <f t="shared" si="30"/>
        <v>0</v>
      </c>
      <c r="AB137" s="240">
        <f t="shared" si="30"/>
        <v>0</v>
      </c>
      <c r="AC137" s="240">
        <f t="shared" si="30"/>
        <v>0</v>
      </c>
      <c r="AD137" s="240">
        <f t="shared" si="30"/>
        <v>0</v>
      </c>
      <c r="AE137" s="240">
        <f t="shared" si="30"/>
        <v>0</v>
      </c>
      <c r="AF137" s="240">
        <f t="shared" si="30"/>
        <v>0</v>
      </c>
      <c r="AG137" s="240">
        <f t="shared" si="30"/>
        <v>0</v>
      </c>
      <c r="AH137" s="240">
        <f t="shared" si="30"/>
        <v>0</v>
      </c>
      <c r="AI137" s="240">
        <f t="shared" si="30"/>
        <v>0</v>
      </c>
      <c r="AJ137" s="240">
        <f t="shared" si="30"/>
        <v>0</v>
      </c>
      <c r="AK137" s="240">
        <f t="shared" si="30"/>
        <v>0</v>
      </c>
      <c r="AL137" s="240">
        <f t="shared" si="30"/>
        <v>0</v>
      </c>
      <c r="AM137" s="240">
        <f t="shared" si="30"/>
        <v>0</v>
      </c>
      <c r="AN137" s="227">
        <f t="shared" si="29"/>
        <v>3842913</v>
      </c>
      <c r="AP137" s="244"/>
    </row>
    <row r="138" spans="1:42" s="172" customFormat="1" outlineLevel="1">
      <c r="A138" s="235"/>
      <c r="B138" s="236"/>
      <c r="C138" s="188"/>
      <c r="D138" s="189"/>
      <c r="E138" s="190"/>
      <c r="G138" s="190"/>
      <c r="H138" s="190"/>
      <c r="I138" s="190"/>
      <c r="J138" s="190"/>
      <c r="K138" s="190"/>
      <c r="L138" s="190"/>
      <c r="M138" s="190"/>
      <c r="P138" s="225" t="str">
        <f t="shared" si="27"/>
        <v>Phase B</v>
      </c>
      <c r="Q138" s="240">
        <f t="shared" ref="Q138:AM138" si="31">+ROUND(Q125+Q112,0)</f>
        <v>0</v>
      </c>
      <c r="R138" s="240">
        <f t="shared" si="31"/>
        <v>0</v>
      </c>
      <c r="S138" s="240">
        <f t="shared" si="31"/>
        <v>0</v>
      </c>
      <c r="T138" s="240">
        <f t="shared" si="31"/>
        <v>0</v>
      </c>
      <c r="U138" s="240">
        <f t="shared" si="31"/>
        <v>0</v>
      </c>
      <c r="V138" s="240">
        <f t="shared" si="31"/>
        <v>0</v>
      </c>
      <c r="W138" s="240">
        <f t="shared" si="31"/>
        <v>970200</v>
      </c>
      <c r="X138" s="240">
        <f t="shared" si="31"/>
        <v>1088044</v>
      </c>
      <c r="Y138" s="240">
        <f t="shared" si="31"/>
        <v>292665</v>
      </c>
      <c r="Z138" s="240">
        <f t="shared" si="31"/>
        <v>0</v>
      </c>
      <c r="AA138" s="240">
        <f t="shared" si="31"/>
        <v>0</v>
      </c>
      <c r="AB138" s="240">
        <f t="shared" si="31"/>
        <v>0</v>
      </c>
      <c r="AC138" s="240">
        <f t="shared" si="31"/>
        <v>0</v>
      </c>
      <c r="AD138" s="240">
        <f t="shared" si="31"/>
        <v>0</v>
      </c>
      <c r="AE138" s="240">
        <f t="shared" si="31"/>
        <v>0</v>
      </c>
      <c r="AF138" s="240">
        <f t="shared" si="31"/>
        <v>0</v>
      </c>
      <c r="AG138" s="240">
        <f t="shared" si="31"/>
        <v>0</v>
      </c>
      <c r="AH138" s="240">
        <f t="shared" si="31"/>
        <v>0</v>
      </c>
      <c r="AI138" s="240">
        <f t="shared" si="31"/>
        <v>0</v>
      </c>
      <c r="AJ138" s="240">
        <f t="shared" si="31"/>
        <v>0</v>
      </c>
      <c r="AK138" s="240">
        <f t="shared" si="31"/>
        <v>0</v>
      </c>
      <c r="AL138" s="240">
        <f t="shared" si="31"/>
        <v>0</v>
      </c>
      <c r="AM138" s="240">
        <f t="shared" si="31"/>
        <v>0</v>
      </c>
      <c r="AN138" s="227">
        <f t="shared" si="29"/>
        <v>2350909</v>
      </c>
      <c r="AP138" s="244"/>
    </row>
    <row r="139" spans="1:42" s="172" customFormat="1" outlineLevel="1">
      <c r="A139" s="235"/>
      <c r="B139" s="236"/>
      <c r="C139" s="188"/>
      <c r="D139" s="189"/>
      <c r="E139" s="190"/>
      <c r="G139" s="190"/>
      <c r="H139" s="190"/>
      <c r="I139" s="190"/>
      <c r="J139" s="190"/>
      <c r="K139" s="190"/>
      <c r="L139" s="190"/>
      <c r="M139" s="190"/>
      <c r="P139" s="225" t="str">
        <f t="shared" si="27"/>
        <v>Phase C</v>
      </c>
      <c r="Q139" s="240">
        <f t="shared" ref="Q139:AM139" si="32">+ROUND(Q126+Q113,0)</f>
        <v>0</v>
      </c>
      <c r="R139" s="240">
        <f t="shared" si="32"/>
        <v>0</v>
      </c>
      <c r="S139" s="240">
        <f t="shared" si="32"/>
        <v>0</v>
      </c>
      <c r="T139" s="240">
        <f t="shared" si="32"/>
        <v>0</v>
      </c>
      <c r="U139" s="240">
        <f t="shared" si="32"/>
        <v>0</v>
      </c>
      <c r="V139" s="240">
        <f t="shared" si="32"/>
        <v>0</v>
      </c>
      <c r="W139" s="240">
        <f t="shared" si="32"/>
        <v>0</v>
      </c>
      <c r="X139" s="240">
        <f t="shared" si="32"/>
        <v>0</v>
      </c>
      <c r="Y139" s="240">
        <f t="shared" si="32"/>
        <v>826242</v>
      </c>
      <c r="Z139" s="240">
        <f t="shared" si="32"/>
        <v>1144539</v>
      </c>
      <c r="AA139" s="240">
        <f t="shared" si="32"/>
        <v>333518</v>
      </c>
      <c r="AB139" s="240">
        <f t="shared" si="32"/>
        <v>0</v>
      </c>
      <c r="AC139" s="240">
        <f t="shared" si="32"/>
        <v>0</v>
      </c>
      <c r="AD139" s="240">
        <f t="shared" si="32"/>
        <v>0</v>
      </c>
      <c r="AE139" s="240">
        <f t="shared" si="32"/>
        <v>0</v>
      </c>
      <c r="AF139" s="240">
        <f t="shared" si="32"/>
        <v>0</v>
      </c>
      <c r="AG139" s="240">
        <f t="shared" si="32"/>
        <v>0</v>
      </c>
      <c r="AH139" s="240">
        <f t="shared" si="32"/>
        <v>0</v>
      </c>
      <c r="AI139" s="240">
        <f t="shared" si="32"/>
        <v>0</v>
      </c>
      <c r="AJ139" s="240">
        <f t="shared" si="32"/>
        <v>0</v>
      </c>
      <c r="AK139" s="240">
        <f t="shared" si="32"/>
        <v>0</v>
      </c>
      <c r="AL139" s="240">
        <f t="shared" si="32"/>
        <v>0</v>
      </c>
      <c r="AM139" s="240">
        <f t="shared" si="32"/>
        <v>0</v>
      </c>
      <c r="AN139" s="227">
        <f t="shared" si="29"/>
        <v>2304299</v>
      </c>
      <c r="AP139" s="244"/>
    </row>
    <row r="140" spans="1:42" s="172" customFormat="1" outlineLevel="1">
      <c r="A140" s="235"/>
      <c r="B140" s="236"/>
      <c r="C140" s="188"/>
      <c r="D140" s="189"/>
      <c r="E140" s="190"/>
      <c r="G140" s="190"/>
      <c r="H140" s="190"/>
      <c r="I140" s="190"/>
      <c r="J140" s="190"/>
      <c r="K140" s="190"/>
      <c r="L140" s="190"/>
      <c r="M140" s="190"/>
      <c r="P140" s="225" t="str">
        <f t="shared" si="27"/>
        <v>Phase D1</v>
      </c>
      <c r="Q140" s="240">
        <f t="shared" ref="Q140:AM140" si="33">+ROUND(Q127+Q114,0)</f>
        <v>0</v>
      </c>
      <c r="R140" s="240">
        <f t="shared" si="33"/>
        <v>0</v>
      </c>
      <c r="S140" s="240">
        <f t="shared" si="33"/>
        <v>0</v>
      </c>
      <c r="T140" s="240">
        <f t="shared" si="33"/>
        <v>0</v>
      </c>
      <c r="U140" s="240">
        <f t="shared" si="33"/>
        <v>0</v>
      </c>
      <c r="V140" s="240">
        <f t="shared" si="33"/>
        <v>0</v>
      </c>
      <c r="W140" s="240">
        <f t="shared" si="33"/>
        <v>0</v>
      </c>
      <c r="X140" s="240">
        <f t="shared" si="33"/>
        <v>0</v>
      </c>
      <c r="Y140" s="240">
        <f t="shared" si="33"/>
        <v>0</v>
      </c>
      <c r="Z140" s="240">
        <f t="shared" si="33"/>
        <v>0</v>
      </c>
      <c r="AA140" s="240">
        <f t="shared" si="33"/>
        <v>715923</v>
      </c>
      <c r="AB140" s="240">
        <f t="shared" si="33"/>
        <v>502694</v>
      </c>
      <c r="AC140" s="240">
        <f t="shared" si="33"/>
        <v>0</v>
      </c>
      <c r="AD140" s="240">
        <f t="shared" si="33"/>
        <v>0</v>
      </c>
      <c r="AE140" s="240">
        <f t="shared" si="33"/>
        <v>0</v>
      </c>
      <c r="AF140" s="240">
        <f t="shared" si="33"/>
        <v>0</v>
      </c>
      <c r="AG140" s="240">
        <f t="shared" si="33"/>
        <v>0</v>
      </c>
      <c r="AH140" s="240">
        <f t="shared" si="33"/>
        <v>0</v>
      </c>
      <c r="AI140" s="240">
        <f t="shared" si="33"/>
        <v>0</v>
      </c>
      <c r="AJ140" s="240">
        <f t="shared" si="33"/>
        <v>0</v>
      </c>
      <c r="AK140" s="240">
        <f t="shared" si="33"/>
        <v>0</v>
      </c>
      <c r="AL140" s="240">
        <f t="shared" si="33"/>
        <v>0</v>
      </c>
      <c r="AM140" s="240">
        <f t="shared" si="33"/>
        <v>0</v>
      </c>
      <c r="AN140" s="227">
        <f t="shared" si="29"/>
        <v>1218617</v>
      </c>
      <c r="AP140" s="244"/>
    </row>
    <row r="141" spans="1:42" s="172" customFormat="1" outlineLevel="1">
      <c r="A141" s="235"/>
      <c r="B141" s="236"/>
      <c r="C141" s="188"/>
      <c r="D141" s="189"/>
      <c r="E141" s="190"/>
      <c r="G141" s="190"/>
      <c r="H141" s="190"/>
      <c r="I141" s="190"/>
      <c r="J141" s="190"/>
      <c r="K141" s="190"/>
      <c r="L141" s="190"/>
      <c r="M141" s="190"/>
      <c r="P141" s="225" t="str">
        <f t="shared" si="27"/>
        <v>Phase D2</v>
      </c>
      <c r="Q141" s="240">
        <f t="shared" ref="Q141:AM141" si="34">+ROUND(Q128+Q115,0)</f>
        <v>0</v>
      </c>
      <c r="R141" s="240">
        <f t="shared" si="34"/>
        <v>0</v>
      </c>
      <c r="S141" s="240">
        <f t="shared" si="34"/>
        <v>0</v>
      </c>
      <c r="T141" s="240">
        <f t="shared" si="34"/>
        <v>0</v>
      </c>
      <c r="U141" s="240">
        <f t="shared" si="34"/>
        <v>0</v>
      </c>
      <c r="V141" s="240">
        <f t="shared" si="34"/>
        <v>0</v>
      </c>
      <c r="W141" s="240">
        <f t="shared" si="34"/>
        <v>0</v>
      </c>
      <c r="X141" s="240">
        <f t="shared" si="34"/>
        <v>0</v>
      </c>
      <c r="Y141" s="240">
        <f t="shared" si="34"/>
        <v>0</v>
      </c>
      <c r="Z141" s="240">
        <f t="shared" si="34"/>
        <v>0</v>
      </c>
      <c r="AA141" s="240">
        <f t="shared" si="34"/>
        <v>0</v>
      </c>
      <c r="AB141" s="240">
        <f t="shared" si="34"/>
        <v>497940</v>
      </c>
      <c r="AC141" s="240">
        <f t="shared" si="34"/>
        <v>935655</v>
      </c>
      <c r="AD141" s="240">
        <f t="shared" si="34"/>
        <v>0</v>
      </c>
      <c r="AE141" s="240">
        <f t="shared" si="34"/>
        <v>0</v>
      </c>
      <c r="AF141" s="240">
        <f t="shared" si="34"/>
        <v>0</v>
      </c>
      <c r="AG141" s="240">
        <f t="shared" si="34"/>
        <v>0</v>
      </c>
      <c r="AH141" s="240">
        <f t="shared" si="34"/>
        <v>0</v>
      </c>
      <c r="AI141" s="240">
        <f t="shared" si="34"/>
        <v>0</v>
      </c>
      <c r="AJ141" s="240">
        <f t="shared" si="34"/>
        <v>0</v>
      </c>
      <c r="AK141" s="240">
        <f t="shared" si="34"/>
        <v>0</v>
      </c>
      <c r="AL141" s="240">
        <f t="shared" si="34"/>
        <v>0</v>
      </c>
      <c r="AM141" s="240">
        <f t="shared" si="34"/>
        <v>0</v>
      </c>
      <c r="AN141" s="227">
        <f t="shared" si="29"/>
        <v>1433595</v>
      </c>
      <c r="AP141" s="234"/>
    </row>
    <row r="142" spans="1:42" s="172" customFormat="1" outlineLevel="1">
      <c r="A142" s="235"/>
      <c r="B142" s="236"/>
      <c r="C142" s="188"/>
      <c r="D142" s="189"/>
      <c r="E142" s="190"/>
      <c r="G142" s="190"/>
      <c r="H142" s="190"/>
      <c r="I142" s="190"/>
      <c r="J142" s="190"/>
      <c r="K142" s="190"/>
      <c r="L142" s="190"/>
      <c r="M142" s="190"/>
      <c r="P142" s="225" t="str">
        <f t="shared" si="27"/>
        <v>Phase D3</v>
      </c>
      <c r="Q142" s="240">
        <f t="shared" ref="Q142:AM142" si="35">+ROUND(Q129+Q116,0)</f>
        <v>0</v>
      </c>
      <c r="R142" s="240">
        <f t="shared" si="35"/>
        <v>0</v>
      </c>
      <c r="S142" s="240">
        <f t="shared" si="35"/>
        <v>0</v>
      </c>
      <c r="T142" s="240">
        <f t="shared" si="35"/>
        <v>0</v>
      </c>
      <c r="U142" s="240">
        <f t="shared" si="35"/>
        <v>0</v>
      </c>
      <c r="V142" s="240">
        <f t="shared" si="35"/>
        <v>0</v>
      </c>
      <c r="W142" s="240">
        <f t="shared" si="35"/>
        <v>0</v>
      </c>
      <c r="X142" s="240">
        <f t="shared" si="35"/>
        <v>0</v>
      </c>
      <c r="Y142" s="240">
        <f t="shared" si="35"/>
        <v>0</v>
      </c>
      <c r="Z142" s="240">
        <f t="shared" si="35"/>
        <v>0</v>
      </c>
      <c r="AA142" s="240">
        <f t="shared" si="35"/>
        <v>0</v>
      </c>
      <c r="AB142" s="240">
        <f t="shared" si="35"/>
        <v>0</v>
      </c>
      <c r="AC142" s="240">
        <f t="shared" si="35"/>
        <v>120398</v>
      </c>
      <c r="AD142" s="240">
        <f t="shared" si="35"/>
        <v>798164</v>
      </c>
      <c r="AE142" s="240">
        <f t="shared" si="35"/>
        <v>0</v>
      </c>
      <c r="AF142" s="240">
        <f t="shared" si="35"/>
        <v>0</v>
      </c>
      <c r="AG142" s="240">
        <f t="shared" si="35"/>
        <v>0</v>
      </c>
      <c r="AH142" s="240">
        <f t="shared" si="35"/>
        <v>0</v>
      </c>
      <c r="AI142" s="240">
        <f t="shared" si="35"/>
        <v>0</v>
      </c>
      <c r="AJ142" s="240">
        <f t="shared" si="35"/>
        <v>0</v>
      </c>
      <c r="AK142" s="240">
        <f t="shared" si="35"/>
        <v>0</v>
      </c>
      <c r="AL142" s="240">
        <f t="shared" si="35"/>
        <v>0</v>
      </c>
      <c r="AM142" s="240">
        <f t="shared" si="35"/>
        <v>0</v>
      </c>
      <c r="AN142" s="227">
        <f t="shared" si="29"/>
        <v>918562</v>
      </c>
      <c r="AO142" s="234"/>
    </row>
    <row r="143" spans="1:42" s="172" customFormat="1" outlineLevel="1">
      <c r="A143" s="235"/>
      <c r="B143" s="236"/>
      <c r="C143" s="188"/>
      <c r="D143" s="189"/>
      <c r="E143" s="190"/>
      <c r="G143" s="190"/>
      <c r="H143" s="190"/>
      <c r="I143" s="190"/>
      <c r="J143" s="190"/>
      <c r="K143" s="190"/>
      <c r="L143" s="190"/>
      <c r="M143" s="190"/>
      <c r="P143" s="225" t="str">
        <f t="shared" si="27"/>
        <v>Phase E</v>
      </c>
      <c r="Q143" s="240">
        <f t="shared" ref="Q143:AM143" si="36">+ROUND(Q130+Q117,0)</f>
        <v>0</v>
      </c>
      <c r="R143" s="240">
        <f t="shared" si="36"/>
        <v>0</v>
      </c>
      <c r="S143" s="240">
        <f t="shared" si="36"/>
        <v>0</v>
      </c>
      <c r="T143" s="240">
        <f t="shared" si="36"/>
        <v>0</v>
      </c>
      <c r="U143" s="240">
        <f t="shared" si="36"/>
        <v>0</v>
      </c>
      <c r="V143" s="240">
        <f t="shared" si="36"/>
        <v>0</v>
      </c>
      <c r="W143" s="240">
        <f t="shared" si="36"/>
        <v>0</v>
      </c>
      <c r="X143" s="240">
        <f t="shared" si="36"/>
        <v>0</v>
      </c>
      <c r="Y143" s="240">
        <f t="shared" si="36"/>
        <v>0</v>
      </c>
      <c r="Z143" s="240">
        <f t="shared" si="36"/>
        <v>0</v>
      </c>
      <c r="AA143" s="240">
        <f t="shared" si="36"/>
        <v>0</v>
      </c>
      <c r="AB143" s="240">
        <f t="shared" si="36"/>
        <v>0</v>
      </c>
      <c r="AC143" s="240">
        <f t="shared" si="36"/>
        <v>0</v>
      </c>
      <c r="AD143" s="240">
        <f t="shared" si="36"/>
        <v>873090</v>
      </c>
      <c r="AE143" s="240">
        <f t="shared" si="36"/>
        <v>1570160</v>
      </c>
      <c r="AF143" s="240">
        <f t="shared" si="36"/>
        <v>1597038</v>
      </c>
      <c r="AG143" s="240">
        <f t="shared" si="36"/>
        <v>1628842</v>
      </c>
      <c r="AH143" s="240">
        <f t="shared" si="36"/>
        <v>1661282</v>
      </c>
      <c r="AI143" s="240">
        <f t="shared" si="36"/>
        <v>698230</v>
      </c>
      <c r="AJ143" s="240">
        <f t="shared" si="36"/>
        <v>0</v>
      </c>
      <c r="AK143" s="240">
        <f t="shared" si="36"/>
        <v>0</v>
      </c>
      <c r="AL143" s="240">
        <f t="shared" si="36"/>
        <v>0</v>
      </c>
      <c r="AM143" s="240">
        <f t="shared" si="36"/>
        <v>0</v>
      </c>
      <c r="AN143" s="227">
        <f t="shared" si="29"/>
        <v>8028642</v>
      </c>
      <c r="AO143" s="234"/>
    </row>
    <row r="144" spans="1:42" s="172" customFormat="1" outlineLevel="1">
      <c r="A144" s="235"/>
      <c r="B144" s="236"/>
      <c r="C144" s="188"/>
      <c r="D144" s="189"/>
      <c r="E144" s="190"/>
      <c r="G144" s="190"/>
      <c r="H144" s="190"/>
      <c r="I144" s="190"/>
      <c r="J144" s="190"/>
      <c r="K144" s="190"/>
      <c r="L144" s="190"/>
      <c r="M144" s="190"/>
      <c r="P144" s="225" t="str">
        <f t="shared" si="27"/>
        <v>Phase F</v>
      </c>
      <c r="Q144" s="240">
        <f t="shared" ref="Q144:AM144" si="37">+ROUND(Q131+Q118,0)</f>
        <v>0</v>
      </c>
      <c r="R144" s="240">
        <f t="shared" si="37"/>
        <v>0</v>
      </c>
      <c r="S144" s="240">
        <f t="shared" si="37"/>
        <v>0</v>
      </c>
      <c r="T144" s="240">
        <f t="shared" si="37"/>
        <v>0</v>
      </c>
      <c r="U144" s="240">
        <f t="shared" si="37"/>
        <v>0</v>
      </c>
      <c r="V144" s="240">
        <f t="shared" si="37"/>
        <v>0</v>
      </c>
      <c r="W144" s="240">
        <f t="shared" si="37"/>
        <v>0</v>
      </c>
      <c r="X144" s="240">
        <f t="shared" si="37"/>
        <v>0</v>
      </c>
      <c r="Y144" s="240">
        <f t="shared" si="37"/>
        <v>0</v>
      </c>
      <c r="Z144" s="240">
        <f t="shared" si="37"/>
        <v>0</v>
      </c>
      <c r="AA144" s="240">
        <f t="shared" si="37"/>
        <v>0</v>
      </c>
      <c r="AB144" s="240">
        <f t="shared" si="37"/>
        <v>0</v>
      </c>
      <c r="AC144" s="240">
        <f t="shared" si="37"/>
        <v>0</v>
      </c>
      <c r="AD144" s="240">
        <f t="shared" si="37"/>
        <v>0</v>
      </c>
      <c r="AE144" s="240">
        <f t="shared" si="37"/>
        <v>0</v>
      </c>
      <c r="AF144" s="240">
        <f t="shared" si="37"/>
        <v>0</v>
      </c>
      <c r="AG144" s="240">
        <f t="shared" si="37"/>
        <v>0</v>
      </c>
      <c r="AH144" s="240">
        <f t="shared" si="37"/>
        <v>0</v>
      </c>
      <c r="AI144" s="240">
        <f t="shared" si="37"/>
        <v>0</v>
      </c>
      <c r="AJ144" s="240">
        <f t="shared" si="37"/>
        <v>0</v>
      </c>
      <c r="AK144" s="240">
        <f t="shared" si="37"/>
        <v>0</v>
      </c>
      <c r="AL144" s="240">
        <f t="shared" si="37"/>
        <v>0</v>
      </c>
      <c r="AM144" s="240">
        <f t="shared" si="37"/>
        <v>0</v>
      </c>
      <c r="AN144" s="227">
        <f t="shared" si="29"/>
        <v>0</v>
      </c>
      <c r="AO144" s="234"/>
    </row>
    <row r="145" spans="1:40" s="172" customFormat="1" outlineLevel="1">
      <c r="A145" s="235"/>
      <c r="B145" s="236"/>
      <c r="C145" s="188"/>
      <c r="D145" s="189"/>
      <c r="E145" s="190"/>
      <c r="G145" s="190"/>
      <c r="H145" s="190"/>
      <c r="I145" s="190"/>
      <c r="J145" s="190"/>
      <c r="K145" s="190"/>
      <c r="L145" s="190"/>
      <c r="M145" s="190"/>
      <c r="P145" s="225" t="str">
        <f t="shared" si="27"/>
        <v xml:space="preserve">Science support </v>
      </c>
      <c r="Q145" s="240">
        <f t="shared" ref="Q145:AM145" si="38">+ROUND(Q132+Q119,0)</f>
        <v>0</v>
      </c>
      <c r="R145" s="240">
        <f t="shared" si="38"/>
        <v>0</v>
      </c>
      <c r="S145" s="240">
        <f t="shared" si="38"/>
        <v>0</v>
      </c>
      <c r="T145" s="240">
        <f t="shared" si="38"/>
        <v>0</v>
      </c>
      <c r="U145" s="240">
        <f t="shared" si="38"/>
        <v>0</v>
      </c>
      <c r="V145" s="240">
        <f t="shared" si="38"/>
        <v>0</v>
      </c>
      <c r="W145" s="240">
        <f t="shared" si="38"/>
        <v>0</v>
      </c>
      <c r="X145" s="240">
        <f t="shared" si="38"/>
        <v>0</v>
      </c>
      <c r="Y145" s="240">
        <f t="shared" si="38"/>
        <v>0</v>
      </c>
      <c r="Z145" s="240">
        <f t="shared" si="38"/>
        <v>0</v>
      </c>
      <c r="AA145" s="240">
        <f t="shared" si="38"/>
        <v>0</v>
      </c>
      <c r="AB145" s="240">
        <f t="shared" si="38"/>
        <v>0</v>
      </c>
      <c r="AC145" s="240">
        <f t="shared" si="38"/>
        <v>0</v>
      </c>
      <c r="AD145" s="240">
        <f t="shared" si="38"/>
        <v>0</v>
      </c>
      <c r="AE145" s="240">
        <f t="shared" si="38"/>
        <v>0</v>
      </c>
      <c r="AF145" s="240">
        <f t="shared" si="38"/>
        <v>0</v>
      </c>
      <c r="AG145" s="240">
        <f t="shared" si="38"/>
        <v>0</v>
      </c>
      <c r="AH145" s="240">
        <f t="shared" si="38"/>
        <v>0</v>
      </c>
      <c r="AI145" s="240">
        <f t="shared" si="38"/>
        <v>0</v>
      </c>
      <c r="AJ145" s="240">
        <f t="shared" si="38"/>
        <v>0</v>
      </c>
      <c r="AK145" s="240">
        <f t="shared" si="38"/>
        <v>0</v>
      </c>
      <c r="AL145" s="240">
        <f t="shared" si="38"/>
        <v>0</v>
      </c>
      <c r="AM145" s="240">
        <f t="shared" si="38"/>
        <v>0</v>
      </c>
      <c r="AN145" s="227">
        <f t="shared" si="29"/>
        <v>0</v>
      </c>
    </row>
    <row r="146" spans="1:40" s="172" customFormat="1">
      <c r="A146" s="235"/>
      <c r="B146" s="236"/>
      <c r="C146" s="188"/>
      <c r="D146" s="189"/>
      <c r="E146" s="190"/>
      <c r="G146" s="190"/>
      <c r="H146" s="190"/>
      <c r="I146" s="190"/>
      <c r="J146" s="190"/>
      <c r="K146" s="190"/>
      <c r="L146" s="190"/>
      <c r="M146" s="190"/>
      <c r="P146" s="228" t="s">
        <v>1408</v>
      </c>
      <c r="Q146" s="239">
        <f t="shared" ref="Q146:AN146" si="39">+SUM(Q136:Q145)</f>
        <v>0</v>
      </c>
      <c r="R146" s="239">
        <f t="shared" si="39"/>
        <v>0</v>
      </c>
      <c r="S146" s="239">
        <f t="shared" si="39"/>
        <v>0</v>
      </c>
      <c r="T146" s="239">
        <f t="shared" si="39"/>
        <v>827250</v>
      </c>
      <c r="U146" s="239">
        <f t="shared" si="39"/>
        <v>1425947</v>
      </c>
      <c r="V146" s="239">
        <f t="shared" si="39"/>
        <v>1458558</v>
      </c>
      <c r="W146" s="239">
        <f t="shared" si="39"/>
        <v>1101358</v>
      </c>
      <c r="X146" s="239">
        <f t="shared" si="39"/>
        <v>1088044</v>
      </c>
      <c r="Y146" s="239">
        <f t="shared" si="39"/>
        <v>1118907</v>
      </c>
      <c r="Z146" s="239">
        <f t="shared" si="39"/>
        <v>1144539</v>
      </c>
      <c r="AA146" s="239">
        <f t="shared" si="39"/>
        <v>1049441</v>
      </c>
      <c r="AB146" s="239">
        <f t="shared" si="39"/>
        <v>1000634</v>
      </c>
      <c r="AC146" s="239">
        <f t="shared" si="39"/>
        <v>1056053</v>
      </c>
      <c r="AD146" s="239">
        <f t="shared" si="39"/>
        <v>1671254</v>
      </c>
      <c r="AE146" s="239">
        <f t="shared" si="39"/>
        <v>1570160</v>
      </c>
      <c r="AF146" s="239">
        <f t="shared" si="39"/>
        <v>1597038</v>
      </c>
      <c r="AG146" s="239">
        <f t="shared" si="39"/>
        <v>1628842</v>
      </c>
      <c r="AH146" s="239">
        <f t="shared" si="39"/>
        <v>1661282</v>
      </c>
      <c r="AI146" s="239">
        <f t="shared" si="39"/>
        <v>698230</v>
      </c>
      <c r="AJ146" s="239">
        <f t="shared" si="39"/>
        <v>0</v>
      </c>
      <c r="AK146" s="239">
        <f t="shared" si="39"/>
        <v>0</v>
      </c>
      <c r="AL146" s="239">
        <f t="shared" si="39"/>
        <v>0</v>
      </c>
      <c r="AM146" s="239">
        <f t="shared" si="39"/>
        <v>0</v>
      </c>
      <c r="AN146" s="239">
        <f t="shared" si="39"/>
        <v>20097537</v>
      </c>
    </row>
    <row r="147" spans="1:40" s="172" customFormat="1" ht="9.6" customHeight="1">
      <c r="A147" s="235"/>
      <c r="B147" s="236"/>
      <c r="C147" s="188"/>
      <c r="D147" s="189"/>
      <c r="E147" s="190"/>
      <c r="G147" s="190"/>
      <c r="H147" s="190"/>
      <c r="I147" s="190"/>
      <c r="J147" s="190"/>
      <c r="K147" s="190"/>
      <c r="L147" s="190"/>
      <c r="M147" s="190"/>
      <c r="AN147" s="234"/>
    </row>
    <row r="148" spans="1:40" s="172" customFormat="1">
      <c r="A148" s="235"/>
      <c r="B148" s="236"/>
      <c r="C148" s="188"/>
      <c r="D148" s="189"/>
      <c r="E148" s="190"/>
      <c r="G148" s="190"/>
      <c r="H148" s="190"/>
      <c r="I148" s="190"/>
      <c r="J148" s="190"/>
      <c r="K148" s="190"/>
      <c r="L148" s="190"/>
      <c r="M148" s="190"/>
      <c r="P148" s="238" t="s">
        <v>1413</v>
      </c>
      <c r="T148" s="238" t="str">
        <f t="shared" ref="T148:AM148" si="40">T135</f>
        <v>24/25</v>
      </c>
      <c r="U148" s="238" t="str">
        <f t="shared" si="40"/>
        <v>25/26</v>
      </c>
      <c r="V148" s="238" t="str">
        <f t="shared" si="40"/>
        <v>26/27</v>
      </c>
      <c r="W148" s="238" t="str">
        <f t="shared" si="40"/>
        <v>27/28</v>
      </c>
      <c r="X148" s="238" t="str">
        <f t="shared" si="40"/>
        <v>28/29</v>
      </c>
      <c r="Y148" s="238" t="str">
        <f t="shared" si="40"/>
        <v>29/30</v>
      </c>
      <c r="Z148" s="238" t="str">
        <f t="shared" si="40"/>
        <v>30/31</v>
      </c>
      <c r="AA148" s="238" t="str">
        <f t="shared" si="40"/>
        <v>31/32</v>
      </c>
      <c r="AB148" s="238" t="str">
        <f t="shared" si="40"/>
        <v>32/33</v>
      </c>
      <c r="AC148" s="238" t="str">
        <f t="shared" si="40"/>
        <v>33/34</v>
      </c>
      <c r="AD148" s="238" t="str">
        <f t="shared" si="40"/>
        <v>34/35</v>
      </c>
      <c r="AE148" s="238" t="str">
        <f t="shared" si="40"/>
        <v>35/36</v>
      </c>
      <c r="AF148" s="238" t="str">
        <f t="shared" si="40"/>
        <v>36/37</v>
      </c>
      <c r="AG148" s="238" t="str">
        <f t="shared" si="40"/>
        <v>37/38</v>
      </c>
      <c r="AH148" s="238" t="str">
        <f t="shared" si="40"/>
        <v>38/39</v>
      </c>
      <c r="AI148" s="238" t="str">
        <f t="shared" si="40"/>
        <v>39/40</v>
      </c>
      <c r="AJ148" s="238" t="str">
        <f t="shared" si="40"/>
        <v>40/41</v>
      </c>
      <c r="AK148" s="238" t="str">
        <f t="shared" si="40"/>
        <v>41/42</v>
      </c>
      <c r="AL148" s="238" t="str">
        <f t="shared" si="40"/>
        <v>42/43</v>
      </c>
      <c r="AM148" s="238" t="str">
        <f t="shared" si="40"/>
        <v>43/44</v>
      </c>
    </row>
    <row r="149" spans="1:40" s="172" customFormat="1" outlineLevel="1">
      <c r="C149" s="188"/>
      <c r="D149" s="189"/>
      <c r="E149" s="190"/>
      <c r="G149" s="190"/>
      <c r="H149" s="190"/>
      <c r="I149" s="190"/>
      <c r="J149" s="190"/>
      <c r="K149" s="190"/>
      <c r="L149" s="190"/>
      <c r="M149" s="190"/>
      <c r="P149" s="225" t="str">
        <f t="shared" ref="P149:P158" si="41">+P136</f>
        <v>Phase 0</v>
      </c>
      <c r="Q149" s="241">
        <f>+$F$92*'[111]2d - Schedule Table'!G7/12</f>
        <v>0</v>
      </c>
      <c r="R149" s="241">
        <f>+$F$92*'[111]2d - Schedule Table'!H7/12</f>
        <v>0</v>
      </c>
      <c r="S149" s="241">
        <f>+$F$92*'[111]2d - Schedule Table'!I7/12</f>
        <v>0</v>
      </c>
      <c r="T149" s="241">
        <f>+$F$92*'[111]2d - Schedule Table'!J7/12</f>
        <v>0</v>
      </c>
      <c r="U149" s="241">
        <f>+$F$92*'[111]2d - Schedule Table'!K7/12</f>
        <v>0</v>
      </c>
      <c r="V149" s="241">
        <f>+$F$92*'[111]2d - Schedule Table'!L7/12</f>
        <v>0</v>
      </c>
      <c r="W149" s="241">
        <f>+$F$92*'[111]2d - Schedule Table'!M7/12</f>
        <v>0</v>
      </c>
      <c r="X149" s="241">
        <f>+$F$92*'[111]2d - Schedule Table'!N7/12</f>
        <v>0</v>
      </c>
      <c r="Y149" s="241">
        <f>+$F$92*'[111]2d - Schedule Table'!O7/12</f>
        <v>0</v>
      </c>
      <c r="Z149" s="241">
        <f>+$F$92*'[111]2d - Schedule Table'!P7/12</f>
        <v>0</v>
      </c>
      <c r="AA149" s="241">
        <f>+$F$92*'[111]2d - Schedule Table'!Q7/12</f>
        <v>0</v>
      </c>
      <c r="AB149" s="241">
        <f>+$F$92*'[111]2d - Schedule Table'!R7/12</f>
        <v>0</v>
      </c>
      <c r="AC149" s="241">
        <f>+$F$92*'[111]2d - Schedule Table'!S7/12</f>
        <v>0</v>
      </c>
      <c r="AD149" s="241">
        <f>+$F$92*'[111]2d - Schedule Table'!T7/12</f>
        <v>0</v>
      </c>
      <c r="AE149" s="241">
        <f>+$F$92*'[111]2d - Schedule Table'!U7/12</f>
        <v>0</v>
      </c>
      <c r="AF149" s="241">
        <f>+$F$92*'[111]2d - Schedule Table'!V7/12</f>
        <v>0</v>
      </c>
      <c r="AG149" s="241">
        <f>+$F$92*'[111]2d - Schedule Table'!W7/12</f>
        <v>0</v>
      </c>
      <c r="AH149" s="241">
        <f>+$F$92*'[111]2d - Schedule Table'!X7/12</f>
        <v>0</v>
      </c>
      <c r="AI149" s="241">
        <f>+$F$92*'[111]2d - Schedule Table'!Y7/12</f>
        <v>0</v>
      </c>
      <c r="AJ149" s="241">
        <f>+$F$92*'[111]2d - Schedule Table'!Z7/12</f>
        <v>0</v>
      </c>
      <c r="AK149" s="241">
        <f>+$F$92*'[111]2d - Schedule Table'!AA7/12</f>
        <v>0</v>
      </c>
      <c r="AL149" s="241">
        <f>+$F$92*'[111]2d - Schedule Table'!AB7/12</f>
        <v>0</v>
      </c>
      <c r="AM149" s="241">
        <f>+$F$92*'[111]2d - Schedule Table'!AC7/12</f>
        <v>0</v>
      </c>
      <c r="AN149" s="242">
        <f t="shared" ref="AN149:AN158" si="42">+SUM(Q149:AM149)</f>
        <v>0</v>
      </c>
    </row>
    <row r="150" spans="1:40" s="172" customFormat="1" outlineLevel="1">
      <c r="C150" s="188"/>
      <c r="D150" s="189"/>
      <c r="E150" s="190"/>
      <c r="G150" s="190"/>
      <c r="H150" s="190"/>
      <c r="I150" s="190"/>
      <c r="J150" s="190"/>
      <c r="K150" s="190"/>
      <c r="L150" s="190"/>
      <c r="M150" s="190"/>
      <c r="P150" s="225" t="str">
        <f t="shared" si="41"/>
        <v>Phase A</v>
      </c>
      <c r="Q150" s="241">
        <f>+$G$92*'[111]2d - Schedule Table'!G8/12</f>
        <v>0</v>
      </c>
      <c r="R150" s="241">
        <f>+$G$92*'[111]2d - Schedule Table'!H8/12</f>
        <v>0</v>
      </c>
      <c r="S150" s="241">
        <f>+$G$92*'[111]2d - Schedule Table'!I8/12</f>
        <v>0</v>
      </c>
      <c r="T150" s="241">
        <f>+$G$92*'[111]2d - Schedule Table'!J8/12</f>
        <v>5.9769863013698616</v>
      </c>
      <c r="U150" s="241">
        <f>+$G$92*'[111]2d - Schedule Table'!K8/12</f>
        <v>10.072328767123286</v>
      </c>
      <c r="V150" s="241">
        <f>+$G$92*'[111]2d - Schedule Table'!L8/12</f>
        <v>10.072328767123286</v>
      </c>
      <c r="W150" s="241">
        <f>+$G$92*'[111]2d - Schedule Table'!M8/12</f>
        <v>0.8854794520547945</v>
      </c>
      <c r="X150" s="241">
        <f>+$G$92*'[111]2d - Schedule Table'!N8/12</f>
        <v>0</v>
      </c>
      <c r="Y150" s="241">
        <f>+$G$92*'[111]2d - Schedule Table'!O8/12</f>
        <v>0</v>
      </c>
      <c r="Z150" s="241">
        <f>+$G$92*'[111]2d - Schedule Table'!P8/12</f>
        <v>0</v>
      </c>
      <c r="AA150" s="241">
        <f>+$G$92*'[111]2d - Schedule Table'!Q8/12</f>
        <v>0</v>
      </c>
      <c r="AB150" s="241">
        <f>+$G$92*'[111]2d - Schedule Table'!R8/12</f>
        <v>0</v>
      </c>
      <c r="AC150" s="241">
        <f>+$G$92*'[111]2d - Schedule Table'!S8/12</f>
        <v>0</v>
      </c>
      <c r="AD150" s="241">
        <f>+$G$92*'[111]2d - Schedule Table'!T8/12</f>
        <v>0</v>
      </c>
      <c r="AE150" s="241">
        <f>+$G$92*'[111]2d - Schedule Table'!U8/12</f>
        <v>0</v>
      </c>
      <c r="AF150" s="241">
        <f>+$G$92*'[111]2d - Schedule Table'!V8/12</f>
        <v>0</v>
      </c>
      <c r="AG150" s="241">
        <f>+$G$92*'[111]2d - Schedule Table'!W8/12</f>
        <v>0</v>
      </c>
      <c r="AH150" s="241">
        <f>+$G$92*'[111]2d - Schedule Table'!X8/12</f>
        <v>0</v>
      </c>
      <c r="AI150" s="241">
        <f>+$G$92*'[111]2d - Schedule Table'!Y8/12</f>
        <v>0</v>
      </c>
      <c r="AJ150" s="241">
        <f>+$G$92*'[111]2d - Schedule Table'!Z8/12</f>
        <v>0</v>
      </c>
      <c r="AK150" s="241">
        <f>+$G$92*'[111]2d - Schedule Table'!AA8/12</f>
        <v>0</v>
      </c>
      <c r="AL150" s="241">
        <f>+$G$92*'[111]2d - Schedule Table'!AB8/12</f>
        <v>0</v>
      </c>
      <c r="AM150" s="241">
        <f>+$G$92*'[111]2d - Schedule Table'!AC8/12</f>
        <v>0</v>
      </c>
      <c r="AN150" s="242">
        <f t="shared" si="42"/>
        <v>27.007123287671227</v>
      </c>
    </row>
    <row r="151" spans="1:40" s="172" customFormat="1" outlineLevel="1">
      <c r="C151" s="188"/>
      <c r="D151" s="189"/>
      <c r="E151" s="190"/>
      <c r="G151" s="190"/>
      <c r="H151" s="190"/>
      <c r="I151" s="190"/>
      <c r="J151" s="190"/>
      <c r="K151" s="190"/>
      <c r="L151" s="190"/>
      <c r="M151" s="190"/>
      <c r="P151" s="225" t="str">
        <f t="shared" si="41"/>
        <v>Phase B</v>
      </c>
      <c r="Q151" s="241">
        <f>+$H$92*'[111]2d - Schedule Table'!G9/12</f>
        <v>0</v>
      </c>
      <c r="R151" s="241">
        <f>+$H$92*'[111]2d - Schedule Table'!H9/12</f>
        <v>0</v>
      </c>
      <c r="S151" s="241">
        <f>+$H$92*'[111]2d - Schedule Table'!I9/12</f>
        <v>0</v>
      </c>
      <c r="T151" s="241">
        <f>+$H$92*'[111]2d - Schedule Table'!J9/12</f>
        <v>0</v>
      </c>
      <c r="U151" s="241">
        <f>+$H$92*'[111]2d - Schedule Table'!K9/12</f>
        <v>0</v>
      </c>
      <c r="V151" s="241">
        <f>+$H$92*'[111]2d - Schedule Table'!L9/12</f>
        <v>0</v>
      </c>
      <c r="W151" s="241">
        <f>+$H$92*'[111]2d - Schedule Table'!M9/12</f>
        <v>6.6490958904109583</v>
      </c>
      <c r="X151" s="241">
        <f>+$H$92*'[111]2d - Schedule Table'!N9/12</f>
        <v>7.2899726027397262</v>
      </c>
      <c r="Y151" s="241">
        <f>+$H$92*'[111]2d - Schedule Table'!O9/12</f>
        <v>1.922630136986301</v>
      </c>
      <c r="Z151" s="241">
        <f>+$H$92*'[111]2d - Schedule Table'!P9/12</f>
        <v>0</v>
      </c>
      <c r="AA151" s="241">
        <f>+$H$92*'[111]2d - Schedule Table'!Q9/12</f>
        <v>0</v>
      </c>
      <c r="AB151" s="241">
        <f>+$H$92*'[111]2d - Schedule Table'!R9/12</f>
        <v>0</v>
      </c>
      <c r="AC151" s="241">
        <f>+$H$92*'[111]2d - Schedule Table'!S9/12</f>
        <v>0</v>
      </c>
      <c r="AD151" s="241">
        <f>+$H$92*'[111]2d - Schedule Table'!T9/12</f>
        <v>0</v>
      </c>
      <c r="AE151" s="241">
        <f>+$H$92*'[111]2d - Schedule Table'!U9/12</f>
        <v>0</v>
      </c>
      <c r="AF151" s="241">
        <f>+$H$92*'[111]2d - Schedule Table'!V9/12</f>
        <v>0</v>
      </c>
      <c r="AG151" s="241">
        <f>+$H$92*'[111]2d - Schedule Table'!W9/12</f>
        <v>0</v>
      </c>
      <c r="AH151" s="241">
        <f>+$H$92*'[111]2d - Schedule Table'!X9/12</f>
        <v>0</v>
      </c>
      <c r="AI151" s="241">
        <f>+$H$92*'[111]2d - Schedule Table'!Y9/12</f>
        <v>0</v>
      </c>
      <c r="AJ151" s="241">
        <f>+$H$92*'[111]2d - Schedule Table'!Z9/12</f>
        <v>0</v>
      </c>
      <c r="AK151" s="241">
        <f>+$H$92*'[111]2d - Schedule Table'!AA9/12</f>
        <v>0</v>
      </c>
      <c r="AL151" s="241">
        <f>+$H$92*'[111]2d - Schedule Table'!AB9/12</f>
        <v>0</v>
      </c>
      <c r="AM151" s="241">
        <f>+$H$92*'[111]2d - Schedule Table'!AC9/12</f>
        <v>0</v>
      </c>
      <c r="AN151" s="242">
        <f t="shared" si="42"/>
        <v>15.861698630136987</v>
      </c>
    </row>
    <row r="152" spans="1:40" s="172" customFormat="1" outlineLevel="1">
      <c r="C152" s="188"/>
      <c r="D152" s="189"/>
      <c r="E152" s="190"/>
      <c r="G152" s="190"/>
      <c r="H152" s="190"/>
      <c r="I152" s="190"/>
      <c r="J152" s="190"/>
      <c r="K152" s="190"/>
      <c r="L152" s="190"/>
      <c r="M152" s="190"/>
      <c r="P152" s="225" t="str">
        <f t="shared" si="41"/>
        <v>Phase C</v>
      </c>
      <c r="Q152" s="241">
        <f>+$I$92*'[111]2d - Schedule Table'!G10/12</f>
        <v>0</v>
      </c>
      <c r="R152" s="241">
        <f>+$I$92*'[111]2d - Schedule Table'!H10/12</f>
        <v>0</v>
      </c>
      <c r="S152" s="241">
        <f>+$I$92*'[111]2d - Schedule Table'!I10/12</f>
        <v>0</v>
      </c>
      <c r="T152" s="241">
        <f>+$I$92*'[111]2d - Schedule Table'!J10/12</f>
        <v>0</v>
      </c>
      <c r="U152" s="241">
        <f>+$I$92*'[111]2d - Schedule Table'!K10/12</f>
        <v>0</v>
      </c>
      <c r="V152" s="241">
        <f>+$I$92*'[111]2d - Schedule Table'!L10/12</f>
        <v>0</v>
      </c>
      <c r="W152" s="241">
        <f>+$I$92*'[111]2d - Schedule Table'!M10/12</f>
        <v>0</v>
      </c>
      <c r="X152" s="241">
        <f>+$I$92*'[111]2d - Schedule Table'!N10/12</f>
        <v>0</v>
      </c>
      <c r="Y152" s="241">
        <f>+$I$92*'[111]2d - Schedule Table'!O10/12</f>
        <v>5.2865753424657527</v>
      </c>
      <c r="Z152" s="241">
        <f>+$I$92*'[111]2d - Schedule Table'!P10/12</f>
        <v>7.1802739726027403</v>
      </c>
      <c r="AA152" s="241">
        <f>+$I$92*'[111]2d - Schedule Table'!Q10/12</f>
        <v>2.0515068493150683</v>
      </c>
      <c r="AB152" s="241">
        <f>+$I$92*'[111]2d - Schedule Table'!R10/12</f>
        <v>0</v>
      </c>
      <c r="AC152" s="241">
        <f>+$I$92*'[111]2d - Schedule Table'!S10/12</f>
        <v>0</v>
      </c>
      <c r="AD152" s="241">
        <f>+$I$92*'[111]2d - Schedule Table'!T10/12</f>
        <v>0</v>
      </c>
      <c r="AE152" s="241">
        <f>+$I$92*'[111]2d - Schedule Table'!U10/12</f>
        <v>0</v>
      </c>
      <c r="AF152" s="241">
        <f>+$I$92*'[111]2d - Schedule Table'!V10/12</f>
        <v>0</v>
      </c>
      <c r="AG152" s="241">
        <f>+$I$92*'[111]2d - Schedule Table'!W10/12</f>
        <v>0</v>
      </c>
      <c r="AH152" s="241">
        <f>+$I$92*'[111]2d - Schedule Table'!X10/12</f>
        <v>0</v>
      </c>
      <c r="AI152" s="241">
        <f>+$I$92*'[111]2d - Schedule Table'!Y10/12</f>
        <v>0</v>
      </c>
      <c r="AJ152" s="241">
        <f>+$I$92*'[111]2d - Schedule Table'!Z10/12</f>
        <v>0</v>
      </c>
      <c r="AK152" s="241">
        <f>+$I$92*'[111]2d - Schedule Table'!AA10/12</f>
        <v>0</v>
      </c>
      <c r="AL152" s="241">
        <f>+$I$92*'[111]2d - Schedule Table'!AB10/12</f>
        <v>0</v>
      </c>
      <c r="AM152" s="241">
        <f>+$I$92*'[111]2d - Schedule Table'!AC10/12</f>
        <v>0</v>
      </c>
      <c r="AN152" s="242">
        <f t="shared" si="42"/>
        <v>14.518356164383562</v>
      </c>
    </row>
    <row r="153" spans="1:40" s="172" customFormat="1" outlineLevel="1">
      <c r="C153" s="188"/>
      <c r="D153" s="189"/>
      <c r="E153" s="190"/>
      <c r="G153" s="190"/>
      <c r="H153" s="190"/>
      <c r="I153" s="190"/>
      <c r="J153" s="190"/>
      <c r="K153" s="190"/>
      <c r="L153" s="190"/>
      <c r="M153" s="190"/>
      <c r="P153" s="225" t="str">
        <f t="shared" si="41"/>
        <v>Phase D1</v>
      </c>
      <c r="Q153" s="241">
        <f>+$J$92*'[111]2d - Schedule Table'!G11/12</f>
        <v>0</v>
      </c>
      <c r="R153" s="241">
        <f>+$J$92*'[111]2d - Schedule Table'!H11/12</f>
        <v>0</v>
      </c>
      <c r="S153" s="241">
        <f>+$J$92*'[111]2d - Schedule Table'!I11/12</f>
        <v>0</v>
      </c>
      <c r="T153" s="241">
        <f>+$J$92*'[111]2d - Schedule Table'!J11/12</f>
        <v>0</v>
      </c>
      <c r="U153" s="241">
        <f>+$J$92*'[111]2d - Schedule Table'!K11/12</f>
        <v>0</v>
      </c>
      <c r="V153" s="241">
        <f>+$J$92*'[111]2d - Schedule Table'!L11/12</f>
        <v>0</v>
      </c>
      <c r="W153" s="241">
        <f>+$J$92*'[111]2d - Schedule Table'!M11/12</f>
        <v>0</v>
      </c>
      <c r="X153" s="241">
        <f>+$J$92*'[111]2d - Schedule Table'!N11/12</f>
        <v>0</v>
      </c>
      <c r="Y153" s="241">
        <f>+$J$92*'[111]2d - Schedule Table'!O11/12</f>
        <v>0</v>
      </c>
      <c r="Z153" s="241">
        <f>+$J$92*'[111]2d - Schedule Table'!P11/12</f>
        <v>0</v>
      </c>
      <c r="AA153" s="241">
        <f>+$J$92*'[111]2d - Schedule Table'!Q11/12</f>
        <v>4.4876712328767114</v>
      </c>
      <c r="AB153" s="241">
        <f>+$J$92*'[111]2d - Schedule Table'!R11/12</f>
        <v>3.0895890410958895</v>
      </c>
      <c r="AC153" s="241">
        <f>+$J$92*'[111]2d - Schedule Table'!S11/12</f>
        <v>0</v>
      </c>
      <c r="AD153" s="241">
        <f>+$J$92*'[111]2d - Schedule Table'!T11/12</f>
        <v>0</v>
      </c>
      <c r="AE153" s="241">
        <f>+$J$92*'[111]2d - Schedule Table'!U11/12</f>
        <v>0</v>
      </c>
      <c r="AF153" s="241">
        <f>+$J$92*'[111]2d - Schedule Table'!V11/12</f>
        <v>0</v>
      </c>
      <c r="AG153" s="241">
        <f>+$J$92*'[111]2d - Schedule Table'!W11/12</f>
        <v>0</v>
      </c>
      <c r="AH153" s="241">
        <f>+$J$92*'[111]2d - Schedule Table'!X11/12</f>
        <v>0</v>
      </c>
      <c r="AI153" s="241">
        <f>+$J$92*'[111]2d - Schedule Table'!Y11/12</f>
        <v>0</v>
      </c>
      <c r="AJ153" s="241">
        <f>+$J$92*'[111]2d - Schedule Table'!Z11/12</f>
        <v>0</v>
      </c>
      <c r="AK153" s="241">
        <f>+$J$92*'[111]2d - Schedule Table'!AA11/12</f>
        <v>0</v>
      </c>
      <c r="AL153" s="241">
        <f>+$J$92*'[111]2d - Schedule Table'!AB11/12</f>
        <v>0</v>
      </c>
      <c r="AM153" s="241">
        <f>+$J$92*'[111]2d - Schedule Table'!AC11/12</f>
        <v>0</v>
      </c>
      <c r="AN153" s="242">
        <f t="shared" si="42"/>
        <v>7.5772602739726009</v>
      </c>
    </row>
    <row r="154" spans="1:40" s="172" customFormat="1" outlineLevel="1">
      <c r="C154" s="188"/>
      <c r="D154" s="189"/>
      <c r="E154" s="190"/>
      <c r="G154" s="190"/>
      <c r="H154" s="190"/>
      <c r="I154" s="190"/>
      <c r="J154" s="190"/>
      <c r="K154" s="190"/>
      <c r="L154" s="190"/>
      <c r="M154" s="190"/>
      <c r="P154" s="225" t="str">
        <f t="shared" si="41"/>
        <v>Phase D2</v>
      </c>
      <c r="Q154" s="241">
        <f>+$K$92*'[111]2d - Schedule Table'!G12/12</f>
        <v>0</v>
      </c>
      <c r="R154" s="241">
        <f>+$K$92*'[111]2d - Schedule Table'!H12/12</f>
        <v>0</v>
      </c>
      <c r="S154" s="241">
        <f>+$K$92*'[111]2d - Schedule Table'!I12/12</f>
        <v>0</v>
      </c>
      <c r="T154" s="241">
        <f>+$K$92*'[111]2d - Schedule Table'!J12/12</f>
        <v>0</v>
      </c>
      <c r="U154" s="241">
        <f>+$K$92*'[111]2d - Schedule Table'!K12/12</f>
        <v>0</v>
      </c>
      <c r="V154" s="241">
        <f>+$K$92*'[111]2d - Schedule Table'!L12/12</f>
        <v>0</v>
      </c>
      <c r="W154" s="241">
        <f>+$K$92*'[111]2d - Schedule Table'!M12/12</f>
        <v>0</v>
      </c>
      <c r="X154" s="241">
        <f>+$K$92*'[111]2d - Schedule Table'!N12/12</f>
        <v>0</v>
      </c>
      <c r="Y154" s="241">
        <f>+$K$92*'[111]2d - Schedule Table'!O12/12</f>
        <v>0</v>
      </c>
      <c r="Z154" s="241">
        <f>+$K$92*'[111]2d - Schedule Table'!P12/12</f>
        <v>0</v>
      </c>
      <c r="AA154" s="241">
        <f>+$K$92*'[111]2d - Schedule Table'!Q12/12</f>
        <v>0</v>
      </c>
      <c r="AB154" s="241">
        <f>+$K$92*'[111]2d - Schedule Table'!R12/12</f>
        <v>3.1758904109589037</v>
      </c>
      <c r="AC154" s="241">
        <f>+$K$92*'[111]2d - Schedule Table'!S12/12</f>
        <v>5.8512328767123272</v>
      </c>
      <c r="AD154" s="241">
        <f>+$K$92*'[111]2d - Schedule Table'!T12/12</f>
        <v>0</v>
      </c>
      <c r="AE154" s="241">
        <f>+$K$92*'[111]2d - Schedule Table'!U12/12</f>
        <v>0</v>
      </c>
      <c r="AF154" s="241">
        <f>+$K$92*'[111]2d - Schedule Table'!V12/12</f>
        <v>0</v>
      </c>
      <c r="AG154" s="241">
        <f>+$K$92*'[111]2d - Schedule Table'!W12/12</f>
        <v>0</v>
      </c>
      <c r="AH154" s="241">
        <f>+$K$92*'[111]2d - Schedule Table'!X12/12</f>
        <v>0</v>
      </c>
      <c r="AI154" s="241">
        <f>+$K$92*'[111]2d - Schedule Table'!Y12/12</f>
        <v>0</v>
      </c>
      <c r="AJ154" s="241">
        <f>+$K$92*'[111]2d - Schedule Table'!Z12/12</f>
        <v>0</v>
      </c>
      <c r="AK154" s="241">
        <f>+$K$92*'[111]2d - Schedule Table'!AA12/12</f>
        <v>0</v>
      </c>
      <c r="AL154" s="241">
        <f>+$K$92*'[111]2d - Schedule Table'!AB12/12</f>
        <v>0</v>
      </c>
      <c r="AM154" s="241">
        <f>+$K$92*'[111]2d - Schedule Table'!AC12/12</f>
        <v>0</v>
      </c>
      <c r="AN154" s="242">
        <f t="shared" si="42"/>
        <v>9.0271232876712304</v>
      </c>
    </row>
    <row r="155" spans="1:40" s="172" customFormat="1" outlineLevel="1">
      <c r="C155" s="188"/>
      <c r="D155" s="189"/>
      <c r="E155" s="190"/>
      <c r="G155" s="190"/>
      <c r="H155" s="190"/>
      <c r="I155" s="190"/>
      <c r="J155" s="190"/>
      <c r="K155" s="190"/>
      <c r="L155" s="190"/>
      <c r="M155" s="190"/>
      <c r="P155" s="225" t="str">
        <f t="shared" si="41"/>
        <v>Phase D3</v>
      </c>
      <c r="Q155" s="241">
        <f>+$L$92*'[111]2d - Schedule Table'!G13/12</f>
        <v>0</v>
      </c>
      <c r="R155" s="241">
        <f>+$L$92*'[111]2d - Schedule Table'!H13/12</f>
        <v>0</v>
      </c>
      <c r="S155" s="241">
        <f>+$L$92*'[111]2d - Schedule Table'!I13/12</f>
        <v>0</v>
      </c>
      <c r="T155" s="241">
        <f>+$L$92*'[111]2d - Schedule Table'!J13/12</f>
        <v>0</v>
      </c>
      <c r="U155" s="241">
        <f>+$L$92*'[111]2d - Schedule Table'!K13/12</f>
        <v>0</v>
      </c>
      <c r="V155" s="241">
        <f>+$L$92*'[111]2d - Schedule Table'!L13/12</f>
        <v>0</v>
      </c>
      <c r="W155" s="241">
        <f>+$L$92*'[111]2d - Schedule Table'!M13/12</f>
        <v>0</v>
      </c>
      <c r="X155" s="241">
        <f>+$L$92*'[111]2d - Schedule Table'!N13/12</f>
        <v>0</v>
      </c>
      <c r="Y155" s="241">
        <f>+$L$92*'[111]2d - Schedule Table'!O13/12</f>
        <v>0</v>
      </c>
      <c r="Z155" s="241">
        <f>+$L$92*'[111]2d - Schedule Table'!P13/12</f>
        <v>0</v>
      </c>
      <c r="AA155" s="241">
        <f>+$L$92*'[111]2d - Schedule Table'!Q13/12</f>
        <v>0</v>
      </c>
      <c r="AB155" s="241">
        <f>+$L$92*'[111]2d - Schedule Table'!R13/12</f>
        <v>0</v>
      </c>
      <c r="AC155" s="241">
        <f>+$L$92*'[111]2d - Schedule Table'!S13/12</f>
        <v>0.69041095890410942</v>
      </c>
      <c r="AD155" s="241">
        <f>+$L$92*'[111]2d - Schedule Table'!T13/12</f>
        <v>4.4876712328767123</v>
      </c>
      <c r="AE155" s="241">
        <f>+$L$92*'[111]2d - Schedule Table'!U13/12</f>
        <v>0</v>
      </c>
      <c r="AF155" s="241">
        <f>+$L$92*'[111]2d - Schedule Table'!V13/12</f>
        <v>0</v>
      </c>
      <c r="AG155" s="241">
        <f>+$L$92*'[111]2d - Schedule Table'!W13/12</f>
        <v>0</v>
      </c>
      <c r="AH155" s="241">
        <f>+$L$92*'[111]2d - Schedule Table'!X13/12</f>
        <v>0</v>
      </c>
      <c r="AI155" s="241">
        <f>+$L$92*'[111]2d - Schedule Table'!Y13/12</f>
        <v>0</v>
      </c>
      <c r="AJ155" s="241">
        <f>+$L$92*'[111]2d - Schedule Table'!Z13/12</f>
        <v>0</v>
      </c>
      <c r="AK155" s="241">
        <f>+$L$92*'[111]2d - Schedule Table'!AA13/12</f>
        <v>0</v>
      </c>
      <c r="AL155" s="241">
        <f>+$L$92*'[111]2d - Schedule Table'!AB13/12</f>
        <v>0</v>
      </c>
      <c r="AM155" s="241">
        <f>+$L$92*'[111]2d - Schedule Table'!AC13/12</f>
        <v>0</v>
      </c>
      <c r="AN155" s="242">
        <f t="shared" si="42"/>
        <v>5.1780821917808222</v>
      </c>
    </row>
    <row r="156" spans="1:40" s="172" customFormat="1" outlineLevel="1">
      <c r="C156" s="188"/>
      <c r="D156" s="189"/>
      <c r="E156" s="190"/>
      <c r="G156" s="190"/>
      <c r="H156" s="190"/>
      <c r="I156" s="190"/>
      <c r="J156" s="190"/>
      <c r="K156" s="190"/>
      <c r="L156" s="190"/>
      <c r="M156" s="190"/>
      <c r="P156" s="225" t="str">
        <f t="shared" si="41"/>
        <v>Phase E</v>
      </c>
      <c r="Q156" s="241">
        <f>+$M$92*'[111]2d - Schedule Table'!G14/12</f>
        <v>0</v>
      </c>
      <c r="R156" s="241">
        <f>+$M$92*'[111]2d - Schedule Table'!H14/12</f>
        <v>0</v>
      </c>
      <c r="S156" s="241">
        <f>+$M$92*'[111]2d - Schedule Table'!I14/12</f>
        <v>0</v>
      </c>
      <c r="T156" s="241">
        <f>+$M$92*'[111]2d - Schedule Table'!J14/12</f>
        <v>0</v>
      </c>
      <c r="U156" s="241">
        <f>+$M$92*'[111]2d - Schedule Table'!K14/12</f>
        <v>0</v>
      </c>
      <c r="V156" s="241">
        <f>+$M$92*'[111]2d - Schedule Table'!L14/12</f>
        <v>0</v>
      </c>
      <c r="W156" s="241">
        <f>+$M$92*'[111]2d - Schedule Table'!M14/12</f>
        <v>0</v>
      </c>
      <c r="X156" s="241">
        <f>+$M$92*'[111]2d - Schedule Table'!N14/12</f>
        <v>0</v>
      </c>
      <c r="Y156" s="241">
        <f>+$M$92*'[111]2d - Schedule Table'!O14/12</f>
        <v>0</v>
      </c>
      <c r="Z156" s="241">
        <f>+$M$92*'[111]2d - Schedule Table'!P14/12</f>
        <v>0</v>
      </c>
      <c r="AA156" s="241">
        <f>+$M$92*'[111]2d - Schedule Table'!Q14/12</f>
        <v>0</v>
      </c>
      <c r="AB156" s="241">
        <f>+$M$92*'[111]2d - Schedule Table'!R14/12</f>
        <v>0</v>
      </c>
      <c r="AC156" s="241">
        <f>+$M$92*'[111]2d - Schedule Table'!S14/12</f>
        <v>0</v>
      </c>
      <c r="AD156" s="241">
        <f>+$M$92*'[111]2d - Schedule Table'!T14/12</f>
        <v>4.8659178082191774</v>
      </c>
      <c r="AE156" s="241">
        <f>+$M$92*'[111]2d - Schedule Table'!U14/12</f>
        <v>8.5799999999999983</v>
      </c>
      <c r="AF156" s="241">
        <f>+$M$92*'[111]2d - Schedule Table'!V14/12</f>
        <v>8.5564931506849309</v>
      </c>
      <c r="AG156" s="241">
        <f>+$M$92*'[111]2d - Schedule Table'!W14/12</f>
        <v>8.5564931506849309</v>
      </c>
      <c r="AH156" s="241">
        <f>+$M$92*'[111]2d - Schedule Table'!X14/12</f>
        <v>8.5564931506849309</v>
      </c>
      <c r="AI156" s="241">
        <f>+$M$92*'[111]2d - Schedule Table'!Y14/12</f>
        <v>3.5260273972602736</v>
      </c>
      <c r="AJ156" s="241">
        <f>+$M$92*'[111]2d - Schedule Table'!Z14/12</f>
        <v>0</v>
      </c>
      <c r="AK156" s="241">
        <f>+$M$92*'[111]2d - Schedule Table'!AA14/12</f>
        <v>0</v>
      </c>
      <c r="AL156" s="241">
        <f>+$M$92*'[111]2d - Schedule Table'!AB14/12</f>
        <v>0</v>
      </c>
      <c r="AM156" s="241">
        <f>+$M$92*'[111]2d - Schedule Table'!AC14/12</f>
        <v>0</v>
      </c>
      <c r="AN156" s="242">
        <f t="shared" si="42"/>
        <v>42.641424657534237</v>
      </c>
    </row>
    <row r="157" spans="1:40" s="172" customFormat="1" outlineLevel="1">
      <c r="C157" s="188"/>
      <c r="D157" s="189"/>
      <c r="E157" s="190"/>
      <c r="G157" s="190"/>
      <c r="H157" s="190"/>
      <c r="I157" s="190"/>
      <c r="J157" s="190"/>
      <c r="K157" s="190"/>
      <c r="L157" s="190"/>
      <c r="M157" s="190"/>
      <c r="P157" s="225" t="str">
        <f t="shared" si="41"/>
        <v>Phase F</v>
      </c>
      <c r="Q157" s="241">
        <f>+$N$92*'[111]2d - Schedule Table'!G15/12</f>
        <v>0</v>
      </c>
      <c r="R157" s="241">
        <f>+$N$92*'[111]2d - Schedule Table'!H15/12</f>
        <v>0</v>
      </c>
      <c r="S157" s="241">
        <f>+$N$92*'[111]2d - Schedule Table'!I15/12</f>
        <v>0</v>
      </c>
      <c r="T157" s="241">
        <f>+$N$92*'[111]2d - Schedule Table'!J15/12</f>
        <v>0</v>
      </c>
      <c r="U157" s="241">
        <f>+$N$92*'[111]2d - Schedule Table'!K15/12</f>
        <v>0</v>
      </c>
      <c r="V157" s="241">
        <f>+$N$92*'[111]2d - Schedule Table'!L15/12</f>
        <v>0</v>
      </c>
      <c r="W157" s="241">
        <f>+$N$92*'[111]2d - Schedule Table'!M15/12</f>
        <v>0</v>
      </c>
      <c r="X157" s="241">
        <f>+$N$92*'[111]2d - Schedule Table'!N15/12</f>
        <v>0</v>
      </c>
      <c r="Y157" s="241">
        <f>+$N$92*'[111]2d - Schedule Table'!O15/12</f>
        <v>0</v>
      </c>
      <c r="Z157" s="241">
        <f>+$N$92*'[111]2d - Schedule Table'!P15/12</f>
        <v>0</v>
      </c>
      <c r="AA157" s="241">
        <f>+$N$92*'[111]2d - Schedule Table'!Q15/12</f>
        <v>0</v>
      </c>
      <c r="AB157" s="241">
        <f>+$N$92*'[111]2d - Schedule Table'!R15/12</f>
        <v>0</v>
      </c>
      <c r="AC157" s="241">
        <f>+$N$92*'[111]2d - Schedule Table'!S15/12</f>
        <v>0</v>
      </c>
      <c r="AD157" s="241">
        <f>+$N$92*'[111]2d - Schedule Table'!T15/12</f>
        <v>0</v>
      </c>
      <c r="AE157" s="241">
        <f>+$N$92*'[111]2d - Schedule Table'!U15/12</f>
        <v>0</v>
      </c>
      <c r="AF157" s="241">
        <f>+$N$92*'[111]2d - Schedule Table'!V15/12</f>
        <v>0</v>
      </c>
      <c r="AG157" s="241">
        <f>+$N$92*'[111]2d - Schedule Table'!W15/12</f>
        <v>0</v>
      </c>
      <c r="AH157" s="241">
        <f>+$N$92*'[111]2d - Schedule Table'!X15/12</f>
        <v>0</v>
      </c>
      <c r="AI157" s="241">
        <f>+$N$92*'[111]2d - Schedule Table'!Y15/12</f>
        <v>0</v>
      </c>
      <c r="AJ157" s="241">
        <f>+$N$92*'[111]2d - Schedule Table'!Z15/12</f>
        <v>0</v>
      </c>
      <c r="AK157" s="241">
        <f>+$N$92*'[111]2d - Schedule Table'!AA15/12</f>
        <v>0</v>
      </c>
      <c r="AL157" s="241">
        <f>+$N$92*'[111]2d - Schedule Table'!AB15/12</f>
        <v>0</v>
      </c>
      <c r="AM157" s="241">
        <f>+$N$92*'[111]2d - Schedule Table'!AC15/12</f>
        <v>0</v>
      </c>
      <c r="AN157" s="242">
        <f t="shared" si="42"/>
        <v>0</v>
      </c>
    </row>
    <row r="158" spans="1:40" s="172" customFormat="1" outlineLevel="1">
      <c r="C158" s="188"/>
      <c r="D158" s="189"/>
      <c r="E158" s="190"/>
      <c r="G158" s="190"/>
      <c r="H158" s="190"/>
      <c r="I158" s="190"/>
      <c r="J158" s="190"/>
      <c r="K158" s="190"/>
      <c r="L158" s="190"/>
      <c r="M158" s="190"/>
      <c r="P158" s="225" t="str">
        <f t="shared" si="41"/>
        <v xml:space="preserve">Science support </v>
      </c>
      <c r="Q158" s="241">
        <f>+$O$92*'[111]2d - Schedule Table'!G16/12</f>
        <v>0</v>
      </c>
      <c r="R158" s="241">
        <f>+$O$92*'[111]2d - Schedule Table'!H16/12</f>
        <v>0</v>
      </c>
      <c r="S158" s="241">
        <f>+$O$92*'[111]2d - Schedule Table'!I16/12</f>
        <v>0</v>
      </c>
      <c r="T158" s="241">
        <f>+$O$92*'[111]2d - Schedule Table'!J16/12</f>
        <v>0</v>
      </c>
      <c r="U158" s="241">
        <f>+$O$92*'[111]2d - Schedule Table'!K16/12</f>
        <v>0</v>
      </c>
      <c r="V158" s="241">
        <f>+$O$92*'[111]2d - Schedule Table'!L16/12</f>
        <v>0</v>
      </c>
      <c r="W158" s="241">
        <f>+$O$92*'[111]2d - Schedule Table'!M16/12</f>
        <v>0</v>
      </c>
      <c r="X158" s="241">
        <f>+$O$92*'[111]2d - Schedule Table'!N16/12</f>
        <v>0</v>
      </c>
      <c r="Y158" s="241">
        <f>+$O$92*'[111]2d - Schedule Table'!O16/12</f>
        <v>0</v>
      </c>
      <c r="Z158" s="241">
        <f>+$O$92*'[111]2d - Schedule Table'!P16/12</f>
        <v>0</v>
      </c>
      <c r="AA158" s="241">
        <f>+$O$92*'[111]2d - Schedule Table'!Q16/12</f>
        <v>0</v>
      </c>
      <c r="AB158" s="241">
        <f>+$O$92*'[111]2d - Schedule Table'!R16/12</f>
        <v>0</v>
      </c>
      <c r="AC158" s="241">
        <f>+$O$92*'[111]2d - Schedule Table'!S16/12</f>
        <v>0</v>
      </c>
      <c r="AD158" s="241">
        <f>+$O$92*'[111]2d - Schedule Table'!T16/12</f>
        <v>0</v>
      </c>
      <c r="AE158" s="241">
        <f>+$O$92*'[111]2d - Schedule Table'!U16/12</f>
        <v>0</v>
      </c>
      <c r="AF158" s="241">
        <f>+$O$92*'[111]2d - Schedule Table'!V16/12</f>
        <v>0</v>
      </c>
      <c r="AG158" s="241">
        <f>+$O$92*'[111]2d - Schedule Table'!W16/12</f>
        <v>0</v>
      </c>
      <c r="AH158" s="241">
        <f>+$O$92*'[111]2d - Schedule Table'!X16/12</f>
        <v>0</v>
      </c>
      <c r="AI158" s="241">
        <f>+$O$92*'[111]2d - Schedule Table'!Y16/12</f>
        <v>0</v>
      </c>
      <c r="AJ158" s="241">
        <f>+$O$92*'[111]2d - Schedule Table'!Z16/12</f>
        <v>0</v>
      </c>
      <c r="AK158" s="241">
        <f>+$O$92*'[111]2d - Schedule Table'!AA16/12</f>
        <v>0</v>
      </c>
      <c r="AL158" s="241">
        <f>+$O$92*'[111]2d - Schedule Table'!AB16/12</f>
        <v>0</v>
      </c>
      <c r="AM158" s="241">
        <f>+$O$92*'[111]2d - Schedule Table'!AC16/12</f>
        <v>0</v>
      </c>
      <c r="AN158" s="242">
        <f t="shared" si="42"/>
        <v>0</v>
      </c>
    </row>
    <row r="159" spans="1:40" s="172" customFormat="1">
      <c r="C159" s="188"/>
      <c r="D159" s="189"/>
      <c r="E159" s="190"/>
      <c r="G159" s="190"/>
      <c r="H159" s="190"/>
      <c r="I159" s="190"/>
      <c r="J159" s="190"/>
      <c r="K159" s="190"/>
      <c r="L159" s="190"/>
      <c r="M159" s="190"/>
      <c r="P159" s="228" t="s">
        <v>1414</v>
      </c>
      <c r="Q159" s="242">
        <f t="shared" ref="Q159:AN159" si="43">+SUM(Q149:Q158)</f>
        <v>0</v>
      </c>
      <c r="R159" s="242">
        <f t="shared" si="43"/>
        <v>0</v>
      </c>
      <c r="S159" s="242">
        <f t="shared" si="43"/>
        <v>0</v>
      </c>
      <c r="T159" s="242">
        <f t="shared" si="43"/>
        <v>5.9769863013698616</v>
      </c>
      <c r="U159" s="242">
        <f t="shared" si="43"/>
        <v>10.072328767123286</v>
      </c>
      <c r="V159" s="242">
        <f t="shared" si="43"/>
        <v>10.072328767123286</v>
      </c>
      <c r="W159" s="242">
        <f t="shared" si="43"/>
        <v>7.5345753424657529</v>
      </c>
      <c r="X159" s="242">
        <f t="shared" si="43"/>
        <v>7.2899726027397262</v>
      </c>
      <c r="Y159" s="242">
        <f t="shared" si="43"/>
        <v>7.2092054794520539</v>
      </c>
      <c r="Z159" s="242">
        <f t="shared" si="43"/>
        <v>7.1802739726027403</v>
      </c>
      <c r="AA159" s="242">
        <f t="shared" si="43"/>
        <v>6.5391780821917802</v>
      </c>
      <c r="AB159" s="242">
        <f t="shared" si="43"/>
        <v>6.2654794520547927</v>
      </c>
      <c r="AC159" s="242">
        <f t="shared" si="43"/>
        <v>6.541643835616437</v>
      </c>
      <c r="AD159" s="242">
        <f t="shared" si="43"/>
        <v>9.3535890410958906</v>
      </c>
      <c r="AE159" s="242">
        <f t="shared" si="43"/>
        <v>8.5799999999999983</v>
      </c>
      <c r="AF159" s="242">
        <f t="shared" si="43"/>
        <v>8.5564931506849309</v>
      </c>
      <c r="AG159" s="242">
        <f t="shared" si="43"/>
        <v>8.5564931506849309</v>
      </c>
      <c r="AH159" s="242">
        <f t="shared" si="43"/>
        <v>8.5564931506849309</v>
      </c>
      <c r="AI159" s="242">
        <f t="shared" si="43"/>
        <v>3.5260273972602736</v>
      </c>
      <c r="AJ159" s="242">
        <f t="shared" si="43"/>
        <v>0</v>
      </c>
      <c r="AK159" s="242">
        <f t="shared" si="43"/>
        <v>0</v>
      </c>
      <c r="AL159" s="242">
        <f t="shared" si="43"/>
        <v>0</v>
      </c>
      <c r="AM159" s="242">
        <f t="shared" si="43"/>
        <v>0</v>
      </c>
      <c r="AN159" s="242">
        <f t="shared" si="43"/>
        <v>121.81106849315066</v>
      </c>
    </row>
    <row r="160" spans="1:40" s="172" customFormat="1">
      <c r="C160" s="188"/>
      <c r="D160" s="189"/>
      <c r="E160" s="190"/>
      <c r="G160" s="190"/>
      <c r="H160" s="190"/>
      <c r="I160" s="190"/>
      <c r="J160" s="190"/>
      <c r="K160" s="190"/>
      <c r="L160" s="190"/>
      <c r="M160" s="190"/>
      <c r="T160" s="243"/>
    </row>
    <row r="161" spans="1:40" s="172" customFormat="1">
      <c r="C161" s="188"/>
      <c r="D161" s="189"/>
      <c r="E161" s="190"/>
      <c r="G161" s="190"/>
      <c r="H161" s="190"/>
      <c r="I161" s="190"/>
      <c r="J161" s="190"/>
      <c r="K161" s="190"/>
      <c r="L161" s="190"/>
      <c r="M161" s="190"/>
      <c r="S161" s="244"/>
      <c r="T161" s="243"/>
    </row>
    <row r="162" spans="1:40" s="172" customFormat="1">
      <c r="C162" s="188"/>
      <c r="D162" s="189"/>
      <c r="E162" s="190"/>
      <c r="G162" s="190"/>
      <c r="H162" s="190"/>
      <c r="I162" s="190"/>
      <c r="J162" s="190"/>
      <c r="K162" s="190"/>
      <c r="L162" s="190"/>
      <c r="M162" s="190"/>
      <c r="S162" s="244"/>
    </row>
    <row r="163" spans="1:40" s="172" customFormat="1">
      <c r="C163" s="188" t="s">
        <v>1415</v>
      </c>
      <c r="D163" s="189"/>
      <c r="E163" s="190"/>
      <c r="G163" s="190"/>
      <c r="H163" s="190"/>
      <c r="I163" s="190"/>
      <c r="J163" s="190"/>
      <c r="K163" s="190"/>
      <c r="L163" s="190"/>
      <c r="M163" s="190"/>
    </row>
    <row r="164" spans="1:40" s="247" customFormat="1" ht="18" customHeight="1">
      <c r="A164" s="334" t="s">
        <v>1416</v>
      </c>
      <c r="B164" s="335"/>
      <c r="C164" s="336"/>
      <c r="D164" s="245"/>
      <c r="E164" s="246"/>
      <c r="G164" s="246"/>
      <c r="H164" s="246"/>
      <c r="I164" s="246"/>
      <c r="J164" s="246"/>
      <c r="K164" s="246"/>
      <c r="L164" s="246"/>
      <c r="M164" s="246"/>
      <c r="P164" s="172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  <c r="AA164" s="248"/>
      <c r="AB164" s="248"/>
      <c r="AC164" s="248"/>
      <c r="AD164" s="248"/>
      <c r="AE164" s="248"/>
      <c r="AF164" s="248"/>
      <c r="AG164" s="248"/>
      <c r="AH164" s="248"/>
      <c r="AI164" s="248"/>
      <c r="AJ164" s="248"/>
      <c r="AK164" s="248"/>
      <c r="AL164" s="248"/>
      <c r="AM164" s="248"/>
    </row>
    <row r="165" spans="1:40" s="247" customFormat="1" ht="13.5" customHeight="1">
      <c r="A165" s="325" t="s">
        <v>1417</v>
      </c>
      <c r="B165" s="325"/>
      <c r="C165" s="325"/>
      <c r="D165" s="249"/>
      <c r="E165" s="246"/>
      <c r="G165" s="246"/>
      <c r="H165" s="246"/>
      <c r="I165" s="246"/>
      <c r="J165" s="246"/>
      <c r="K165" s="246"/>
      <c r="L165" s="246"/>
      <c r="M165" s="246"/>
    </row>
    <row r="166" spans="1:40" s="247" customFormat="1" ht="13.5" customHeight="1">
      <c r="A166" s="323" t="s">
        <v>1418</v>
      </c>
      <c r="B166" s="324"/>
      <c r="C166" s="250">
        <f>+'[111]2e-Economic Assumptions'!C26</f>
        <v>800</v>
      </c>
      <c r="D166" s="251"/>
      <c r="E166" s="246"/>
      <c r="G166" s="246"/>
      <c r="H166" s="246"/>
      <c r="I166" s="246"/>
      <c r="J166" s="246"/>
      <c r="K166" s="246"/>
      <c r="L166" s="246"/>
      <c r="M166" s="246"/>
    </row>
    <row r="167" spans="1:40" s="247" customFormat="1" ht="27.6" customHeight="1">
      <c r="A167" s="325" t="s">
        <v>1419</v>
      </c>
      <c r="B167" s="325"/>
      <c r="C167" s="252">
        <v>4</v>
      </c>
      <c r="D167" s="253"/>
      <c r="E167" s="246"/>
      <c r="G167" s="246"/>
      <c r="H167" s="246"/>
      <c r="I167" s="246"/>
      <c r="J167" s="246"/>
      <c r="K167" s="246"/>
      <c r="L167" s="246"/>
      <c r="M167" s="246"/>
      <c r="P167" s="254"/>
    </row>
    <row r="168" spans="1:40" s="172" customFormat="1">
      <c r="A168" s="326" t="s">
        <v>1420</v>
      </c>
      <c r="B168" s="327"/>
      <c r="C168" s="255"/>
      <c r="D168" s="189"/>
      <c r="E168" s="190"/>
      <c r="G168" s="190"/>
      <c r="H168" s="190"/>
      <c r="I168" s="190"/>
      <c r="J168" s="190"/>
      <c r="K168" s="190"/>
      <c r="L168" s="190"/>
      <c r="M168" s="190"/>
      <c r="AN168" s="244"/>
    </row>
    <row r="169" spans="1:40" s="172" customFormat="1">
      <c r="C169" s="188"/>
      <c r="D169" s="189"/>
      <c r="E169" s="190"/>
      <c r="G169" s="190"/>
      <c r="H169" s="190"/>
      <c r="I169" s="190"/>
      <c r="J169" s="190"/>
      <c r="K169" s="190"/>
      <c r="L169" s="190"/>
      <c r="M169" s="190"/>
    </row>
    <row r="170" spans="1:40" s="172" customFormat="1">
      <c r="C170" s="188"/>
      <c r="D170" s="189"/>
      <c r="E170" s="190"/>
      <c r="G170" s="190"/>
      <c r="H170" s="190"/>
      <c r="I170" s="190"/>
      <c r="J170" s="190"/>
      <c r="K170" s="190"/>
      <c r="L170" s="190"/>
      <c r="M170" s="190"/>
    </row>
    <row r="171" spans="1:40" s="172" customFormat="1">
      <c r="C171" s="188"/>
      <c r="D171" s="189"/>
      <c r="E171" s="190"/>
      <c r="G171" s="190"/>
      <c r="H171" s="190"/>
      <c r="I171" s="190"/>
      <c r="J171" s="190"/>
      <c r="K171" s="190"/>
      <c r="L171" s="190"/>
      <c r="M171" s="190"/>
    </row>
    <row r="172" spans="1:40" s="172" customFormat="1">
      <c r="C172" s="188"/>
      <c r="D172" s="189"/>
      <c r="E172" s="190"/>
      <c r="G172" s="190"/>
      <c r="H172" s="190"/>
      <c r="I172" s="190"/>
      <c r="J172" s="190"/>
      <c r="K172" s="190"/>
      <c r="L172" s="190"/>
      <c r="M172" s="190"/>
    </row>
    <row r="173" spans="1:40" s="172" customFormat="1">
      <c r="C173" s="188"/>
      <c r="D173" s="189"/>
      <c r="E173" s="190"/>
      <c r="G173" s="190"/>
      <c r="H173" s="190"/>
      <c r="I173" s="190"/>
      <c r="J173" s="190"/>
      <c r="K173" s="190"/>
      <c r="L173" s="190"/>
      <c r="M173" s="190"/>
    </row>
    <row r="174" spans="1:40" s="172" customFormat="1">
      <c r="C174" s="188"/>
      <c r="D174" s="189"/>
      <c r="E174" s="190"/>
      <c r="G174" s="190"/>
      <c r="H174" s="190"/>
      <c r="I174" s="190"/>
      <c r="J174" s="190"/>
      <c r="K174" s="190"/>
      <c r="L174" s="190"/>
      <c r="M174" s="190"/>
    </row>
    <row r="175" spans="1:40" s="172" customFormat="1">
      <c r="C175" s="188"/>
      <c r="D175" s="189"/>
      <c r="E175" s="190"/>
      <c r="G175" s="190"/>
      <c r="H175" s="190"/>
      <c r="I175" s="190"/>
      <c r="J175" s="190"/>
      <c r="K175" s="190"/>
      <c r="L175" s="190"/>
      <c r="M175" s="190"/>
    </row>
    <row r="176" spans="1:40" s="172" customFormat="1">
      <c r="C176" s="188"/>
      <c r="D176" s="189"/>
      <c r="E176" s="190"/>
      <c r="G176" s="190"/>
      <c r="H176" s="190"/>
      <c r="I176" s="190"/>
      <c r="J176" s="190"/>
      <c r="K176" s="190"/>
      <c r="L176" s="190"/>
      <c r="M176" s="190"/>
    </row>
    <row r="177" spans="3:13" s="172" customFormat="1">
      <c r="C177" s="188"/>
      <c r="D177" s="189"/>
      <c r="E177" s="190"/>
      <c r="G177" s="190"/>
      <c r="H177" s="190"/>
      <c r="I177" s="190"/>
      <c r="J177" s="190"/>
      <c r="K177" s="190"/>
      <c r="L177" s="190"/>
      <c r="M177" s="190"/>
    </row>
    <row r="178" spans="3:13" s="172" customFormat="1">
      <c r="C178" s="188"/>
      <c r="D178" s="189"/>
      <c r="E178" s="190"/>
      <c r="G178" s="190"/>
      <c r="H178" s="190"/>
      <c r="I178" s="190"/>
      <c r="J178" s="190"/>
      <c r="K178" s="190"/>
      <c r="L178" s="190"/>
      <c r="M178" s="190"/>
    </row>
    <row r="179" spans="3:13" s="172" customFormat="1">
      <c r="C179" s="188"/>
      <c r="D179" s="189"/>
      <c r="E179" s="190"/>
      <c r="G179" s="190"/>
      <c r="H179" s="190"/>
      <c r="I179" s="190"/>
      <c r="J179" s="190"/>
      <c r="K179" s="190"/>
      <c r="L179" s="190"/>
      <c r="M179" s="190"/>
    </row>
    <row r="180" spans="3:13" s="172" customFormat="1">
      <c r="C180" s="188"/>
      <c r="D180" s="189"/>
      <c r="E180" s="190"/>
      <c r="G180" s="190"/>
      <c r="H180" s="190"/>
      <c r="I180" s="190"/>
      <c r="J180" s="190"/>
      <c r="K180" s="190"/>
      <c r="L180" s="190"/>
      <c r="M180" s="190"/>
    </row>
    <row r="181" spans="3:13" s="172" customFormat="1">
      <c r="C181" s="188"/>
      <c r="D181" s="189"/>
      <c r="E181" s="190"/>
      <c r="G181" s="190"/>
      <c r="H181" s="190"/>
      <c r="I181" s="190"/>
      <c r="J181" s="190"/>
      <c r="K181" s="190"/>
      <c r="L181" s="190"/>
      <c r="M181" s="190"/>
    </row>
    <row r="182" spans="3:13" s="172" customFormat="1">
      <c r="C182" s="188"/>
      <c r="D182" s="189"/>
      <c r="E182" s="190"/>
      <c r="G182" s="190"/>
      <c r="H182" s="190"/>
      <c r="I182" s="190"/>
      <c r="J182" s="190"/>
      <c r="K182" s="190"/>
      <c r="L182" s="190"/>
      <c r="M182" s="190"/>
    </row>
    <row r="183" spans="3:13" s="172" customFormat="1">
      <c r="C183" s="188"/>
      <c r="D183" s="189"/>
      <c r="E183" s="190"/>
      <c r="G183" s="190"/>
      <c r="H183" s="190"/>
      <c r="I183" s="190"/>
      <c r="J183" s="190"/>
      <c r="K183" s="190"/>
      <c r="L183" s="190"/>
      <c r="M183" s="190"/>
    </row>
    <row r="184" spans="3:13" s="172" customFormat="1">
      <c r="C184" s="188"/>
      <c r="D184" s="189"/>
      <c r="E184" s="190"/>
      <c r="G184" s="190"/>
      <c r="H184" s="190"/>
      <c r="I184" s="190"/>
      <c r="J184" s="190"/>
      <c r="K184" s="190"/>
      <c r="L184" s="190"/>
      <c r="M184" s="190"/>
    </row>
    <row r="185" spans="3:13" s="172" customFormat="1">
      <c r="C185" s="188"/>
      <c r="D185" s="189"/>
      <c r="E185" s="190"/>
      <c r="G185" s="190"/>
      <c r="H185" s="190"/>
      <c r="I185" s="190"/>
      <c r="J185" s="190"/>
      <c r="K185" s="190"/>
      <c r="L185" s="190"/>
      <c r="M185" s="190"/>
    </row>
    <row r="186" spans="3:13" s="172" customFormat="1">
      <c r="C186" s="188"/>
      <c r="D186" s="189"/>
      <c r="E186" s="190"/>
      <c r="G186" s="190"/>
      <c r="H186" s="190"/>
      <c r="I186" s="190"/>
      <c r="J186" s="190"/>
      <c r="K186" s="190"/>
      <c r="L186" s="190"/>
      <c r="M186" s="190"/>
    </row>
    <row r="187" spans="3:13" s="172" customFormat="1">
      <c r="C187" s="188"/>
      <c r="D187" s="189"/>
      <c r="E187" s="190"/>
      <c r="G187" s="190"/>
      <c r="H187" s="190"/>
      <c r="I187" s="190"/>
      <c r="J187" s="190"/>
      <c r="K187" s="190"/>
      <c r="L187" s="190"/>
      <c r="M187" s="190"/>
    </row>
    <row r="188" spans="3:13" s="172" customFormat="1">
      <c r="C188" s="188"/>
      <c r="D188" s="189"/>
      <c r="E188" s="190"/>
      <c r="G188" s="190"/>
      <c r="H188" s="190"/>
      <c r="I188" s="190"/>
      <c r="J188" s="190"/>
      <c r="K188" s="190"/>
      <c r="L188" s="190"/>
      <c r="M188" s="190"/>
    </row>
    <row r="189" spans="3:13" s="172" customFormat="1">
      <c r="C189" s="188"/>
      <c r="D189" s="189"/>
      <c r="E189" s="190"/>
      <c r="G189" s="190"/>
      <c r="H189" s="190"/>
      <c r="I189" s="190"/>
      <c r="J189" s="190"/>
      <c r="K189" s="190"/>
      <c r="L189" s="190"/>
      <c r="M189" s="190"/>
    </row>
    <row r="190" spans="3:13" s="172" customFormat="1">
      <c r="C190" s="188"/>
      <c r="D190" s="189"/>
      <c r="E190" s="190"/>
      <c r="G190" s="190"/>
      <c r="H190" s="190"/>
      <c r="I190" s="190"/>
      <c r="J190" s="190"/>
      <c r="K190" s="190"/>
      <c r="L190" s="190"/>
      <c r="M190" s="190"/>
    </row>
    <row r="191" spans="3:13" s="172" customFormat="1">
      <c r="C191" s="188"/>
      <c r="D191" s="189"/>
      <c r="E191" s="190"/>
      <c r="G191" s="190"/>
      <c r="H191" s="190"/>
      <c r="I191" s="190"/>
      <c r="J191" s="190"/>
      <c r="K191" s="190"/>
      <c r="L191" s="190"/>
      <c r="M191" s="190"/>
    </row>
    <row r="192" spans="3:13" s="172" customFormat="1">
      <c r="C192" s="188"/>
      <c r="D192" s="189"/>
      <c r="E192" s="190"/>
      <c r="G192" s="190"/>
      <c r="H192" s="190"/>
      <c r="I192" s="190"/>
      <c r="J192" s="190"/>
      <c r="K192" s="190"/>
      <c r="L192" s="190"/>
      <c r="M192" s="190"/>
    </row>
    <row r="193" spans="3:41" s="172" customFormat="1">
      <c r="C193" s="188"/>
      <c r="D193" s="189"/>
      <c r="E193" s="190"/>
      <c r="G193" s="190"/>
      <c r="H193" s="190"/>
      <c r="I193" s="190"/>
      <c r="J193" s="190"/>
      <c r="K193" s="190"/>
      <c r="L193" s="190"/>
      <c r="M193" s="190"/>
    </row>
    <row r="194" spans="3:41" s="172" customFormat="1">
      <c r="C194" s="188"/>
      <c r="D194" s="189"/>
      <c r="E194" s="190"/>
      <c r="G194" s="190"/>
      <c r="H194" s="190"/>
      <c r="I194" s="190"/>
      <c r="J194" s="190"/>
      <c r="K194" s="190"/>
      <c r="L194" s="190"/>
      <c r="M194" s="190"/>
    </row>
    <row r="195" spans="3:41" s="172" customFormat="1">
      <c r="C195" s="188"/>
      <c r="D195" s="189"/>
      <c r="E195" s="190"/>
      <c r="G195" s="190"/>
      <c r="H195" s="190"/>
      <c r="I195" s="190"/>
      <c r="J195" s="190"/>
      <c r="K195" s="190"/>
      <c r="L195" s="190"/>
      <c r="M195" s="190"/>
    </row>
    <row r="196" spans="3:41" s="172" customFormat="1">
      <c r="C196" s="188"/>
      <c r="D196" s="189"/>
      <c r="E196" s="190"/>
      <c r="G196" s="190"/>
      <c r="H196" s="190"/>
      <c r="I196" s="190"/>
      <c r="J196" s="190"/>
      <c r="K196" s="190"/>
      <c r="L196" s="190"/>
      <c r="M196" s="190"/>
    </row>
    <row r="197" spans="3:41" s="172" customFormat="1">
      <c r="C197" s="188"/>
      <c r="D197" s="189"/>
      <c r="E197" s="190"/>
      <c r="G197" s="190"/>
      <c r="H197" s="190"/>
      <c r="I197" s="190"/>
      <c r="J197" s="190"/>
      <c r="K197" s="190"/>
      <c r="L197" s="190"/>
      <c r="M197" s="190"/>
      <c r="P197" s="328" t="s">
        <v>1421</v>
      </c>
      <c r="Q197" s="328"/>
      <c r="R197" s="328"/>
      <c r="S197" s="328"/>
    </row>
    <row r="198" spans="3:41" s="172" customFormat="1">
      <c r="C198" s="188"/>
      <c r="D198" s="189"/>
      <c r="E198" s="190"/>
      <c r="G198" s="190"/>
      <c r="H198" s="190"/>
      <c r="I198" s="190"/>
      <c r="J198" s="190"/>
      <c r="K198" s="190"/>
      <c r="L198" s="190"/>
      <c r="M198" s="190"/>
    </row>
    <row r="199" spans="3:41" s="172" customFormat="1">
      <c r="C199" s="188"/>
      <c r="D199" s="189"/>
      <c r="E199" s="190"/>
      <c r="G199" s="190"/>
      <c r="H199" s="190"/>
      <c r="I199" s="190"/>
      <c r="J199" s="190"/>
      <c r="K199" s="190"/>
      <c r="L199" s="190"/>
      <c r="M199" s="190"/>
      <c r="S199" s="329" t="s">
        <v>1410</v>
      </c>
      <c r="T199" s="329"/>
      <c r="U199" s="329"/>
      <c r="V199" s="329"/>
      <c r="W199" s="329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</row>
    <row r="200" spans="3:41" s="172" customFormat="1" ht="13.15" customHeight="1">
      <c r="C200" s="188"/>
      <c r="D200" s="189"/>
      <c r="E200" s="190"/>
      <c r="G200" s="190"/>
      <c r="H200" s="190"/>
      <c r="I200" s="321" t="s">
        <v>1419</v>
      </c>
      <c r="J200" s="321"/>
      <c r="K200" s="321"/>
      <c r="L200" s="321"/>
      <c r="M200" s="321"/>
      <c r="N200" s="322"/>
      <c r="O200" s="243">
        <v>106</v>
      </c>
      <c r="P200" s="259" t="str">
        <f t="shared" ref="P200:P209" si="44">P95</f>
        <v>Phase 0</v>
      </c>
      <c r="Q200" s="232">
        <f t="shared" ref="Q200:R209" si="45">+Q185*(1+$C$167)^Q$2</f>
        <v>0</v>
      </c>
      <c r="R200" s="232">
        <f t="shared" si="45"/>
        <v>0</v>
      </c>
      <c r="S200" s="226">
        <f>+S95*HLOOKUP(S$4,'[111]Inflation table'!$AF$7:$AZ$150,$O$200,FALSE)</f>
        <v>0</v>
      </c>
      <c r="T200" s="226">
        <f>+T95*HLOOKUP(T$4,'[111]Inflation table'!$AF$7:$AZ$150,$O$200,FALSE)</f>
        <v>0</v>
      </c>
      <c r="U200" s="226">
        <f>+U95*HLOOKUP(U$4,'[111]Inflation table'!$AF$7:$AZ$150,$O$200,FALSE)</f>
        <v>0</v>
      </c>
      <c r="V200" s="226">
        <f>+V95*HLOOKUP(V$4,'[111]Inflation table'!$AF$7:$AZ$150,$O$200,FALSE)</f>
        <v>0</v>
      </c>
      <c r="W200" s="226">
        <f>+W95*HLOOKUP(W$4,'[111]Inflation table'!$AF$7:$AZ$150,$O$200,FALSE)</f>
        <v>0</v>
      </c>
      <c r="X200" s="226">
        <f>+X95*HLOOKUP(X$4,'[111]Inflation table'!$AF$7:$AZ$150,$O$200,FALSE)</f>
        <v>0</v>
      </c>
      <c r="Y200" s="226">
        <f>+Y95*HLOOKUP(Y$4,'[111]Inflation table'!$AF$7:$AZ$150,$O$200,FALSE)</f>
        <v>0</v>
      </c>
      <c r="Z200" s="226">
        <f>+Z95*HLOOKUP(Z$4,'[111]Inflation table'!$AF$7:$AZ$150,$O$200,FALSE)</f>
        <v>0</v>
      </c>
      <c r="AA200" s="226">
        <f>+AA95*HLOOKUP(AA$4,'[111]Inflation table'!$AF$7:$AZ$150,$O$200,FALSE)</f>
        <v>0</v>
      </c>
      <c r="AB200" s="226">
        <f>+AB95*HLOOKUP(AB$4,'[111]Inflation table'!$AF$7:$AZ$150,$O$200,FALSE)</f>
        <v>0</v>
      </c>
      <c r="AC200" s="226">
        <f>+AC95*HLOOKUP(AC$4,'[111]Inflation table'!$AF$7:$AZ$150,$O$200,FALSE)</f>
        <v>0</v>
      </c>
      <c r="AD200" s="226">
        <f>+AD95*HLOOKUP(AD$4,'[111]Inflation table'!$AF$7:$AZ$150,$O$200,FALSE)</f>
        <v>0</v>
      </c>
      <c r="AE200" s="226">
        <f>+AE95*HLOOKUP(AE$4,'[111]Inflation table'!$AF$7:$AZ$150,$O$200,FALSE)</f>
        <v>0</v>
      </c>
      <c r="AF200" s="226">
        <f>+AF95*HLOOKUP(AF$4,'[111]Inflation table'!$AF$7:$AZ$150,$O$200,FALSE)</f>
        <v>0</v>
      </c>
      <c r="AG200" s="226">
        <f>+AG95*HLOOKUP(AG$4,'[111]Inflation table'!$AF$7:$AZ$150,$O$200,FALSE)</f>
        <v>0</v>
      </c>
      <c r="AH200" s="226">
        <f>+AH95*HLOOKUP(AH$4,'[111]Inflation table'!$AF$7:$AZ$150,$O$200,FALSE)</f>
        <v>0</v>
      </c>
      <c r="AI200" s="226">
        <f>+AI95*HLOOKUP(AI$4,'[111]Inflation table'!$AF$7:$AZ$150,$O$200,FALSE)</f>
        <v>0</v>
      </c>
      <c r="AJ200" s="226">
        <f>+AJ95*HLOOKUP(AJ$4,'[111]Inflation table'!$AF$7:$AZ$150,$O$200,FALSE)</f>
        <v>0</v>
      </c>
      <c r="AK200" s="226">
        <f>+AK95*HLOOKUP(AK$4,'[111]Inflation table'!$AF$7:$AZ$150,$O$200,FALSE)</f>
        <v>0</v>
      </c>
      <c r="AL200" s="232">
        <f t="shared" ref="AL200:AM209" si="46">+AL185*(1+$C$167)^AL$2</f>
        <v>0</v>
      </c>
      <c r="AM200" s="232">
        <f t="shared" si="46"/>
        <v>0</v>
      </c>
      <c r="AN200" s="227">
        <f t="shared" ref="AN200:AN209" si="47">+SUM(Q200:AM200)</f>
        <v>0</v>
      </c>
      <c r="AO200" s="259" t="str">
        <f t="shared" ref="AO200:AO209" si="48">P200</f>
        <v>Phase 0</v>
      </c>
    </row>
    <row r="201" spans="3:41" s="172" customFormat="1">
      <c r="C201" s="188"/>
      <c r="D201" s="189"/>
      <c r="E201" s="190"/>
      <c r="G201" s="190"/>
      <c r="H201" s="190"/>
      <c r="I201" s="190"/>
      <c r="J201" s="190"/>
      <c r="K201" s="190"/>
      <c r="L201" s="190"/>
      <c r="M201" s="190"/>
      <c r="P201" s="259" t="str">
        <f t="shared" si="44"/>
        <v>Phase A</v>
      </c>
      <c r="Q201" s="232">
        <f t="shared" si="45"/>
        <v>0</v>
      </c>
      <c r="R201" s="232">
        <f t="shared" si="45"/>
        <v>0</v>
      </c>
      <c r="S201" s="226">
        <f>+S96*HLOOKUP(S$4,'[111]Inflation table'!$AF$7:$AZ$150,$O$200,FALSE)</f>
        <v>0</v>
      </c>
      <c r="T201" s="226">
        <f>+T96*HLOOKUP(T$4,'[111]Inflation table'!$AF$7:$AZ$150,$O$200,FALSE)</f>
        <v>822468.01157993835</v>
      </c>
      <c r="U201" s="226">
        <f>+U96*HLOOKUP(U$4,'[111]Inflation table'!$AF$7:$AZ$150,$O$200,FALSE)</f>
        <v>1413731.1265712944</v>
      </c>
      <c r="V201" s="226">
        <f>+V96*HLOOKUP(V$4,'[111]Inflation table'!$AF$7:$AZ$150,$O$200,FALSE)</f>
        <v>1442005.7491027201</v>
      </c>
      <c r="W201" s="226">
        <f>+W96*HLOOKUP(W$4,'[111]Inflation table'!$AF$7:$AZ$150,$O$200,FALSE)</f>
        <v>129305.1309085516</v>
      </c>
      <c r="X201" s="226">
        <f>+X96*HLOOKUP(X$4,'[111]Inflation table'!$AF$7:$AZ$150,$O$200,FALSE)</f>
        <v>0</v>
      </c>
      <c r="Y201" s="226">
        <f>+Y96*HLOOKUP(Y$4,'[111]Inflation table'!$AF$7:$AZ$150,$O$200,FALSE)</f>
        <v>0</v>
      </c>
      <c r="Z201" s="226">
        <f>+Z96*HLOOKUP(Z$4,'[111]Inflation table'!$AF$7:$AZ$150,$O$200,FALSE)</f>
        <v>0</v>
      </c>
      <c r="AA201" s="226">
        <f>+AA96*HLOOKUP(AA$4,'[111]Inflation table'!$AF$7:$AZ$150,$O$200,FALSE)</f>
        <v>0</v>
      </c>
      <c r="AB201" s="226">
        <f>+AB96*HLOOKUP(AB$4,'[111]Inflation table'!$AF$7:$AZ$150,$O$200,FALSE)</f>
        <v>0</v>
      </c>
      <c r="AC201" s="226">
        <f>+AC96*HLOOKUP(AC$4,'[111]Inflation table'!$AF$7:$AZ$150,$O$200,FALSE)</f>
        <v>0</v>
      </c>
      <c r="AD201" s="226">
        <f>+AD96*HLOOKUP(AD$4,'[111]Inflation table'!$AF$7:$AZ$150,$O$200,FALSE)</f>
        <v>0</v>
      </c>
      <c r="AE201" s="226">
        <f>+AE96*HLOOKUP(AE$4,'[111]Inflation table'!$AF$7:$AZ$150,$O$200,FALSE)</f>
        <v>0</v>
      </c>
      <c r="AF201" s="226">
        <f>+AF96*HLOOKUP(AF$4,'[111]Inflation table'!$AF$7:$AZ$150,$O$200,FALSE)</f>
        <v>0</v>
      </c>
      <c r="AG201" s="226">
        <f>+AG96*HLOOKUP(AG$4,'[111]Inflation table'!$AF$7:$AZ$150,$O$200,FALSE)</f>
        <v>0</v>
      </c>
      <c r="AH201" s="226">
        <f>+AH96*HLOOKUP(AH$4,'[111]Inflation table'!$AF$7:$AZ$150,$O$200,FALSE)</f>
        <v>0</v>
      </c>
      <c r="AI201" s="226">
        <f>+AI96*HLOOKUP(AI$4,'[111]Inflation table'!$AF$7:$AZ$150,$O$200,FALSE)</f>
        <v>0</v>
      </c>
      <c r="AJ201" s="226">
        <f>+AJ96*HLOOKUP(AJ$4,'[111]Inflation table'!$AF$7:$AZ$150,$O$200,FALSE)</f>
        <v>0</v>
      </c>
      <c r="AK201" s="226">
        <f>+AK96*HLOOKUP(AK$4,'[111]Inflation table'!$AF$7:$AZ$150,$O$200,FALSE)</f>
        <v>0</v>
      </c>
      <c r="AL201" s="232">
        <f t="shared" si="46"/>
        <v>0</v>
      </c>
      <c r="AM201" s="232">
        <f t="shared" si="46"/>
        <v>0</v>
      </c>
      <c r="AN201" s="227">
        <f t="shared" si="47"/>
        <v>3807510.0181625043</v>
      </c>
      <c r="AO201" s="259" t="str">
        <f t="shared" si="48"/>
        <v>Phase A</v>
      </c>
    </row>
    <row r="202" spans="3:41" s="172" customFormat="1">
      <c r="C202" s="188"/>
      <c r="D202" s="189"/>
      <c r="E202" s="190"/>
      <c r="G202" s="190"/>
      <c r="H202" s="190"/>
      <c r="I202" s="190"/>
      <c r="J202" s="190"/>
      <c r="K202" s="190"/>
      <c r="L202" s="190"/>
      <c r="M202" s="190"/>
      <c r="P202" s="259" t="str">
        <f t="shared" si="44"/>
        <v>Phase B</v>
      </c>
      <c r="Q202" s="232">
        <f t="shared" si="45"/>
        <v>0</v>
      </c>
      <c r="R202" s="232">
        <f t="shared" si="45"/>
        <v>0</v>
      </c>
      <c r="S202" s="226">
        <f>+S97*HLOOKUP(S$4,'[111]Inflation table'!$AF$7:$AZ$150,$O$200,FALSE)</f>
        <v>0</v>
      </c>
      <c r="T202" s="232">
        <f>+T97*HLOOKUP(T$4,'[111]Inflation table'!$AF$7:$AZ$150,$O$200,FALSE)</f>
        <v>0</v>
      </c>
      <c r="U202" s="232">
        <f>+U97*HLOOKUP(U$4,'[111]Inflation table'!$AF$7:$AZ$150,$O$200,FALSE)</f>
        <v>0</v>
      </c>
      <c r="V202" s="232">
        <f>+V97*HLOOKUP(V$4,'[111]Inflation table'!$AF$7:$AZ$150,$O$200,FALSE)</f>
        <v>0</v>
      </c>
      <c r="W202" s="232">
        <f>+W97*HLOOKUP(W$4,'[111]Inflation table'!$AF$7:$AZ$150,$O$200,FALSE)</f>
        <v>956416.86146073614</v>
      </c>
      <c r="X202" s="232">
        <f>+X97*HLOOKUP(X$4,'[111]Inflation table'!$AF$7:$AZ$150,$O$200,FALSE)</f>
        <v>1069573.6515757293</v>
      </c>
      <c r="Y202" s="232">
        <f>+Y97*HLOOKUP(Y$4,'[111]Inflation table'!$AF$7:$AZ$150,$O$200,FALSE)</f>
        <v>287727.06583048182</v>
      </c>
      <c r="Z202" s="232">
        <f>+Z97*HLOOKUP(Z$4,'[111]Inflation table'!$AF$7:$AZ$150,$O$200,FALSE)</f>
        <v>0</v>
      </c>
      <c r="AA202" s="232">
        <f>+AA97*HLOOKUP(AA$4,'[111]Inflation table'!$AF$7:$AZ$150,$O$200,FALSE)</f>
        <v>0</v>
      </c>
      <c r="AB202" s="232">
        <f>+AB97*HLOOKUP(AB$4,'[111]Inflation table'!$AF$7:$AZ$150,$O$200,FALSE)</f>
        <v>0</v>
      </c>
      <c r="AC202" s="232">
        <f>+AC97*HLOOKUP(AC$4,'[111]Inflation table'!$AF$7:$AZ$150,$O$200,FALSE)</f>
        <v>0</v>
      </c>
      <c r="AD202" s="232">
        <f>+AD97*HLOOKUP(AD$4,'[111]Inflation table'!$AF$7:$AZ$150,$O$200,FALSE)</f>
        <v>0</v>
      </c>
      <c r="AE202" s="232">
        <f>+AE97*HLOOKUP(AE$4,'[111]Inflation table'!$AF$7:$AZ$150,$O$200,FALSE)</f>
        <v>0</v>
      </c>
      <c r="AF202" s="232">
        <f>+AF97*HLOOKUP(AF$4,'[111]Inflation table'!$AF$7:$AZ$150,$O$200,FALSE)</f>
        <v>0</v>
      </c>
      <c r="AG202" s="232">
        <f>+AG97*HLOOKUP(AG$4,'[111]Inflation table'!$AF$7:$AZ$150,$O$200,FALSE)</f>
        <v>0</v>
      </c>
      <c r="AH202" s="232">
        <f>+AH97*HLOOKUP(AH$4,'[111]Inflation table'!$AF$7:$AZ$150,$O$200,FALSE)</f>
        <v>0</v>
      </c>
      <c r="AI202" s="232">
        <f>+AI97*HLOOKUP(AI$4,'[111]Inflation table'!$AF$7:$AZ$150,$O$200,FALSE)</f>
        <v>0</v>
      </c>
      <c r="AJ202" s="232">
        <f>+AJ97*HLOOKUP(AJ$4,'[111]Inflation table'!$AF$7:$AZ$150,$O$200,FALSE)</f>
        <v>0</v>
      </c>
      <c r="AK202" s="232">
        <f>+AK97*HLOOKUP(AK$4,'[111]Inflation table'!$AF$7:$AZ$150,$O$200,FALSE)</f>
        <v>0</v>
      </c>
      <c r="AL202" s="232">
        <f t="shared" si="46"/>
        <v>0</v>
      </c>
      <c r="AM202" s="232">
        <f t="shared" si="46"/>
        <v>0</v>
      </c>
      <c r="AN202" s="227">
        <f t="shared" si="47"/>
        <v>2313717.578866947</v>
      </c>
      <c r="AO202" s="259" t="str">
        <f t="shared" si="48"/>
        <v>Phase B</v>
      </c>
    </row>
    <row r="203" spans="3:41" s="172" customFormat="1">
      <c r="C203" s="188"/>
      <c r="D203" s="189"/>
      <c r="E203" s="190"/>
      <c r="G203" s="190"/>
      <c r="H203" s="190"/>
      <c r="I203" s="190"/>
      <c r="J203" s="190"/>
      <c r="K203" s="190"/>
      <c r="L203" s="190"/>
      <c r="M203" s="190"/>
      <c r="P203" s="259" t="str">
        <f t="shared" si="44"/>
        <v>Phase C</v>
      </c>
      <c r="Q203" s="232">
        <f t="shared" si="45"/>
        <v>0</v>
      </c>
      <c r="R203" s="232">
        <f t="shared" si="45"/>
        <v>0</v>
      </c>
      <c r="S203" s="226">
        <f>+S98*HLOOKUP(S$4,'[111]Inflation table'!$AF$7:$AZ$150,$O$200,FALSE)</f>
        <v>0</v>
      </c>
      <c r="T203" s="232">
        <f>+T98*HLOOKUP(T$4,'[111]Inflation table'!$AF$7:$AZ$150,$O$200,FALSE)</f>
        <v>0</v>
      </c>
      <c r="U203" s="232">
        <f>+U98*HLOOKUP(U$4,'[111]Inflation table'!$AF$7:$AZ$150,$O$200,FALSE)</f>
        <v>0</v>
      </c>
      <c r="V203" s="232">
        <f>+V98*HLOOKUP(V$4,'[111]Inflation table'!$AF$7:$AZ$150,$O$200,FALSE)</f>
        <v>0</v>
      </c>
      <c r="W203" s="232">
        <f>+W98*HLOOKUP(W$4,'[111]Inflation table'!$AF$7:$AZ$150,$O$200,FALSE)</f>
        <v>0</v>
      </c>
      <c r="X203" s="232">
        <f>+X98*HLOOKUP(X$4,'[111]Inflation table'!$AF$7:$AZ$150,$O$200,FALSE)</f>
        <v>0</v>
      </c>
      <c r="Y203" s="232">
        <f>+Y98*HLOOKUP(Y$4,'[111]Inflation table'!$AF$7:$AZ$150,$O$200,FALSE)</f>
        <v>812412.65173567925</v>
      </c>
      <c r="Z203" s="232">
        <f>+Z98*HLOOKUP(Z$4,'[111]Inflation table'!$AF$7:$AZ$150,$O$200,FALSE)</f>
        <v>1125494.6617030713</v>
      </c>
      <c r="AA203" s="232">
        <f>+AA98*HLOOKUP(AA$4,'[111]Inflation table'!$AF$7:$AZ$150,$O$200,FALSE)</f>
        <v>328001.30141060927</v>
      </c>
      <c r="AB203" s="232">
        <f>+AB98*HLOOKUP(AB$4,'[111]Inflation table'!$AF$7:$AZ$150,$O$200,FALSE)</f>
        <v>0</v>
      </c>
      <c r="AC203" s="232">
        <f>+AC98*HLOOKUP(AC$4,'[111]Inflation table'!$AF$7:$AZ$150,$O$200,FALSE)</f>
        <v>0</v>
      </c>
      <c r="AD203" s="232">
        <f>+AD98*HLOOKUP(AD$4,'[111]Inflation table'!$AF$7:$AZ$150,$O$200,FALSE)</f>
        <v>0</v>
      </c>
      <c r="AE203" s="232">
        <f>+AE98*HLOOKUP(AE$4,'[111]Inflation table'!$AF$7:$AZ$150,$O$200,FALSE)</f>
        <v>0</v>
      </c>
      <c r="AF203" s="232">
        <f>+AF98*HLOOKUP(AF$4,'[111]Inflation table'!$AF$7:$AZ$150,$O$200,FALSE)</f>
        <v>0</v>
      </c>
      <c r="AG203" s="232">
        <f>+AG98*HLOOKUP(AG$4,'[111]Inflation table'!$AF$7:$AZ$150,$O$200,FALSE)</f>
        <v>0</v>
      </c>
      <c r="AH203" s="232">
        <f>+AH98*HLOOKUP(AH$4,'[111]Inflation table'!$AF$7:$AZ$150,$O$200,FALSE)</f>
        <v>0</v>
      </c>
      <c r="AI203" s="232">
        <f>+AI98*HLOOKUP(AI$4,'[111]Inflation table'!$AF$7:$AZ$150,$O$200,FALSE)</f>
        <v>0</v>
      </c>
      <c r="AJ203" s="232">
        <f>+AJ98*HLOOKUP(AJ$4,'[111]Inflation table'!$AF$7:$AZ$150,$O$200,FALSE)</f>
        <v>0</v>
      </c>
      <c r="AK203" s="232">
        <f>+AK98*HLOOKUP(AK$4,'[111]Inflation table'!$AF$7:$AZ$150,$O$200,FALSE)</f>
        <v>0</v>
      </c>
      <c r="AL203" s="232">
        <f t="shared" si="46"/>
        <v>0</v>
      </c>
      <c r="AM203" s="232">
        <f t="shared" si="46"/>
        <v>0</v>
      </c>
      <c r="AN203" s="227">
        <f t="shared" si="47"/>
        <v>2265908.6148493597</v>
      </c>
      <c r="AO203" s="259" t="str">
        <f t="shared" si="48"/>
        <v>Phase C</v>
      </c>
    </row>
    <row r="204" spans="3:41" s="172" customFormat="1">
      <c r="C204" s="188"/>
      <c r="D204" s="189"/>
      <c r="E204" s="190"/>
      <c r="G204" s="190"/>
      <c r="H204" s="190"/>
      <c r="I204" s="190"/>
      <c r="J204" s="190"/>
      <c r="K204" s="190"/>
      <c r="L204" s="190"/>
      <c r="M204" s="190"/>
      <c r="P204" s="259" t="str">
        <f t="shared" si="44"/>
        <v>Phase D1</v>
      </c>
      <c r="Q204" s="232">
        <f t="shared" si="45"/>
        <v>0</v>
      </c>
      <c r="R204" s="232">
        <f t="shared" si="45"/>
        <v>0</v>
      </c>
      <c r="S204" s="226">
        <f>+S99*HLOOKUP(S$4,'[111]Inflation table'!$AF$7:$AZ$150,$O$200,FALSE)</f>
        <v>0</v>
      </c>
      <c r="T204" s="232">
        <f>+T99*HLOOKUP(T$4,'[111]Inflation table'!$AF$7:$AZ$150,$O$200,FALSE)</f>
        <v>0</v>
      </c>
      <c r="U204" s="232">
        <f>+U99*HLOOKUP(U$4,'[111]Inflation table'!$AF$7:$AZ$150,$O$200,FALSE)</f>
        <v>0</v>
      </c>
      <c r="V204" s="232">
        <f>+V99*HLOOKUP(V$4,'[111]Inflation table'!$AF$7:$AZ$150,$O$200,FALSE)</f>
        <v>0</v>
      </c>
      <c r="W204" s="232">
        <f>+W99*HLOOKUP(W$4,'[111]Inflation table'!$AF$7:$AZ$150,$O$200,FALSE)</f>
        <v>0</v>
      </c>
      <c r="X204" s="232">
        <f>+X99*HLOOKUP(X$4,'[111]Inflation table'!$AF$7:$AZ$150,$O$200,FALSE)</f>
        <v>0</v>
      </c>
      <c r="Y204" s="232">
        <f>+Y99*HLOOKUP(Y$4,'[111]Inflation table'!$AF$7:$AZ$150,$O$200,FALSE)</f>
        <v>0</v>
      </c>
      <c r="Z204" s="232">
        <f>+Z99*HLOOKUP(Z$4,'[111]Inflation table'!$AF$7:$AZ$150,$O$200,FALSE)</f>
        <v>0</v>
      </c>
      <c r="AA204" s="232">
        <f>+AA99*HLOOKUP(AA$4,'[111]Inflation table'!$AF$7:$AZ$150,$O$200,FALSE)</f>
        <v>704014.18247282691</v>
      </c>
      <c r="AB204" s="232">
        <f>+AB99*HLOOKUP(AB$4,'[111]Inflation table'!$AF$7:$AZ$150,$O$200,FALSE)</f>
        <v>494380.42090726458</v>
      </c>
      <c r="AC204" s="232">
        <f>+AC99*HLOOKUP(AC$4,'[111]Inflation table'!$AF$7:$AZ$150,$O$200,FALSE)</f>
        <v>0</v>
      </c>
      <c r="AD204" s="232">
        <f>+AD99*HLOOKUP(AD$4,'[111]Inflation table'!$AF$7:$AZ$150,$O$200,FALSE)</f>
        <v>0</v>
      </c>
      <c r="AE204" s="232">
        <f>+AE99*HLOOKUP(AE$4,'[111]Inflation table'!$AF$7:$AZ$150,$O$200,FALSE)</f>
        <v>0</v>
      </c>
      <c r="AF204" s="232">
        <f>+AF99*HLOOKUP(AF$4,'[111]Inflation table'!$AF$7:$AZ$150,$O$200,FALSE)</f>
        <v>0</v>
      </c>
      <c r="AG204" s="232">
        <f>+AG99*HLOOKUP(AG$4,'[111]Inflation table'!$AF$7:$AZ$150,$O$200,FALSE)</f>
        <v>0</v>
      </c>
      <c r="AH204" s="232">
        <f>+AH99*HLOOKUP(AH$4,'[111]Inflation table'!$AF$7:$AZ$150,$O$200,FALSE)</f>
        <v>0</v>
      </c>
      <c r="AI204" s="232">
        <f>+AI99*HLOOKUP(AI$4,'[111]Inflation table'!$AF$7:$AZ$150,$O$200,FALSE)</f>
        <v>0</v>
      </c>
      <c r="AJ204" s="232">
        <f>+AJ99*HLOOKUP(AJ$4,'[111]Inflation table'!$AF$7:$AZ$150,$O$200,FALSE)</f>
        <v>0</v>
      </c>
      <c r="AK204" s="232">
        <f>+AK99*HLOOKUP(AK$4,'[111]Inflation table'!$AF$7:$AZ$150,$O$200,FALSE)</f>
        <v>0</v>
      </c>
      <c r="AL204" s="232">
        <f t="shared" si="46"/>
        <v>0</v>
      </c>
      <c r="AM204" s="232">
        <f t="shared" si="46"/>
        <v>0</v>
      </c>
      <c r="AN204" s="227">
        <f t="shared" si="47"/>
        <v>1198394.6033800915</v>
      </c>
      <c r="AO204" s="259" t="str">
        <f t="shared" si="48"/>
        <v>Phase D1</v>
      </c>
    </row>
    <row r="205" spans="3:41" s="172" customFormat="1">
      <c r="C205" s="188"/>
      <c r="D205" s="189"/>
      <c r="E205" s="190"/>
      <c r="G205" s="190"/>
      <c r="H205" s="190"/>
      <c r="I205" s="190"/>
      <c r="J205" s="190"/>
      <c r="K205" s="190"/>
      <c r="L205" s="190"/>
      <c r="M205" s="190"/>
      <c r="P205" s="259" t="str">
        <f t="shared" si="44"/>
        <v>Phase D2</v>
      </c>
      <c r="Q205" s="232">
        <f t="shared" si="45"/>
        <v>0</v>
      </c>
      <c r="R205" s="232">
        <f t="shared" si="45"/>
        <v>0</v>
      </c>
      <c r="S205" s="226">
        <f>+S100*HLOOKUP(S$4,'[111]Inflation table'!$AF$7:$AZ$150,$O$200,FALSE)</f>
        <v>0</v>
      </c>
      <c r="T205" s="232">
        <f>+T100*HLOOKUP(T$4,'[111]Inflation table'!$AF$7:$AZ$150,$O$200,FALSE)</f>
        <v>0</v>
      </c>
      <c r="U205" s="232">
        <f>+U100*HLOOKUP(U$4,'[111]Inflation table'!$AF$7:$AZ$150,$O$200,FALSE)</f>
        <v>0</v>
      </c>
      <c r="V205" s="232">
        <f>+V100*HLOOKUP(V$4,'[111]Inflation table'!$AF$7:$AZ$150,$O$200,FALSE)</f>
        <v>0</v>
      </c>
      <c r="W205" s="232">
        <f>+W100*HLOOKUP(W$4,'[111]Inflation table'!$AF$7:$AZ$150,$O$200,FALSE)</f>
        <v>0</v>
      </c>
      <c r="X205" s="232">
        <f>+X100*HLOOKUP(X$4,'[111]Inflation table'!$AF$7:$AZ$150,$O$200,FALSE)</f>
        <v>0</v>
      </c>
      <c r="Y205" s="232">
        <f>+Y100*HLOOKUP(Y$4,'[111]Inflation table'!$AF$7:$AZ$150,$O$200,FALSE)</f>
        <v>0</v>
      </c>
      <c r="Z205" s="232">
        <f>+Z100*HLOOKUP(Z$4,'[111]Inflation table'!$AF$7:$AZ$150,$O$200,FALSE)</f>
        <v>0</v>
      </c>
      <c r="AA205" s="232">
        <f>+AA100*HLOOKUP(AA$4,'[111]Inflation table'!$AF$7:$AZ$150,$O$200,FALSE)</f>
        <v>0</v>
      </c>
      <c r="AB205" s="232">
        <f>+AB100*HLOOKUP(AB$4,'[111]Inflation table'!$AF$7:$AZ$150,$O$200,FALSE)</f>
        <v>489613.6025701004</v>
      </c>
      <c r="AC205" s="232">
        <f>+AC100*HLOOKUP(AC$4,'[111]Inflation table'!$AF$7:$AZ$150,$O$200,FALSE)</f>
        <v>920101.04074287659</v>
      </c>
      <c r="AD205" s="232">
        <f>+AD100*HLOOKUP(AD$4,'[111]Inflation table'!$AF$7:$AZ$150,$O$200,FALSE)</f>
        <v>0</v>
      </c>
      <c r="AE205" s="232">
        <f>+AE100*HLOOKUP(AE$4,'[111]Inflation table'!$AF$7:$AZ$150,$O$200,FALSE)</f>
        <v>0</v>
      </c>
      <c r="AF205" s="232">
        <f>+AF100*HLOOKUP(AF$4,'[111]Inflation table'!$AF$7:$AZ$150,$O$200,FALSE)</f>
        <v>0</v>
      </c>
      <c r="AG205" s="232">
        <f>+AG100*HLOOKUP(AG$4,'[111]Inflation table'!$AF$7:$AZ$150,$O$200,FALSE)</f>
        <v>0</v>
      </c>
      <c r="AH205" s="232">
        <f>+AH100*HLOOKUP(AH$4,'[111]Inflation table'!$AF$7:$AZ$150,$O$200,FALSE)</f>
        <v>0</v>
      </c>
      <c r="AI205" s="232">
        <f>+AI100*HLOOKUP(AI$4,'[111]Inflation table'!$AF$7:$AZ$150,$O$200,FALSE)</f>
        <v>0</v>
      </c>
      <c r="AJ205" s="232">
        <f>+AJ100*HLOOKUP(AJ$4,'[111]Inflation table'!$AF$7:$AZ$150,$O$200,FALSE)</f>
        <v>0</v>
      </c>
      <c r="AK205" s="232">
        <f>+AK100*HLOOKUP(AK$4,'[111]Inflation table'!$AF$7:$AZ$150,$O$200,FALSE)</f>
        <v>0</v>
      </c>
      <c r="AL205" s="232">
        <f t="shared" si="46"/>
        <v>0</v>
      </c>
      <c r="AM205" s="232">
        <f t="shared" si="46"/>
        <v>0</v>
      </c>
      <c r="AN205" s="227">
        <f t="shared" si="47"/>
        <v>1409714.6433129769</v>
      </c>
      <c r="AO205" s="259" t="str">
        <f t="shared" si="48"/>
        <v>Phase D2</v>
      </c>
    </row>
    <row r="206" spans="3:41" s="172" customFormat="1">
      <c r="C206" s="188"/>
      <c r="D206" s="189"/>
      <c r="E206" s="190"/>
      <c r="G206" s="190"/>
      <c r="H206" s="190"/>
      <c r="I206" s="190"/>
      <c r="J206" s="190"/>
      <c r="K206" s="190"/>
      <c r="L206" s="190"/>
      <c r="M206" s="190"/>
      <c r="P206" s="259" t="str">
        <f t="shared" si="44"/>
        <v>Phase D3</v>
      </c>
      <c r="Q206" s="232">
        <f t="shared" si="45"/>
        <v>0</v>
      </c>
      <c r="R206" s="232">
        <f t="shared" si="45"/>
        <v>0</v>
      </c>
      <c r="S206" s="226">
        <f>+S101*HLOOKUP(S$4,'[111]Inflation table'!$AF$7:$AZ$150,$O$200,FALSE)</f>
        <v>0</v>
      </c>
      <c r="T206" s="232">
        <f>+T101*HLOOKUP(T$4,'[111]Inflation table'!$AF$7:$AZ$150,$O$200,FALSE)</f>
        <v>0</v>
      </c>
      <c r="U206" s="232">
        <f>+U101*HLOOKUP(U$4,'[111]Inflation table'!$AF$7:$AZ$150,$O$200,FALSE)</f>
        <v>0</v>
      </c>
      <c r="V206" s="232">
        <f>+V101*HLOOKUP(V$4,'[111]Inflation table'!$AF$7:$AZ$150,$O$200,FALSE)</f>
        <v>0</v>
      </c>
      <c r="W206" s="232">
        <f>+W101*HLOOKUP(W$4,'[111]Inflation table'!$AF$7:$AZ$150,$O$200,FALSE)</f>
        <v>0</v>
      </c>
      <c r="X206" s="232">
        <f>+X101*HLOOKUP(X$4,'[111]Inflation table'!$AF$7:$AZ$150,$O$200,FALSE)</f>
        <v>0</v>
      </c>
      <c r="Y206" s="232">
        <f>+Y101*HLOOKUP(Y$4,'[111]Inflation table'!$AF$7:$AZ$150,$O$200,FALSE)</f>
        <v>0</v>
      </c>
      <c r="Z206" s="232">
        <f>+Z101*HLOOKUP(Z$4,'[111]Inflation table'!$AF$7:$AZ$150,$O$200,FALSE)</f>
        <v>0</v>
      </c>
      <c r="AA206" s="232">
        <f>+AA101*HLOOKUP(AA$4,'[111]Inflation table'!$AF$7:$AZ$150,$O$200,FALSE)</f>
        <v>0</v>
      </c>
      <c r="AB206" s="232">
        <f>+AB101*HLOOKUP(AB$4,'[111]Inflation table'!$AF$7:$AZ$150,$O$200,FALSE)</f>
        <v>0</v>
      </c>
      <c r="AC206" s="232">
        <f>+AC101*HLOOKUP(AC$4,'[111]Inflation table'!$AF$7:$AZ$150,$O$200,FALSE)</f>
        <v>118445.5973418729</v>
      </c>
      <c r="AD206" s="232">
        <f>+AD101*HLOOKUP(AD$4,'[111]Inflation table'!$AF$7:$AZ$150,$O$200,FALSE)</f>
        <v>785294.31037661748</v>
      </c>
      <c r="AE206" s="232">
        <f>+AE101*HLOOKUP(AE$4,'[111]Inflation table'!$AF$7:$AZ$150,$O$200,FALSE)</f>
        <v>0</v>
      </c>
      <c r="AF206" s="232">
        <f>+AF101*HLOOKUP(AF$4,'[111]Inflation table'!$AF$7:$AZ$150,$O$200,FALSE)</f>
        <v>0</v>
      </c>
      <c r="AG206" s="232">
        <f>+AG101*HLOOKUP(AG$4,'[111]Inflation table'!$AF$7:$AZ$150,$O$200,FALSE)</f>
        <v>0</v>
      </c>
      <c r="AH206" s="232">
        <f>+AH101*HLOOKUP(AH$4,'[111]Inflation table'!$AF$7:$AZ$150,$O$200,FALSE)</f>
        <v>0</v>
      </c>
      <c r="AI206" s="232">
        <f>+AI101*HLOOKUP(AI$4,'[111]Inflation table'!$AF$7:$AZ$150,$O$200,FALSE)</f>
        <v>0</v>
      </c>
      <c r="AJ206" s="232">
        <f>+AJ101*HLOOKUP(AJ$4,'[111]Inflation table'!$AF$7:$AZ$150,$O$200,FALSE)</f>
        <v>0</v>
      </c>
      <c r="AK206" s="232">
        <f>+AK101*HLOOKUP(AK$4,'[111]Inflation table'!$AF$7:$AZ$150,$O$200,FALSE)</f>
        <v>0</v>
      </c>
      <c r="AL206" s="232">
        <f t="shared" si="46"/>
        <v>0</v>
      </c>
      <c r="AM206" s="232">
        <f t="shared" si="46"/>
        <v>0</v>
      </c>
      <c r="AN206" s="227">
        <f t="shared" si="47"/>
        <v>903739.90771849034</v>
      </c>
      <c r="AO206" s="259" t="str">
        <f t="shared" si="48"/>
        <v>Phase D3</v>
      </c>
    </row>
    <row r="207" spans="3:41" s="172" customFormat="1">
      <c r="C207" s="188"/>
      <c r="D207" s="189"/>
      <c r="E207" s="190"/>
      <c r="G207" s="190"/>
      <c r="H207" s="190"/>
      <c r="I207" s="190"/>
      <c r="J207" s="190"/>
      <c r="K207" s="190"/>
      <c r="L207" s="190"/>
      <c r="M207" s="190"/>
      <c r="P207" s="259" t="str">
        <f t="shared" si="44"/>
        <v>Phase E</v>
      </c>
      <c r="Q207" s="232">
        <f t="shared" si="45"/>
        <v>0</v>
      </c>
      <c r="R207" s="232">
        <f t="shared" si="45"/>
        <v>0</v>
      </c>
      <c r="S207" s="226">
        <f>+S102*HLOOKUP(S$4,'[111]Inflation table'!$AF$7:$AZ$150,$O$200,FALSE)</f>
        <v>0</v>
      </c>
      <c r="T207" s="232">
        <f>+T102*HLOOKUP(T$4,'[111]Inflation table'!$AF$7:$AZ$150,$O$200,FALSE)</f>
        <v>0</v>
      </c>
      <c r="U207" s="232">
        <f>+U102*HLOOKUP(U$4,'[111]Inflation table'!$AF$7:$AZ$150,$O$200,FALSE)</f>
        <v>0</v>
      </c>
      <c r="V207" s="232">
        <f>+V102*HLOOKUP(V$4,'[111]Inflation table'!$AF$7:$AZ$150,$O$200,FALSE)</f>
        <v>0</v>
      </c>
      <c r="W207" s="232">
        <f>+W102*HLOOKUP(W$4,'[111]Inflation table'!$AF$7:$AZ$150,$O$200,FALSE)</f>
        <v>0</v>
      </c>
      <c r="X207" s="232">
        <f>+X102*HLOOKUP(X$4,'[111]Inflation table'!$AF$7:$AZ$150,$O$200,FALSE)</f>
        <v>0</v>
      </c>
      <c r="Y207" s="232">
        <f>+Y102*HLOOKUP(Y$4,'[111]Inflation table'!$AF$7:$AZ$150,$O$200,FALSE)</f>
        <v>0</v>
      </c>
      <c r="Z207" s="232">
        <f>+Z102*HLOOKUP(Z$4,'[111]Inflation table'!$AF$7:$AZ$150,$O$200,FALSE)</f>
        <v>0</v>
      </c>
      <c r="AA207" s="232">
        <f>+AA102*HLOOKUP(AA$4,'[111]Inflation table'!$AF$7:$AZ$150,$O$200,FALSE)</f>
        <v>0</v>
      </c>
      <c r="AB207" s="232">
        <f>+AB102*HLOOKUP(AB$4,'[111]Inflation table'!$AF$7:$AZ$150,$O$200,FALSE)</f>
        <v>0</v>
      </c>
      <c r="AC207" s="232">
        <f>+AC102*HLOOKUP(AC$4,'[111]Inflation table'!$AF$7:$AZ$150,$O$200,FALSE)</f>
        <v>0</v>
      </c>
      <c r="AD207" s="232">
        <f>+AD102*HLOOKUP(AD$4,'[111]Inflation table'!$AF$7:$AZ$150,$O$200,FALSE)</f>
        <v>859046.41597824707</v>
      </c>
      <c r="AE207" s="232">
        <f>+AE102*HLOOKUP(AE$4,'[111]Inflation table'!$AF$7:$AZ$150,$O$200,FALSE)</f>
        <v>1545038.5539550791</v>
      </c>
      <c r="AF207" s="232">
        <f>+AF102*HLOOKUP(AF$4,'[111]Inflation table'!$AF$7:$AZ$150,$O$200,FALSE)</f>
        <v>1571621.6830477857</v>
      </c>
      <c r="AG207" s="232">
        <f>+AG102*HLOOKUP(AG$4,'[111]Inflation table'!$AF$7:$AZ$150,$O$200,FALSE)</f>
        <v>1603054.1167087411</v>
      </c>
      <c r="AH207" s="232">
        <f>+AH102*HLOOKUP(AH$4,'[111]Inflation table'!$AF$7:$AZ$150,$O$200,FALSE)</f>
        <v>1635115.1990429161</v>
      </c>
      <c r="AI207" s="232">
        <f>+AI102*HLOOKUP(AI$4,'[111]Inflation table'!$AF$7:$AZ$150,$O$200,FALSE)</f>
        <v>687287.43256474228</v>
      </c>
      <c r="AJ207" s="232">
        <f>+AJ102*HLOOKUP(AJ$4,'[111]Inflation table'!$AF$7:$AZ$150,$O$200,FALSE)</f>
        <v>0</v>
      </c>
      <c r="AK207" s="232">
        <f>+AK102*HLOOKUP(AK$4,'[111]Inflation table'!$AF$7:$AZ$150,$O$200,FALSE)</f>
        <v>0</v>
      </c>
      <c r="AL207" s="232">
        <f t="shared" si="46"/>
        <v>0</v>
      </c>
      <c r="AM207" s="232">
        <f t="shared" si="46"/>
        <v>0</v>
      </c>
      <c r="AN207" s="227">
        <f t="shared" si="47"/>
        <v>7901163.4012975106</v>
      </c>
      <c r="AO207" s="259" t="str">
        <f t="shared" si="48"/>
        <v>Phase E</v>
      </c>
    </row>
    <row r="208" spans="3:41" s="172" customFormat="1">
      <c r="C208" s="188"/>
      <c r="D208" s="189"/>
      <c r="E208" s="190"/>
      <c r="G208" s="190"/>
      <c r="H208" s="190"/>
      <c r="I208" s="190"/>
      <c r="J208" s="190"/>
      <c r="K208" s="190"/>
      <c r="L208" s="190"/>
      <c r="M208" s="190"/>
      <c r="P208" s="259" t="str">
        <f t="shared" si="44"/>
        <v>Phase F</v>
      </c>
      <c r="Q208" s="232">
        <f t="shared" si="45"/>
        <v>0</v>
      </c>
      <c r="R208" s="232">
        <f t="shared" si="45"/>
        <v>0</v>
      </c>
      <c r="S208" s="226">
        <f>+S103*HLOOKUP(S$4,'[111]Inflation table'!$AF$7:$AZ$150,$O$200,FALSE)</f>
        <v>0</v>
      </c>
      <c r="T208" s="232">
        <f>+T103*HLOOKUP(T$4,'[111]Inflation table'!$AF$7:$AZ$150,$O$200,FALSE)</f>
        <v>0</v>
      </c>
      <c r="U208" s="232">
        <f>+U103*HLOOKUP(U$4,'[111]Inflation table'!$AF$7:$AZ$150,$O$200,FALSE)</f>
        <v>0</v>
      </c>
      <c r="V208" s="232">
        <f>+V103*HLOOKUP(V$4,'[111]Inflation table'!$AF$7:$AZ$150,$O$200,FALSE)</f>
        <v>0</v>
      </c>
      <c r="W208" s="232">
        <f>+W103*HLOOKUP(W$4,'[111]Inflation table'!$AF$7:$AZ$150,$O$200,FALSE)</f>
        <v>0</v>
      </c>
      <c r="X208" s="232">
        <f>+X103*HLOOKUP(X$4,'[111]Inflation table'!$AF$7:$AZ$150,$O$200,FALSE)</f>
        <v>0</v>
      </c>
      <c r="Y208" s="232">
        <f>+Y103*HLOOKUP(Y$4,'[111]Inflation table'!$AF$7:$AZ$150,$O$200,FALSE)</f>
        <v>0</v>
      </c>
      <c r="Z208" s="232">
        <f>+Z103*HLOOKUP(Z$4,'[111]Inflation table'!$AF$7:$AZ$150,$O$200,FALSE)</f>
        <v>0</v>
      </c>
      <c r="AA208" s="232">
        <f>+AA103*HLOOKUP(AA$4,'[111]Inflation table'!$AF$7:$AZ$150,$O$200,FALSE)</f>
        <v>0</v>
      </c>
      <c r="AB208" s="232">
        <f>+AB103*HLOOKUP(AB$4,'[111]Inflation table'!$AF$7:$AZ$150,$O$200,FALSE)</f>
        <v>0</v>
      </c>
      <c r="AC208" s="232">
        <f>+AC103*HLOOKUP(AC$4,'[111]Inflation table'!$AF$7:$AZ$150,$O$200,FALSE)</f>
        <v>0</v>
      </c>
      <c r="AD208" s="232">
        <f>+AD103*HLOOKUP(AD$4,'[111]Inflation table'!$AF$7:$AZ$150,$O$200,FALSE)</f>
        <v>0</v>
      </c>
      <c r="AE208" s="232">
        <f>+AE103*HLOOKUP(AE$4,'[111]Inflation table'!$AF$7:$AZ$150,$O$200,FALSE)</f>
        <v>0</v>
      </c>
      <c r="AF208" s="232">
        <f>+AF103*HLOOKUP(AF$4,'[111]Inflation table'!$AF$7:$AZ$150,$O$200,FALSE)</f>
        <v>0</v>
      </c>
      <c r="AG208" s="232">
        <f>+AG103*HLOOKUP(AG$4,'[111]Inflation table'!$AF$7:$AZ$150,$O$200,FALSE)</f>
        <v>0</v>
      </c>
      <c r="AH208" s="232">
        <f>+AH103*HLOOKUP(AH$4,'[111]Inflation table'!$AF$7:$AZ$150,$O$200,FALSE)</f>
        <v>0</v>
      </c>
      <c r="AI208" s="232">
        <f>+AI103*HLOOKUP(AI$4,'[111]Inflation table'!$AF$7:$AZ$150,$O$200,FALSE)</f>
        <v>0</v>
      </c>
      <c r="AJ208" s="232">
        <f>+AJ103*HLOOKUP(AJ$4,'[111]Inflation table'!$AF$7:$AZ$150,$O$200,FALSE)</f>
        <v>0</v>
      </c>
      <c r="AK208" s="232">
        <f>+AK103*HLOOKUP(AK$4,'[111]Inflation table'!$AF$7:$AZ$150,$O$200,FALSE)</f>
        <v>0</v>
      </c>
      <c r="AL208" s="232">
        <f t="shared" si="46"/>
        <v>0</v>
      </c>
      <c r="AM208" s="232">
        <f t="shared" si="46"/>
        <v>0</v>
      </c>
      <c r="AN208" s="227">
        <f t="shared" si="47"/>
        <v>0</v>
      </c>
      <c r="AO208" s="259" t="str">
        <f t="shared" si="48"/>
        <v>Phase F</v>
      </c>
    </row>
    <row r="209" spans="3:41" s="172" customFormat="1">
      <c r="C209" s="188"/>
      <c r="D209" s="189"/>
      <c r="E209" s="190"/>
      <c r="G209" s="190"/>
      <c r="H209" s="190"/>
      <c r="I209" s="190"/>
      <c r="J209" s="190"/>
      <c r="K209" s="190"/>
      <c r="L209" s="190"/>
      <c r="M209" s="190"/>
      <c r="P209" s="259" t="str">
        <f t="shared" si="44"/>
        <v xml:space="preserve">Science support </v>
      </c>
      <c r="Q209" s="232">
        <f t="shared" si="45"/>
        <v>0</v>
      </c>
      <c r="R209" s="232">
        <f t="shared" si="45"/>
        <v>0</v>
      </c>
      <c r="S209" s="226">
        <f>+S104*HLOOKUP(S$4,'[111]Inflation table'!$AF$7:$AZ$150,$O$200,FALSE)</f>
        <v>0</v>
      </c>
      <c r="T209" s="232">
        <f>+T104*HLOOKUP(T$4,'[111]Inflation table'!$AF$7:$AZ$150,$O$200,FALSE)</f>
        <v>0</v>
      </c>
      <c r="U209" s="232">
        <f>+U104*HLOOKUP(U$4,'[111]Inflation table'!$AF$7:$AZ$150,$O$200,FALSE)</f>
        <v>0</v>
      </c>
      <c r="V209" s="232">
        <f>+V104*HLOOKUP(V$4,'[111]Inflation table'!$AF$7:$AZ$150,$O$200,FALSE)</f>
        <v>0</v>
      </c>
      <c r="W209" s="232">
        <f>+W104*HLOOKUP(W$4,'[111]Inflation table'!$AF$7:$AZ$150,$O$200,FALSE)</f>
        <v>0</v>
      </c>
      <c r="X209" s="232">
        <f>+X104*HLOOKUP(X$4,'[111]Inflation table'!$AF$7:$AZ$150,$O$200,FALSE)</f>
        <v>0</v>
      </c>
      <c r="Y209" s="232">
        <f>+Y104*HLOOKUP(Y$4,'[111]Inflation table'!$AF$7:$AZ$150,$O$200,FALSE)</f>
        <v>0</v>
      </c>
      <c r="Z209" s="232">
        <f>+Z104*HLOOKUP(Z$4,'[111]Inflation table'!$AF$7:$AZ$150,$O$200,FALSE)</f>
        <v>0</v>
      </c>
      <c r="AA209" s="232">
        <f>+AA104*HLOOKUP(AA$4,'[111]Inflation table'!$AF$7:$AZ$150,$O$200,FALSE)</f>
        <v>0</v>
      </c>
      <c r="AB209" s="232">
        <f>+AB104*HLOOKUP(AB$4,'[111]Inflation table'!$AF$7:$AZ$150,$O$200,FALSE)</f>
        <v>0</v>
      </c>
      <c r="AC209" s="232">
        <f>+AC104*HLOOKUP(AC$4,'[111]Inflation table'!$AF$7:$AZ$150,$O$200,FALSE)</f>
        <v>0</v>
      </c>
      <c r="AD209" s="232">
        <f>+AD104*HLOOKUP(AD$4,'[111]Inflation table'!$AF$7:$AZ$150,$O$200,FALSE)</f>
        <v>0</v>
      </c>
      <c r="AE209" s="232">
        <f>+AE104*HLOOKUP(AE$4,'[111]Inflation table'!$AF$7:$AZ$150,$O$200,FALSE)</f>
        <v>0</v>
      </c>
      <c r="AF209" s="232">
        <f>+AF104*HLOOKUP(AF$4,'[111]Inflation table'!$AF$7:$AZ$150,$O$200,FALSE)</f>
        <v>0</v>
      </c>
      <c r="AG209" s="232">
        <f>+AG104*HLOOKUP(AG$4,'[111]Inflation table'!$AF$7:$AZ$150,$O$200,FALSE)</f>
        <v>0</v>
      </c>
      <c r="AH209" s="232">
        <f>+AH104*HLOOKUP(AH$4,'[111]Inflation table'!$AF$7:$AZ$150,$O$200,FALSE)</f>
        <v>0</v>
      </c>
      <c r="AI209" s="232">
        <f>+AI104*HLOOKUP(AI$4,'[111]Inflation table'!$AF$7:$AZ$150,$O$200,FALSE)</f>
        <v>0</v>
      </c>
      <c r="AJ209" s="232">
        <f>+AJ104*HLOOKUP(AJ$4,'[111]Inflation table'!$AF$7:$AZ$150,$O$200,FALSE)</f>
        <v>0</v>
      </c>
      <c r="AK209" s="232">
        <f>+AK104*HLOOKUP(AK$4,'[111]Inflation table'!$AF$7:$AZ$150,$O$200,FALSE)</f>
        <v>0</v>
      </c>
      <c r="AL209" s="232">
        <f t="shared" si="46"/>
        <v>0</v>
      </c>
      <c r="AM209" s="232">
        <f t="shared" si="46"/>
        <v>0</v>
      </c>
      <c r="AN209" s="227">
        <f t="shared" si="47"/>
        <v>0</v>
      </c>
      <c r="AO209" s="259" t="str">
        <f t="shared" si="48"/>
        <v xml:space="preserve">Science support </v>
      </c>
    </row>
    <row r="210" spans="3:41" s="172" customFormat="1">
      <c r="C210" s="188"/>
      <c r="D210" s="189"/>
      <c r="E210" s="190"/>
      <c r="G210" s="190"/>
      <c r="H210" s="190"/>
      <c r="I210" s="190"/>
      <c r="J210" s="190"/>
      <c r="K210" s="190"/>
      <c r="L210" s="190"/>
      <c r="M210" s="190"/>
      <c r="P210" s="228" t="s">
        <v>1408</v>
      </c>
      <c r="Q210" s="230">
        <f t="shared" ref="Q210:AN210" si="49">+SUM(Q200:Q209)</f>
        <v>0</v>
      </c>
      <c r="R210" s="230">
        <f t="shared" si="49"/>
        <v>0</v>
      </c>
      <c r="S210" s="230">
        <f t="shared" si="49"/>
        <v>0</v>
      </c>
      <c r="T210" s="230">
        <f t="shared" si="49"/>
        <v>822468.01157993835</v>
      </c>
      <c r="U210" s="230">
        <f t="shared" si="49"/>
        <v>1413731.1265712944</v>
      </c>
      <c r="V210" s="230">
        <f t="shared" si="49"/>
        <v>1442005.7491027201</v>
      </c>
      <c r="W210" s="230">
        <f t="shared" si="49"/>
        <v>1085721.9923692876</v>
      </c>
      <c r="X210" s="230">
        <f t="shared" si="49"/>
        <v>1069573.6515757293</v>
      </c>
      <c r="Y210" s="230">
        <f t="shared" si="49"/>
        <v>1100139.717566161</v>
      </c>
      <c r="Z210" s="230">
        <f t="shared" si="49"/>
        <v>1125494.6617030713</v>
      </c>
      <c r="AA210" s="230">
        <f t="shared" si="49"/>
        <v>1032015.4838834362</v>
      </c>
      <c r="AB210" s="230">
        <f t="shared" si="49"/>
        <v>983994.02347736503</v>
      </c>
      <c r="AC210" s="230">
        <f t="shared" si="49"/>
        <v>1038546.6380847495</v>
      </c>
      <c r="AD210" s="230">
        <f t="shared" si="49"/>
        <v>1644340.7263548644</v>
      </c>
      <c r="AE210" s="230">
        <f t="shared" si="49"/>
        <v>1545038.5539550791</v>
      </c>
      <c r="AF210" s="230">
        <f t="shared" si="49"/>
        <v>1571621.6830477857</v>
      </c>
      <c r="AG210" s="230">
        <f t="shared" si="49"/>
        <v>1603054.1167087411</v>
      </c>
      <c r="AH210" s="230">
        <f t="shared" si="49"/>
        <v>1635115.1990429161</v>
      </c>
      <c r="AI210" s="230">
        <f t="shared" si="49"/>
        <v>687287.43256474228</v>
      </c>
      <c r="AJ210" s="230">
        <f t="shared" si="49"/>
        <v>0</v>
      </c>
      <c r="AK210" s="230">
        <f t="shared" si="49"/>
        <v>0</v>
      </c>
      <c r="AL210" s="230">
        <f t="shared" si="49"/>
        <v>0</v>
      </c>
      <c r="AM210" s="230">
        <f t="shared" si="49"/>
        <v>0</v>
      </c>
      <c r="AN210" s="230">
        <f t="shared" si="49"/>
        <v>19800148.767587882</v>
      </c>
      <c r="AO210" s="228" t="s">
        <v>1408</v>
      </c>
    </row>
    <row r="211" spans="3:41" s="172" customFormat="1">
      <c r="C211" s="188"/>
      <c r="D211" s="189"/>
      <c r="E211" s="190"/>
      <c r="G211" s="190"/>
      <c r="H211" s="190"/>
      <c r="I211" s="190"/>
      <c r="J211" s="190"/>
      <c r="K211" s="190"/>
      <c r="L211" s="190"/>
      <c r="M211" s="190"/>
    </row>
    <row r="212" spans="3:41" s="172" customFormat="1">
      <c r="C212" s="188"/>
      <c r="D212" s="189"/>
      <c r="E212" s="190"/>
      <c r="G212" s="190"/>
      <c r="H212" s="190"/>
      <c r="I212" s="321" t="s">
        <v>1419</v>
      </c>
      <c r="J212" s="321"/>
      <c r="K212" s="321"/>
      <c r="L212" s="321"/>
      <c r="M212" s="321"/>
      <c r="N212" s="322"/>
      <c r="O212" s="243">
        <v>127</v>
      </c>
      <c r="P212" s="259" t="str">
        <f t="shared" ref="P212:P221" si="50">P200</f>
        <v>Phase 0</v>
      </c>
      <c r="Q212" s="232">
        <f t="shared" ref="Q212:R221" si="51">+Q197*(1+$C$167)^Q$2</f>
        <v>0</v>
      </c>
      <c r="R212" s="232">
        <f t="shared" si="51"/>
        <v>0</v>
      </c>
      <c r="S212" s="226">
        <f>+S95*HLOOKUP(S$4,'[111]Inflation table'!$AF$7:$AZ$150,$O$212,FALSE)</f>
        <v>0</v>
      </c>
      <c r="T212" s="226">
        <f>+T95*HLOOKUP(T$4,'[111]Inflation table'!$AF$7:$AZ$150,$O$212,FALSE)</f>
        <v>0</v>
      </c>
      <c r="U212" s="226">
        <f>+U95*HLOOKUP(U$4,'[111]Inflation table'!$AF$7:$AZ$150,$O$212,FALSE)</f>
        <v>0</v>
      </c>
      <c r="V212" s="226">
        <f>+V95*HLOOKUP(V$4,'[111]Inflation table'!$AF$7:$AZ$150,$O$212,FALSE)</f>
        <v>0</v>
      </c>
      <c r="W212" s="226">
        <f>+W95*HLOOKUP(W$4,'[111]Inflation table'!$AF$7:$AZ$150,$O$212,FALSE)</f>
        <v>0</v>
      </c>
      <c r="X212" s="226">
        <f>+X95*HLOOKUP(X$4,'[111]Inflation table'!$AF$7:$AZ$150,$O$212,FALSE)</f>
        <v>0</v>
      </c>
      <c r="Y212" s="226">
        <f>+Y95*HLOOKUP(Y$4,'[111]Inflation table'!$AF$7:$AZ$150,$O$212,FALSE)</f>
        <v>0</v>
      </c>
      <c r="Z212" s="226">
        <f>+Z95*HLOOKUP(Z$4,'[111]Inflation table'!$AF$7:$AZ$150,$O$212,FALSE)</f>
        <v>0</v>
      </c>
      <c r="AA212" s="226">
        <f>+AA95*HLOOKUP(AA$4,'[111]Inflation table'!$AF$7:$AZ$150,$O$212,FALSE)</f>
        <v>0</v>
      </c>
      <c r="AB212" s="226">
        <f>+AB95*HLOOKUP(AB$4,'[111]Inflation table'!$AF$7:$AZ$150,$O$212,FALSE)</f>
        <v>0</v>
      </c>
      <c r="AC212" s="226">
        <f>+AC95*HLOOKUP(AC$4,'[111]Inflation table'!$AF$7:$AZ$150,$O$212,FALSE)</f>
        <v>0</v>
      </c>
      <c r="AD212" s="226">
        <f>+AD95*HLOOKUP(AD$4,'[111]Inflation table'!$AF$7:$AZ$150,$O$212,FALSE)</f>
        <v>0</v>
      </c>
      <c r="AE212" s="226">
        <f>+AE95*HLOOKUP(AE$4,'[111]Inflation table'!$AF$7:$AZ$150,$O$212,FALSE)</f>
        <v>0</v>
      </c>
      <c r="AF212" s="226">
        <f>+AF95*HLOOKUP(AF$4,'[111]Inflation table'!$AF$7:$AZ$150,$O$212,FALSE)</f>
        <v>0</v>
      </c>
      <c r="AG212" s="226">
        <f>+AG95*HLOOKUP(AG$4,'[111]Inflation table'!$AF$7:$AZ$150,$O$212,FALSE)</f>
        <v>0</v>
      </c>
      <c r="AH212" s="226">
        <f>+AH95*HLOOKUP(AH$4,'[111]Inflation table'!$AF$7:$AZ$150,$O$212,FALSE)</f>
        <v>0</v>
      </c>
      <c r="AI212" s="226">
        <f>+AI95*HLOOKUP(AI$4,'[111]Inflation table'!$AF$7:$AZ$150,$O$212,FALSE)</f>
        <v>0</v>
      </c>
      <c r="AJ212" s="226">
        <f>+AJ95*HLOOKUP(AJ$4,'[111]Inflation table'!$AF$7:$AZ$150,$O$212,FALSE)</f>
        <v>0</v>
      </c>
      <c r="AK212" s="226">
        <f>+AK95*HLOOKUP(AK$4,'[111]Inflation table'!$AF$7:$AZ$150,$O$212,FALSE)</f>
        <v>0</v>
      </c>
      <c r="AL212" s="232">
        <f t="shared" ref="AL212:AM221" si="52">+AL197*(1+$C$167)^AL$2</f>
        <v>0</v>
      </c>
      <c r="AM212" s="232">
        <f t="shared" si="52"/>
        <v>0</v>
      </c>
      <c r="AN212" s="227">
        <f t="shared" ref="AN212:AN221" si="53">+SUM(Q212:AM212)</f>
        <v>0</v>
      </c>
      <c r="AO212" s="259" t="str">
        <f t="shared" ref="AO212:AO221" si="54">P212</f>
        <v>Phase 0</v>
      </c>
    </row>
    <row r="213" spans="3:41" s="172" customFormat="1">
      <c r="C213" s="188"/>
      <c r="D213" s="189"/>
      <c r="E213" s="190"/>
      <c r="G213" s="190"/>
      <c r="H213" s="190"/>
      <c r="I213" s="190"/>
      <c r="J213" s="190"/>
      <c r="K213" s="190"/>
      <c r="L213" s="190"/>
      <c r="M213" s="190"/>
      <c r="P213" s="259" t="str">
        <f t="shared" si="50"/>
        <v>Phase A</v>
      </c>
      <c r="Q213" s="232">
        <f t="shared" si="51"/>
        <v>0</v>
      </c>
      <c r="R213" s="232">
        <f t="shared" si="51"/>
        <v>0</v>
      </c>
      <c r="S213" s="226">
        <f>+S96*HLOOKUP(S$4,'[111]Inflation table'!$AF$7:$AZ$150,$O$212,FALSE)</f>
        <v>0</v>
      </c>
      <c r="T213" s="226">
        <f>+T96*HLOOKUP(T$4,'[111]Inflation table'!$AF$7:$AZ$150,$O$212,FALSE)</f>
        <v>822468.01157993835</v>
      </c>
      <c r="U213" s="226">
        <f>+U96*HLOOKUP(U$4,'[111]Inflation table'!$AF$7:$AZ$150,$O$212,FALSE)</f>
        <v>1441451.3447393589</v>
      </c>
      <c r="V213" s="226">
        <f>+V96*HLOOKUP(V$4,'[111]Inflation table'!$AF$7:$AZ$150,$O$212,FALSE)</f>
        <v>1499109.3985289333</v>
      </c>
      <c r="W213" s="226">
        <f>+W96*HLOOKUP(W$4,'[111]Inflation table'!$AF$7:$AZ$150,$O$212,FALSE)</f>
        <v>137061.43072264534</v>
      </c>
      <c r="X213" s="226">
        <f>+X96*HLOOKUP(X$4,'[111]Inflation table'!$AF$7:$AZ$150,$O$212,FALSE)</f>
        <v>0</v>
      </c>
      <c r="Y213" s="226">
        <f>+Y96*HLOOKUP(Y$4,'[111]Inflation table'!$AF$7:$AZ$150,$O$212,FALSE)</f>
        <v>0</v>
      </c>
      <c r="Z213" s="226">
        <f>+Z96*HLOOKUP(Z$4,'[111]Inflation table'!$AF$7:$AZ$150,$O$212,FALSE)</f>
        <v>0</v>
      </c>
      <c r="AA213" s="226">
        <f>+AA96*HLOOKUP(AA$4,'[111]Inflation table'!$AF$7:$AZ$150,$O$212,FALSE)</f>
        <v>0</v>
      </c>
      <c r="AB213" s="226">
        <f>+AB96*HLOOKUP(AB$4,'[111]Inflation table'!$AF$7:$AZ$150,$O$212,FALSE)</f>
        <v>0</v>
      </c>
      <c r="AC213" s="226">
        <f>+AC96*HLOOKUP(AC$4,'[111]Inflation table'!$AF$7:$AZ$150,$O$212,FALSE)</f>
        <v>0</v>
      </c>
      <c r="AD213" s="226">
        <f>+AD96*HLOOKUP(AD$4,'[111]Inflation table'!$AF$7:$AZ$150,$O$212,FALSE)</f>
        <v>0</v>
      </c>
      <c r="AE213" s="226">
        <f>+AE96*HLOOKUP(AE$4,'[111]Inflation table'!$AF$7:$AZ$150,$O$212,FALSE)</f>
        <v>0</v>
      </c>
      <c r="AF213" s="226">
        <f>+AF96*HLOOKUP(AF$4,'[111]Inflation table'!$AF$7:$AZ$150,$O$212,FALSE)</f>
        <v>0</v>
      </c>
      <c r="AG213" s="226">
        <f>+AG96*HLOOKUP(AG$4,'[111]Inflation table'!$AF$7:$AZ$150,$O$212,FALSE)</f>
        <v>0</v>
      </c>
      <c r="AH213" s="226">
        <f>+AH96*HLOOKUP(AH$4,'[111]Inflation table'!$AF$7:$AZ$150,$O$212,FALSE)</f>
        <v>0</v>
      </c>
      <c r="AI213" s="226">
        <f>+AI96*HLOOKUP(AI$4,'[111]Inflation table'!$AF$7:$AZ$150,$O$212,FALSE)</f>
        <v>0</v>
      </c>
      <c r="AJ213" s="226">
        <f>+AJ96*HLOOKUP(AJ$4,'[111]Inflation table'!$AF$7:$AZ$150,$O$212,FALSE)</f>
        <v>0</v>
      </c>
      <c r="AK213" s="226">
        <f>+AK96*HLOOKUP(AK$4,'[111]Inflation table'!$AF$7:$AZ$150,$O$212,FALSE)</f>
        <v>0</v>
      </c>
      <c r="AL213" s="232">
        <f t="shared" si="52"/>
        <v>0</v>
      </c>
      <c r="AM213" s="232">
        <f t="shared" si="52"/>
        <v>0</v>
      </c>
      <c r="AN213" s="227">
        <f t="shared" si="53"/>
        <v>3900090.1855708761</v>
      </c>
      <c r="AO213" s="259" t="str">
        <f t="shared" si="54"/>
        <v>Phase A</v>
      </c>
    </row>
    <row r="214" spans="3:41" s="172" customFormat="1">
      <c r="C214" s="188"/>
      <c r="D214" s="189"/>
      <c r="E214" s="190"/>
      <c r="G214" s="190"/>
      <c r="H214" s="190"/>
      <c r="I214" s="190"/>
      <c r="J214" s="190"/>
      <c r="K214" s="190"/>
      <c r="L214" s="190"/>
      <c r="M214" s="190"/>
      <c r="P214" s="259" t="str">
        <f t="shared" si="50"/>
        <v>Phase B</v>
      </c>
      <c r="Q214" s="232">
        <f t="shared" si="51"/>
        <v>0</v>
      </c>
      <c r="R214" s="232">
        <f t="shared" si="51"/>
        <v>0</v>
      </c>
      <c r="S214" s="226">
        <f>+S97*HLOOKUP(S$4,'[111]Inflation table'!$AF$7:$AZ$150,$O$212,FALSE)</f>
        <v>0</v>
      </c>
      <c r="T214" s="226">
        <f>+T97*HLOOKUP(T$4,'[111]Inflation table'!$AF$7:$AZ$150,$O$212,FALSE)</f>
        <v>0</v>
      </c>
      <c r="U214" s="226">
        <f>+U97*HLOOKUP(U$4,'[111]Inflation table'!$AF$7:$AZ$150,$O$212,FALSE)</f>
        <v>0</v>
      </c>
      <c r="V214" s="226">
        <f>+V97*HLOOKUP(V$4,'[111]Inflation table'!$AF$7:$AZ$150,$O$212,FALSE)</f>
        <v>0</v>
      </c>
      <c r="W214" s="226">
        <f>+W97*HLOOKUP(W$4,'[111]Inflation table'!$AF$7:$AZ$150,$O$212,FALSE)</f>
        <v>1013787.0204994399</v>
      </c>
      <c r="X214" s="226">
        <f>+X97*HLOOKUP(X$4,'[111]Inflation table'!$AF$7:$AZ$150,$O$212,FALSE)</f>
        <v>1155961.4893983977</v>
      </c>
      <c r="Y214" s="226">
        <f>+Y97*HLOOKUP(Y$4,'[111]Inflation table'!$AF$7:$AZ$150,$O$212,FALSE)</f>
        <v>317063.72280641762</v>
      </c>
      <c r="Z214" s="226">
        <f>+Z97*HLOOKUP(Z$4,'[111]Inflation table'!$AF$7:$AZ$150,$O$212,FALSE)</f>
        <v>0</v>
      </c>
      <c r="AA214" s="226">
        <f>+AA97*HLOOKUP(AA$4,'[111]Inflation table'!$AF$7:$AZ$150,$O$212,FALSE)</f>
        <v>0</v>
      </c>
      <c r="AB214" s="226">
        <f>+AB97*HLOOKUP(AB$4,'[111]Inflation table'!$AF$7:$AZ$150,$O$212,FALSE)</f>
        <v>0</v>
      </c>
      <c r="AC214" s="226">
        <f>+AC97*HLOOKUP(AC$4,'[111]Inflation table'!$AF$7:$AZ$150,$O$212,FALSE)</f>
        <v>0</v>
      </c>
      <c r="AD214" s="226">
        <f>+AD97*HLOOKUP(AD$4,'[111]Inflation table'!$AF$7:$AZ$150,$O$212,FALSE)</f>
        <v>0</v>
      </c>
      <c r="AE214" s="226">
        <f>+AE97*HLOOKUP(AE$4,'[111]Inflation table'!$AF$7:$AZ$150,$O$212,FALSE)</f>
        <v>0</v>
      </c>
      <c r="AF214" s="226">
        <f>+AF97*HLOOKUP(AF$4,'[111]Inflation table'!$AF$7:$AZ$150,$O$212,FALSE)</f>
        <v>0</v>
      </c>
      <c r="AG214" s="226">
        <f>+AG97*HLOOKUP(AG$4,'[111]Inflation table'!$AF$7:$AZ$150,$O$212,FALSE)</f>
        <v>0</v>
      </c>
      <c r="AH214" s="226">
        <f>+AH97*HLOOKUP(AH$4,'[111]Inflation table'!$AF$7:$AZ$150,$O$212,FALSE)</f>
        <v>0</v>
      </c>
      <c r="AI214" s="226">
        <f>+AI97*HLOOKUP(AI$4,'[111]Inflation table'!$AF$7:$AZ$150,$O$212,FALSE)</f>
        <v>0</v>
      </c>
      <c r="AJ214" s="226">
        <f>+AJ97*HLOOKUP(AJ$4,'[111]Inflation table'!$AF$7:$AZ$150,$O$212,FALSE)</f>
        <v>0</v>
      </c>
      <c r="AK214" s="226">
        <f>+AK97*HLOOKUP(AK$4,'[111]Inflation table'!$AF$7:$AZ$150,$O$212,FALSE)</f>
        <v>0</v>
      </c>
      <c r="AL214" s="232">
        <f t="shared" si="52"/>
        <v>0</v>
      </c>
      <c r="AM214" s="232">
        <f t="shared" si="52"/>
        <v>0</v>
      </c>
      <c r="AN214" s="227">
        <f t="shared" si="53"/>
        <v>2486812.2327042548</v>
      </c>
      <c r="AO214" s="259" t="str">
        <f t="shared" si="54"/>
        <v>Phase B</v>
      </c>
    </row>
    <row r="215" spans="3:41" s="172" customFormat="1">
      <c r="C215" s="188"/>
      <c r="D215" s="189"/>
      <c r="E215" s="190"/>
      <c r="G215" s="190"/>
      <c r="H215" s="190"/>
      <c r="I215" s="190"/>
      <c r="J215" s="190"/>
      <c r="K215" s="190"/>
      <c r="L215" s="190"/>
      <c r="M215" s="190"/>
      <c r="P215" s="259" t="str">
        <f t="shared" si="50"/>
        <v>Phase C</v>
      </c>
      <c r="Q215" s="232">
        <f t="shared" si="51"/>
        <v>0</v>
      </c>
      <c r="R215" s="232">
        <f t="shared" si="51"/>
        <v>0</v>
      </c>
      <c r="S215" s="226">
        <f>+S98*HLOOKUP(S$4,'[111]Inflation table'!$AF$7:$AZ$150,$O$212,FALSE)</f>
        <v>0</v>
      </c>
      <c r="T215" s="226">
        <f>+T98*HLOOKUP(T$4,'[111]Inflation table'!$AF$7:$AZ$150,$O$212,FALSE)</f>
        <v>0</v>
      </c>
      <c r="U215" s="226">
        <f>+U98*HLOOKUP(U$4,'[111]Inflation table'!$AF$7:$AZ$150,$O$212,FALSE)</f>
        <v>0</v>
      </c>
      <c r="V215" s="226">
        <f>+V98*HLOOKUP(V$4,'[111]Inflation table'!$AF$7:$AZ$150,$O$212,FALSE)</f>
        <v>0</v>
      </c>
      <c r="W215" s="226">
        <f>+W98*HLOOKUP(W$4,'[111]Inflation table'!$AF$7:$AZ$150,$O$212,FALSE)</f>
        <v>0</v>
      </c>
      <c r="X215" s="226">
        <f>+X98*HLOOKUP(X$4,'[111]Inflation table'!$AF$7:$AZ$150,$O$212,FALSE)</f>
        <v>0</v>
      </c>
      <c r="Y215" s="226">
        <f>+Y98*HLOOKUP(Y$4,'[111]Inflation table'!$AF$7:$AZ$150,$O$212,FALSE)</f>
        <v>895246.2607953212</v>
      </c>
      <c r="Z215" s="226">
        <f>+Z98*HLOOKUP(Z$4,'[111]Inflation table'!$AF$7:$AZ$150,$O$212,FALSE)</f>
        <v>1264568.7480846152</v>
      </c>
      <c r="AA215" s="226">
        <f>+AA98*HLOOKUP(AA$4,'[111]Inflation table'!$AF$7:$AZ$150,$O$212,FALSE)</f>
        <v>375757.57085942844</v>
      </c>
      <c r="AB215" s="226">
        <f>+AB98*HLOOKUP(AB$4,'[111]Inflation table'!$AF$7:$AZ$150,$O$212,FALSE)</f>
        <v>0</v>
      </c>
      <c r="AC215" s="226">
        <f>+AC98*HLOOKUP(AC$4,'[111]Inflation table'!$AF$7:$AZ$150,$O$212,FALSE)</f>
        <v>0</v>
      </c>
      <c r="AD215" s="226">
        <f>+AD98*HLOOKUP(AD$4,'[111]Inflation table'!$AF$7:$AZ$150,$O$212,FALSE)</f>
        <v>0</v>
      </c>
      <c r="AE215" s="226">
        <f>+AE98*HLOOKUP(AE$4,'[111]Inflation table'!$AF$7:$AZ$150,$O$212,FALSE)</f>
        <v>0</v>
      </c>
      <c r="AF215" s="226">
        <f>+AF98*HLOOKUP(AF$4,'[111]Inflation table'!$AF$7:$AZ$150,$O$212,FALSE)</f>
        <v>0</v>
      </c>
      <c r="AG215" s="226">
        <f>+AG98*HLOOKUP(AG$4,'[111]Inflation table'!$AF$7:$AZ$150,$O$212,FALSE)</f>
        <v>0</v>
      </c>
      <c r="AH215" s="226">
        <f>+AH98*HLOOKUP(AH$4,'[111]Inflation table'!$AF$7:$AZ$150,$O$212,FALSE)</f>
        <v>0</v>
      </c>
      <c r="AI215" s="226">
        <f>+AI98*HLOOKUP(AI$4,'[111]Inflation table'!$AF$7:$AZ$150,$O$212,FALSE)</f>
        <v>0</v>
      </c>
      <c r="AJ215" s="226">
        <f>+AJ98*HLOOKUP(AJ$4,'[111]Inflation table'!$AF$7:$AZ$150,$O$212,FALSE)</f>
        <v>0</v>
      </c>
      <c r="AK215" s="226">
        <f>+AK98*HLOOKUP(AK$4,'[111]Inflation table'!$AF$7:$AZ$150,$O$212,FALSE)</f>
        <v>0</v>
      </c>
      <c r="AL215" s="232">
        <f t="shared" si="52"/>
        <v>0</v>
      </c>
      <c r="AM215" s="232">
        <f t="shared" si="52"/>
        <v>0</v>
      </c>
      <c r="AN215" s="227">
        <f t="shared" si="53"/>
        <v>2535572.5797393648</v>
      </c>
      <c r="AO215" s="259" t="str">
        <f t="shared" si="54"/>
        <v>Phase C</v>
      </c>
    </row>
    <row r="216" spans="3:41" s="172" customFormat="1">
      <c r="C216" s="188"/>
      <c r="D216" s="189"/>
      <c r="E216" s="190"/>
      <c r="G216" s="190"/>
      <c r="H216" s="190"/>
      <c r="I216" s="190"/>
      <c r="J216" s="190"/>
      <c r="K216" s="190"/>
      <c r="L216" s="190"/>
      <c r="M216" s="190"/>
      <c r="P216" s="259" t="str">
        <f t="shared" si="50"/>
        <v>Phase D1</v>
      </c>
      <c r="Q216" s="232">
        <f t="shared" si="51"/>
        <v>0</v>
      </c>
      <c r="R216" s="232">
        <f t="shared" si="51"/>
        <v>0</v>
      </c>
      <c r="S216" s="226">
        <f>+S99*HLOOKUP(S$4,'[111]Inflation table'!$AF$7:$AZ$150,$O$212,FALSE)</f>
        <v>0</v>
      </c>
      <c r="T216" s="226">
        <f>+T99*HLOOKUP(T$4,'[111]Inflation table'!$AF$7:$AZ$150,$O$212,FALSE)</f>
        <v>0</v>
      </c>
      <c r="U216" s="226">
        <f>+U99*HLOOKUP(U$4,'[111]Inflation table'!$AF$7:$AZ$150,$O$212,FALSE)</f>
        <v>0</v>
      </c>
      <c r="V216" s="226">
        <f>+V99*HLOOKUP(V$4,'[111]Inflation table'!$AF$7:$AZ$150,$O$212,FALSE)</f>
        <v>0</v>
      </c>
      <c r="W216" s="226">
        <f>+W99*HLOOKUP(W$4,'[111]Inflation table'!$AF$7:$AZ$150,$O$212,FALSE)</f>
        <v>0</v>
      </c>
      <c r="X216" s="226">
        <f>+X99*HLOOKUP(X$4,'[111]Inflation table'!$AF$7:$AZ$150,$O$212,FALSE)</f>
        <v>0</v>
      </c>
      <c r="Y216" s="226">
        <f>+Y99*HLOOKUP(Y$4,'[111]Inflation table'!$AF$7:$AZ$150,$O$212,FALSE)</f>
        <v>0</v>
      </c>
      <c r="Z216" s="226">
        <f>+Z99*HLOOKUP(Z$4,'[111]Inflation table'!$AF$7:$AZ$150,$O$212,FALSE)</f>
        <v>0</v>
      </c>
      <c r="AA216" s="226">
        <f>+AA99*HLOOKUP(AA$4,'[111]Inflation table'!$AF$7:$AZ$150,$O$212,FALSE)</f>
        <v>806517.10197153292</v>
      </c>
      <c r="AB216" s="226">
        <f>+AB99*HLOOKUP(AB$4,'[111]Inflation table'!$AF$7:$AZ$150,$O$212,FALSE)</f>
        <v>577466.24501161778</v>
      </c>
      <c r="AC216" s="226">
        <f>+AC99*HLOOKUP(AC$4,'[111]Inflation table'!$AF$7:$AZ$150,$O$212,FALSE)</f>
        <v>0</v>
      </c>
      <c r="AD216" s="226">
        <f>+AD99*HLOOKUP(AD$4,'[111]Inflation table'!$AF$7:$AZ$150,$O$212,FALSE)</f>
        <v>0</v>
      </c>
      <c r="AE216" s="226">
        <f>+AE99*HLOOKUP(AE$4,'[111]Inflation table'!$AF$7:$AZ$150,$O$212,FALSE)</f>
        <v>0</v>
      </c>
      <c r="AF216" s="226">
        <f>+AF99*HLOOKUP(AF$4,'[111]Inflation table'!$AF$7:$AZ$150,$O$212,FALSE)</f>
        <v>0</v>
      </c>
      <c r="AG216" s="226">
        <f>+AG99*HLOOKUP(AG$4,'[111]Inflation table'!$AF$7:$AZ$150,$O$212,FALSE)</f>
        <v>0</v>
      </c>
      <c r="AH216" s="226">
        <f>+AH99*HLOOKUP(AH$4,'[111]Inflation table'!$AF$7:$AZ$150,$O$212,FALSE)</f>
        <v>0</v>
      </c>
      <c r="AI216" s="226">
        <f>+AI99*HLOOKUP(AI$4,'[111]Inflation table'!$AF$7:$AZ$150,$O$212,FALSE)</f>
        <v>0</v>
      </c>
      <c r="AJ216" s="226">
        <f>+AJ99*HLOOKUP(AJ$4,'[111]Inflation table'!$AF$7:$AZ$150,$O$212,FALSE)</f>
        <v>0</v>
      </c>
      <c r="AK216" s="226">
        <f>+AK99*HLOOKUP(AK$4,'[111]Inflation table'!$AF$7:$AZ$150,$O$212,FALSE)</f>
        <v>0</v>
      </c>
      <c r="AL216" s="232">
        <f t="shared" si="52"/>
        <v>0</v>
      </c>
      <c r="AM216" s="232">
        <f t="shared" si="52"/>
        <v>0</v>
      </c>
      <c r="AN216" s="227">
        <f t="shared" si="53"/>
        <v>1383983.3469831506</v>
      </c>
      <c r="AO216" s="259" t="str">
        <f t="shared" si="54"/>
        <v>Phase D1</v>
      </c>
    </row>
    <row r="217" spans="3:41" s="172" customFormat="1">
      <c r="C217" s="188"/>
      <c r="D217" s="189"/>
      <c r="E217" s="190"/>
      <c r="G217" s="190"/>
      <c r="H217" s="190"/>
      <c r="I217" s="190"/>
      <c r="J217" s="190"/>
      <c r="K217" s="190"/>
      <c r="L217" s="190"/>
      <c r="M217" s="190"/>
      <c r="P217" s="259" t="str">
        <f t="shared" si="50"/>
        <v>Phase D2</v>
      </c>
      <c r="Q217" s="232">
        <f t="shared" si="51"/>
        <v>0</v>
      </c>
      <c r="R217" s="232">
        <f t="shared" si="51"/>
        <v>0</v>
      </c>
      <c r="S217" s="226">
        <f>+S100*HLOOKUP(S$4,'[111]Inflation table'!$AF$7:$AZ$150,$O$212,FALSE)</f>
        <v>0</v>
      </c>
      <c r="T217" s="226">
        <f>+T100*HLOOKUP(T$4,'[111]Inflation table'!$AF$7:$AZ$150,$O$212,FALSE)</f>
        <v>0</v>
      </c>
      <c r="U217" s="226">
        <f>+U100*HLOOKUP(U$4,'[111]Inflation table'!$AF$7:$AZ$150,$O$212,FALSE)</f>
        <v>0</v>
      </c>
      <c r="V217" s="226">
        <f>+V100*HLOOKUP(V$4,'[111]Inflation table'!$AF$7:$AZ$150,$O$212,FALSE)</f>
        <v>0</v>
      </c>
      <c r="W217" s="226">
        <f>+W100*HLOOKUP(W$4,'[111]Inflation table'!$AF$7:$AZ$150,$O$212,FALSE)</f>
        <v>0</v>
      </c>
      <c r="X217" s="226">
        <f>+X100*HLOOKUP(X$4,'[111]Inflation table'!$AF$7:$AZ$150,$O$212,FALSE)</f>
        <v>0</v>
      </c>
      <c r="Y217" s="226">
        <f>+Y100*HLOOKUP(Y$4,'[111]Inflation table'!$AF$7:$AZ$150,$O$212,FALSE)</f>
        <v>0</v>
      </c>
      <c r="Z217" s="226">
        <f>+Z100*HLOOKUP(Z$4,'[111]Inflation table'!$AF$7:$AZ$150,$O$212,FALSE)</f>
        <v>0</v>
      </c>
      <c r="AA217" s="226">
        <f>+AA100*HLOOKUP(AA$4,'[111]Inflation table'!$AF$7:$AZ$150,$O$212,FALSE)</f>
        <v>0</v>
      </c>
      <c r="AB217" s="226">
        <f>+AB100*HLOOKUP(AB$4,'[111]Inflation table'!$AF$7:$AZ$150,$O$212,FALSE)</f>
        <v>571898.31276874465</v>
      </c>
      <c r="AC217" s="226">
        <f>+AC100*HLOOKUP(AC$4,'[111]Inflation table'!$AF$7:$AZ$150,$O$212,FALSE)</f>
        <v>1095806.8975529815</v>
      </c>
      <c r="AD217" s="226">
        <f>+AD100*HLOOKUP(AD$4,'[111]Inflation table'!$AF$7:$AZ$150,$O$212,FALSE)</f>
        <v>0</v>
      </c>
      <c r="AE217" s="226">
        <f>+AE100*HLOOKUP(AE$4,'[111]Inflation table'!$AF$7:$AZ$150,$O$212,FALSE)</f>
        <v>0</v>
      </c>
      <c r="AF217" s="226">
        <f>+AF100*HLOOKUP(AF$4,'[111]Inflation table'!$AF$7:$AZ$150,$O$212,FALSE)</f>
        <v>0</v>
      </c>
      <c r="AG217" s="226">
        <f>+AG100*HLOOKUP(AG$4,'[111]Inflation table'!$AF$7:$AZ$150,$O$212,FALSE)</f>
        <v>0</v>
      </c>
      <c r="AH217" s="226">
        <f>+AH100*HLOOKUP(AH$4,'[111]Inflation table'!$AF$7:$AZ$150,$O$212,FALSE)</f>
        <v>0</v>
      </c>
      <c r="AI217" s="226">
        <f>+AI100*HLOOKUP(AI$4,'[111]Inflation table'!$AF$7:$AZ$150,$O$212,FALSE)</f>
        <v>0</v>
      </c>
      <c r="AJ217" s="226">
        <f>+AJ100*HLOOKUP(AJ$4,'[111]Inflation table'!$AF$7:$AZ$150,$O$212,FALSE)</f>
        <v>0</v>
      </c>
      <c r="AK217" s="226">
        <f>+AK100*HLOOKUP(AK$4,'[111]Inflation table'!$AF$7:$AZ$150,$O$212,FALSE)</f>
        <v>0</v>
      </c>
      <c r="AL217" s="232">
        <f t="shared" si="52"/>
        <v>0</v>
      </c>
      <c r="AM217" s="232">
        <f t="shared" si="52"/>
        <v>0</v>
      </c>
      <c r="AN217" s="227">
        <f t="shared" si="53"/>
        <v>1667705.2103217263</v>
      </c>
      <c r="AO217" s="259" t="str">
        <f t="shared" si="54"/>
        <v>Phase D2</v>
      </c>
    </row>
    <row r="218" spans="3:41" s="172" customFormat="1">
      <c r="C218" s="188"/>
      <c r="D218" s="189"/>
      <c r="E218" s="190"/>
      <c r="G218" s="190"/>
      <c r="H218" s="190"/>
      <c r="I218" s="190"/>
      <c r="J218" s="190"/>
      <c r="K218" s="190"/>
      <c r="L218" s="190"/>
      <c r="M218" s="190"/>
      <c r="P218" s="259" t="str">
        <f t="shared" si="50"/>
        <v>Phase D3</v>
      </c>
      <c r="Q218" s="232">
        <f t="shared" si="51"/>
        <v>0</v>
      </c>
      <c r="R218" s="232">
        <f t="shared" si="51"/>
        <v>0</v>
      </c>
      <c r="S218" s="226">
        <f>+S101*HLOOKUP(S$4,'[111]Inflation table'!$AF$7:$AZ$150,$O$212,FALSE)</f>
        <v>0</v>
      </c>
      <c r="T218" s="226">
        <f>+T101*HLOOKUP(T$4,'[111]Inflation table'!$AF$7:$AZ$150,$O$212,FALSE)</f>
        <v>0</v>
      </c>
      <c r="U218" s="226">
        <f>+U101*HLOOKUP(U$4,'[111]Inflation table'!$AF$7:$AZ$150,$O$212,FALSE)</f>
        <v>0</v>
      </c>
      <c r="V218" s="226">
        <f>+V101*HLOOKUP(V$4,'[111]Inflation table'!$AF$7:$AZ$150,$O$212,FALSE)</f>
        <v>0</v>
      </c>
      <c r="W218" s="226">
        <f>+W101*HLOOKUP(W$4,'[111]Inflation table'!$AF$7:$AZ$150,$O$212,FALSE)</f>
        <v>0</v>
      </c>
      <c r="X218" s="226">
        <f>+X101*HLOOKUP(X$4,'[111]Inflation table'!$AF$7:$AZ$150,$O$212,FALSE)</f>
        <v>0</v>
      </c>
      <c r="Y218" s="226">
        <f>+Y101*HLOOKUP(Y$4,'[111]Inflation table'!$AF$7:$AZ$150,$O$212,FALSE)</f>
        <v>0</v>
      </c>
      <c r="Z218" s="226">
        <f>+Z101*HLOOKUP(Z$4,'[111]Inflation table'!$AF$7:$AZ$150,$O$212,FALSE)</f>
        <v>0</v>
      </c>
      <c r="AA218" s="226">
        <f>+AA101*HLOOKUP(AA$4,'[111]Inflation table'!$AF$7:$AZ$150,$O$212,FALSE)</f>
        <v>0</v>
      </c>
      <c r="AB218" s="226">
        <f>+AB101*HLOOKUP(AB$4,'[111]Inflation table'!$AF$7:$AZ$150,$O$212,FALSE)</f>
        <v>0</v>
      </c>
      <c r="AC218" s="226">
        <f>+AC101*HLOOKUP(AC$4,'[111]Inflation table'!$AF$7:$AZ$150,$O$212,FALSE)</f>
        <v>141064.40141314696</v>
      </c>
      <c r="AD218" s="226">
        <f>+AD101*HLOOKUP(AD$4,'[111]Inflation table'!$AF$7:$AZ$150,$O$212,FALSE)</f>
        <v>953595.3535528736</v>
      </c>
      <c r="AE218" s="226">
        <f>+AE101*HLOOKUP(AE$4,'[111]Inflation table'!$AF$7:$AZ$150,$O$212,FALSE)</f>
        <v>0</v>
      </c>
      <c r="AF218" s="226">
        <f>+AF101*HLOOKUP(AF$4,'[111]Inflation table'!$AF$7:$AZ$150,$O$212,FALSE)</f>
        <v>0</v>
      </c>
      <c r="AG218" s="226">
        <f>+AG101*HLOOKUP(AG$4,'[111]Inflation table'!$AF$7:$AZ$150,$O$212,FALSE)</f>
        <v>0</v>
      </c>
      <c r="AH218" s="226">
        <f>+AH101*HLOOKUP(AH$4,'[111]Inflation table'!$AF$7:$AZ$150,$O$212,FALSE)</f>
        <v>0</v>
      </c>
      <c r="AI218" s="226">
        <f>+AI101*HLOOKUP(AI$4,'[111]Inflation table'!$AF$7:$AZ$150,$O$212,FALSE)</f>
        <v>0</v>
      </c>
      <c r="AJ218" s="226">
        <f>+AJ101*HLOOKUP(AJ$4,'[111]Inflation table'!$AF$7:$AZ$150,$O$212,FALSE)</f>
        <v>0</v>
      </c>
      <c r="AK218" s="226">
        <f>+AK101*HLOOKUP(AK$4,'[111]Inflation table'!$AF$7:$AZ$150,$O$212,FALSE)</f>
        <v>0</v>
      </c>
      <c r="AL218" s="232">
        <f t="shared" si="52"/>
        <v>0</v>
      </c>
      <c r="AM218" s="232">
        <f t="shared" si="52"/>
        <v>0</v>
      </c>
      <c r="AN218" s="227">
        <f t="shared" si="53"/>
        <v>1094659.7549660206</v>
      </c>
      <c r="AO218" s="259" t="str">
        <f t="shared" si="54"/>
        <v>Phase D3</v>
      </c>
    </row>
    <row r="219" spans="3:41" s="172" customFormat="1">
      <c r="C219" s="188"/>
      <c r="D219" s="189"/>
      <c r="E219" s="190"/>
      <c r="G219" s="190"/>
      <c r="H219" s="190"/>
      <c r="I219" s="190"/>
      <c r="J219" s="190"/>
      <c r="K219" s="190"/>
      <c r="L219" s="190"/>
      <c r="M219" s="190"/>
      <c r="P219" s="259" t="str">
        <f t="shared" si="50"/>
        <v>Phase E</v>
      </c>
      <c r="Q219" s="232">
        <f t="shared" si="51"/>
        <v>0</v>
      </c>
      <c r="R219" s="232">
        <f t="shared" si="51"/>
        <v>0</v>
      </c>
      <c r="S219" s="226">
        <f>+S102*HLOOKUP(S$4,'[111]Inflation table'!$AF$7:$AZ$150,$O$212,FALSE)</f>
        <v>0</v>
      </c>
      <c r="T219" s="226">
        <f>+T102*HLOOKUP(T$4,'[111]Inflation table'!$AF$7:$AZ$150,$O$212,FALSE)</f>
        <v>0</v>
      </c>
      <c r="U219" s="226">
        <f>+U102*HLOOKUP(U$4,'[111]Inflation table'!$AF$7:$AZ$150,$O$212,FALSE)</f>
        <v>0</v>
      </c>
      <c r="V219" s="226">
        <f>+V102*HLOOKUP(V$4,'[111]Inflation table'!$AF$7:$AZ$150,$O$212,FALSE)</f>
        <v>0</v>
      </c>
      <c r="W219" s="226">
        <f>+W102*HLOOKUP(W$4,'[111]Inflation table'!$AF$7:$AZ$150,$O$212,FALSE)</f>
        <v>0</v>
      </c>
      <c r="X219" s="226">
        <f>+X102*HLOOKUP(X$4,'[111]Inflation table'!$AF$7:$AZ$150,$O$212,FALSE)</f>
        <v>0</v>
      </c>
      <c r="Y219" s="226">
        <f>+Y102*HLOOKUP(Y$4,'[111]Inflation table'!$AF$7:$AZ$150,$O$212,FALSE)</f>
        <v>0</v>
      </c>
      <c r="Z219" s="226">
        <f>+Z102*HLOOKUP(Z$4,'[111]Inflation table'!$AF$7:$AZ$150,$O$212,FALSE)</f>
        <v>0</v>
      </c>
      <c r="AA219" s="226">
        <f>+AA102*HLOOKUP(AA$4,'[111]Inflation table'!$AF$7:$AZ$150,$O$212,FALSE)</f>
        <v>0</v>
      </c>
      <c r="AB219" s="226">
        <f>+AB102*HLOOKUP(AB$4,'[111]Inflation table'!$AF$7:$AZ$150,$O$212,FALSE)</f>
        <v>0</v>
      </c>
      <c r="AC219" s="226">
        <f>+AC102*HLOOKUP(AC$4,'[111]Inflation table'!$AF$7:$AZ$150,$O$212,FALSE)</f>
        <v>0</v>
      </c>
      <c r="AD219" s="226">
        <f>+AD102*HLOOKUP(AD$4,'[111]Inflation table'!$AF$7:$AZ$150,$O$212,FALSE)</f>
        <v>1043153.7067551598</v>
      </c>
      <c r="AE219" s="226">
        <f>+AE102*HLOOKUP(AE$4,'[111]Inflation table'!$AF$7:$AZ$150,$O$212,FALSE)</f>
        <v>1912952.4013732302</v>
      </c>
      <c r="AF219" s="226">
        <f>+AF102*HLOOKUP(AF$4,'[111]Inflation table'!$AF$7:$AZ$150,$O$212,FALSE)</f>
        <v>1984019.8933256166</v>
      </c>
      <c r="AG219" s="226">
        <f>+AG102*HLOOKUP(AG$4,'[111]Inflation table'!$AF$7:$AZ$150,$O$212,FALSE)</f>
        <v>2063380.6890586412</v>
      </c>
      <c r="AH219" s="226">
        <f>+AH102*HLOOKUP(AH$4,'[111]Inflation table'!$AF$7:$AZ$150,$O$212,FALSE)</f>
        <v>2145915.916620987</v>
      </c>
      <c r="AI219" s="226">
        <f>+AI102*HLOOKUP(AI$4,'[111]Inflation table'!$AF$7:$AZ$150,$O$212,FALSE)</f>
        <v>919678.24998042302</v>
      </c>
      <c r="AJ219" s="226">
        <f>+AJ102*HLOOKUP(AJ$4,'[111]Inflation table'!$AF$7:$AZ$150,$O$212,FALSE)</f>
        <v>0</v>
      </c>
      <c r="AK219" s="226">
        <f>+AK102*HLOOKUP(AK$4,'[111]Inflation table'!$AF$7:$AZ$150,$O$212,FALSE)</f>
        <v>0</v>
      </c>
      <c r="AL219" s="232">
        <f t="shared" si="52"/>
        <v>0</v>
      </c>
      <c r="AM219" s="232">
        <f t="shared" si="52"/>
        <v>0</v>
      </c>
      <c r="AN219" s="227">
        <f t="shared" si="53"/>
        <v>10069100.857114058</v>
      </c>
      <c r="AO219" s="259" t="str">
        <f t="shared" si="54"/>
        <v>Phase E</v>
      </c>
    </row>
    <row r="220" spans="3:41" s="172" customFormat="1">
      <c r="C220" s="188"/>
      <c r="D220" s="189"/>
      <c r="E220" s="190"/>
      <c r="G220" s="190"/>
      <c r="H220" s="190"/>
      <c r="I220" s="190"/>
      <c r="J220" s="190"/>
      <c r="K220" s="190"/>
      <c r="L220" s="190"/>
      <c r="M220" s="190"/>
      <c r="P220" s="259" t="str">
        <f t="shared" si="50"/>
        <v>Phase F</v>
      </c>
      <c r="Q220" s="232">
        <f t="shared" si="51"/>
        <v>0</v>
      </c>
      <c r="R220" s="232">
        <f t="shared" si="51"/>
        <v>0</v>
      </c>
      <c r="S220" s="226">
        <f>+S103*HLOOKUP(S$4,'[111]Inflation table'!$AF$7:$AZ$150,$O$212,FALSE)</f>
        <v>0</v>
      </c>
      <c r="T220" s="226">
        <f>+T103*HLOOKUP(T$4,'[111]Inflation table'!$AF$7:$AZ$150,$O$212,FALSE)</f>
        <v>0</v>
      </c>
      <c r="U220" s="226">
        <f>+U103*HLOOKUP(U$4,'[111]Inflation table'!$AF$7:$AZ$150,$O$212,FALSE)</f>
        <v>0</v>
      </c>
      <c r="V220" s="226">
        <f>+V103*HLOOKUP(V$4,'[111]Inflation table'!$AF$7:$AZ$150,$O$212,FALSE)</f>
        <v>0</v>
      </c>
      <c r="W220" s="226">
        <f>+W103*HLOOKUP(W$4,'[111]Inflation table'!$AF$7:$AZ$150,$O$212,FALSE)</f>
        <v>0</v>
      </c>
      <c r="X220" s="226">
        <f>+X103*HLOOKUP(X$4,'[111]Inflation table'!$AF$7:$AZ$150,$O$212,FALSE)</f>
        <v>0</v>
      </c>
      <c r="Y220" s="226">
        <f>+Y103*HLOOKUP(Y$4,'[111]Inflation table'!$AF$7:$AZ$150,$O$212,FALSE)</f>
        <v>0</v>
      </c>
      <c r="Z220" s="226">
        <f>+Z103*HLOOKUP(Z$4,'[111]Inflation table'!$AF$7:$AZ$150,$O$212,FALSE)</f>
        <v>0</v>
      </c>
      <c r="AA220" s="226">
        <f>+AA103*HLOOKUP(AA$4,'[111]Inflation table'!$AF$7:$AZ$150,$O$212,FALSE)</f>
        <v>0</v>
      </c>
      <c r="AB220" s="226">
        <f>+AB103*HLOOKUP(AB$4,'[111]Inflation table'!$AF$7:$AZ$150,$O$212,FALSE)</f>
        <v>0</v>
      </c>
      <c r="AC220" s="226">
        <f>+AC103*HLOOKUP(AC$4,'[111]Inflation table'!$AF$7:$AZ$150,$O$212,FALSE)</f>
        <v>0</v>
      </c>
      <c r="AD220" s="226">
        <f>+AD103*HLOOKUP(AD$4,'[111]Inflation table'!$AF$7:$AZ$150,$O$212,FALSE)</f>
        <v>0</v>
      </c>
      <c r="AE220" s="226">
        <f>+AE103*HLOOKUP(AE$4,'[111]Inflation table'!$AF$7:$AZ$150,$O$212,FALSE)</f>
        <v>0</v>
      </c>
      <c r="AF220" s="226">
        <f>+AF103*HLOOKUP(AF$4,'[111]Inflation table'!$AF$7:$AZ$150,$O$212,FALSE)</f>
        <v>0</v>
      </c>
      <c r="AG220" s="226">
        <f>+AG103*HLOOKUP(AG$4,'[111]Inflation table'!$AF$7:$AZ$150,$O$212,FALSE)</f>
        <v>0</v>
      </c>
      <c r="AH220" s="226">
        <f>+AH103*HLOOKUP(AH$4,'[111]Inflation table'!$AF$7:$AZ$150,$O$212,FALSE)</f>
        <v>0</v>
      </c>
      <c r="AI220" s="226">
        <f>+AI103*HLOOKUP(AI$4,'[111]Inflation table'!$AF$7:$AZ$150,$O$212,FALSE)</f>
        <v>0</v>
      </c>
      <c r="AJ220" s="226">
        <f>+AJ103*HLOOKUP(AJ$4,'[111]Inflation table'!$AF$7:$AZ$150,$O$212,FALSE)</f>
        <v>0</v>
      </c>
      <c r="AK220" s="226">
        <f>+AK103*HLOOKUP(AK$4,'[111]Inflation table'!$AF$7:$AZ$150,$O$212,FALSE)</f>
        <v>0</v>
      </c>
      <c r="AL220" s="232">
        <f t="shared" si="52"/>
        <v>0</v>
      </c>
      <c r="AM220" s="232">
        <f t="shared" si="52"/>
        <v>0</v>
      </c>
      <c r="AN220" s="227">
        <f t="shared" si="53"/>
        <v>0</v>
      </c>
      <c r="AO220" s="259" t="str">
        <f t="shared" si="54"/>
        <v>Phase F</v>
      </c>
    </row>
    <row r="221" spans="3:41" s="172" customFormat="1">
      <c r="C221" s="188"/>
      <c r="D221" s="189"/>
      <c r="E221" s="190"/>
      <c r="G221" s="190"/>
      <c r="H221" s="190"/>
      <c r="I221" s="190"/>
      <c r="J221" s="190"/>
      <c r="K221" s="190"/>
      <c r="L221" s="190"/>
      <c r="M221" s="190"/>
      <c r="P221" s="259" t="str">
        <f t="shared" si="50"/>
        <v xml:space="preserve">Science support </v>
      </c>
      <c r="Q221" s="232">
        <f t="shared" si="51"/>
        <v>0</v>
      </c>
      <c r="R221" s="232">
        <f t="shared" si="51"/>
        <v>0</v>
      </c>
      <c r="S221" s="226">
        <f>+S104*HLOOKUP(S$4,'[111]Inflation table'!$AF$7:$AZ$150,$O$212,FALSE)</f>
        <v>0</v>
      </c>
      <c r="T221" s="226">
        <f>+T104*HLOOKUP(T$4,'[111]Inflation table'!$AF$7:$AZ$150,$O$212,FALSE)</f>
        <v>0</v>
      </c>
      <c r="U221" s="226">
        <f>+U104*HLOOKUP(U$4,'[111]Inflation table'!$AF$7:$AZ$150,$O$212,FALSE)</f>
        <v>0</v>
      </c>
      <c r="V221" s="226">
        <f>+V104*HLOOKUP(V$4,'[111]Inflation table'!$AF$7:$AZ$150,$O$212,FALSE)</f>
        <v>0</v>
      </c>
      <c r="W221" s="226">
        <f>+W104*HLOOKUP(W$4,'[111]Inflation table'!$AF$7:$AZ$150,$O$212,FALSE)</f>
        <v>0</v>
      </c>
      <c r="X221" s="226">
        <f>+X104*HLOOKUP(X$4,'[111]Inflation table'!$AF$7:$AZ$150,$O$212,FALSE)</f>
        <v>0</v>
      </c>
      <c r="Y221" s="226">
        <f>+Y104*HLOOKUP(Y$4,'[111]Inflation table'!$AF$7:$AZ$150,$O$212,FALSE)</f>
        <v>0</v>
      </c>
      <c r="Z221" s="226">
        <f>+Z104*HLOOKUP(Z$4,'[111]Inflation table'!$AF$7:$AZ$150,$O$212,FALSE)</f>
        <v>0</v>
      </c>
      <c r="AA221" s="226">
        <f>+AA104*HLOOKUP(AA$4,'[111]Inflation table'!$AF$7:$AZ$150,$O$212,FALSE)</f>
        <v>0</v>
      </c>
      <c r="AB221" s="226">
        <f>+AB104*HLOOKUP(AB$4,'[111]Inflation table'!$AF$7:$AZ$150,$O$212,FALSE)</f>
        <v>0</v>
      </c>
      <c r="AC221" s="226">
        <f>+AC104*HLOOKUP(AC$4,'[111]Inflation table'!$AF$7:$AZ$150,$O$212,FALSE)</f>
        <v>0</v>
      </c>
      <c r="AD221" s="226">
        <f>+AD104*HLOOKUP(AD$4,'[111]Inflation table'!$AF$7:$AZ$150,$O$212,FALSE)</f>
        <v>0</v>
      </c>
      <c r="AE221" s="226">
        <f>+AE104*HLOOKUP(AE$4,'[111]Inflation table'!$AF$7:$AZ$150,$O$212,FALSE)</f>
        <v>0</v>
      </c>
      <c r="AF221" s="226">
        <f>+AF104*HLOOKUP(AF$4,'[111]Inflation table'!$AF$7:$AZ$150,$O$212,FALSE)</f>
        <v>0</v>
      </c>
      <c r="AG221" s="226">
        <f>+AG104*HLOOKUP(AG$4,'[111]Inflation table'!$AF$7:$AZ$150,$O$212,FALSE)</f>
        <v>0</v>
      </c>
      <c r="AH221" s="226">
        <f>+AH104*HLOOKUP(AH$4,'[111]Inflation table'!$AF$7:$AZ$150,$O$212,FALSE)</f>
        <v>0</v>
      </c>
      <c r="AI221" s="226">
        <f>+AI104*HLOOKUP(AI$4,'[111]Inflation table'!$AF$7:$AZ$150,$O$212,FALSE)</f>
        <v>0</v>
      </c>
      <c r="AJ221" s="226">
        <f>+AJ104*HLOOKUP(AJ$4,'[111]Inflation table'!$AF$7:$AZ$150,$O$212,FALSE)</f>
        <v>0</v>
      </c>
      <c r="AK221" s="226">
        <f>+AK104*HLOOKUP(AK$4,'[111]Inflation table'!$AF$7:$AZ$150,$O$212,FALSE)</f>
        <v>0</v>
      </c>
      <c r="AL221" s="232">
        <f t="shared" si="52"/>
        <v>0</v>
      </c>
      <c r="AM221" s="232">
        <f t="shared" si="52"/>
        <v>0</v>
      </c>
      <c r="AN221" s="227">
        <f t="shared" si="53"/>
        <v>0</v>
      </c>
      <c r="AO221" s="259" t="str">
        <f t="shared" si="54"/>
        <v xml:space="preserve">Science support </v>
      </c>
    </row>
    <row r="222" spans="3:41" s="172" customFormat="1">
      <c r="C222" s="188"/>
      <c r="D222" s="189"/>
      <c r="E222" s="190"/>
      <c r="G222" s="190"/>
      <c r="H222" s="190"/>
      <c r="I222" s="190"/>
      <c r="J222" s="190"/>
      <c r="K222" s="190"/>
      <c r="L222" s="190"/>
      <c r="M222" s="190"/>
      <c r="P222" s="228" t="s">
        <v>1408</v>
      </c>
      <c r="Q222" s="230">
        <f t="shared" ref="Q222:AN222" si="55">+SUM(Q212:Q221)</f>
        <v>0</v>
      </c>
      <c r="R222" s="230">
        <f t="shared" si="55"/>
        <v>0</v>
      </c>
      <c r="S222" s="230">
        <f t="shared" si="55"/>
        <v>0</v>
      </c>
      <c r="T222" s="230">
        <f t="shared" si="55"/>
        <v>822468.01157993835</v>
      </c>
      <c r="U222" s="230">
        <f t="shared" si="55"/>
        <v>1441451.3447393589</v>
      </c>
      <c r="V222" s="230">
        <f t="shared" si="55"/>
        <v>1499109.3985289333</v>
      </c>
      <c r="W222" s="230">
        <f t="shared" si="55"/>
        <v>1150848.4512220852</v>
      </c>
      <c r="X222" s="230">
        <f t="shared" si="55"/>
        <v>1155961.4893983977</v>
      </c>
      <c r="Y222" s="230">
        <f t="shared" si="55"/>
        <v>1212309.9836017387</v>
      </c>
      <c r="Z222" s="230">
        <f t="shared" si="55"/>
        <v>1264568.7480846152</v>
      </c>
      <c r="AA222" s="230">
        <f t="shared" si="55"/>
        <v>1182274.6728309614</v>
      </c>
      <c r="AB222" s="230">
        <f t="shared" si="55"/>
        <v>1149364.5577803624</v>
      </c>
      <c r="AC222" s="230">
        <f t="shared" si="55"/>
        <v>1236871.2989661284</v>
      </c>
      <c r="AD222" s="230">
        <f t="shared" si="55"/>
        <v>1996749.0603080334</v>
      </c>
      <c r="AE222" s="230">
        <f t="shared" si="55"/>
        <v>1912952.4013732302</v>
      </c>
      <c r="AF222" s="230">
        <f t="shared" si="55"/>
        <v>1984019.8933256166</v>
      </c>
      <c r="AG222" s="230">
        <f t="shared" si="55"/>
        <v>2063380.6890586412</v>
      </c>
      <c r="AH222" s="230">
        <f t="shared" si="55"/>
        <v>2145915.916620987</v>
      </c>
      <c r="AI222" s="230">
        <f t="shared" si="55"/>
        <v>919678.24998042302</v>
      </c>
      <c r="AJ222" s="230">
        <f t="shared" si="55"/>
        <v>0</v>
      </c>
      <c r="AK222" s="230">
        <f t="shared" si="55"/>
        <v>0</v>
      </c>
      <c r="AL222" s="230">
        <f t="shared" si="55"/>
        <v>0</v>
      </c>
      <c r="AM222" s="230">
        <f t="shared" si="55"/>
        <v>0</v>
      </c>
      <c r="AN222" s="230">
        <f t="shared" si="55"/>
        <v>23137924.167399451</v>
      </c>
    </row>
    <row r="223" spans="3:41" s="172" customFormat="1">
      <c r="C223" s="188"/>
      <c r="D223" s="189"/>
      <c r="E223" s="190"/>
      <c r="G223" s="190"/>
      <c r="H223" s="190"/>
      <c r="I223" s="190"/>
      <c r="J223" s="190"/>
      <c r="K223" s="190"/>
      <c r="L223" s="190"/>
      <c r="M223" s="190"/>
    </row>
    <row r="224" spans="3:41" s="172" customFormat="1">
      <c r="C224" s="188"/>
      <c r="D224" s="189"/>
      <c r="E224" s="190"/>
      <c r="G224" s="190"/>
      <c r="H224" s="190"/>
      <c r="I224" s="190"/>
      <c r="J224" s="190"/>
      <c r="K224" s="190"/>
      <c r="L224" s="190"/>
      <c r="M224" s="190"/>
    </row>
    <row r="225" spans="3:13" s="172" customFormat="1">
      <c r="C225" s="188"/>
      <c r="D225" s="189"/>
      <c r="E225" s="190"/>
      <c r="G225" s="190"/>
      <c r="H225" s="190"/>
      <c r="I225" s="190"/>
      <c r="J225" s="190"/>
      <c r="K225" s="190"/>
      <c r="L225" s="190"/>
      <c r="M225" s="190"/>
    </row>
    <row r="226" spans="3:13" s="172" customFormat="1">
      <c r="C226" s="188"/>
      <c r="D226" s="189"/>
      <c r="E226" s="190"/>
      <c r="G226" s="190"/>
      <c r="H226" s="190"/>
      <c r="I226" s="190"/>
      <c r="J226" s="190"/>
      <c r="K226" s="190"/>
      <c r="L226" s="190"/>
      <c r="M226" s="190"/>
    </row>
    <row r="227" spans="3:13" s="172" customFormat="1">
      <c r="C227" s="188"/>
      <c r="D227" s="189"/>
      <c r="E227" s="190"/>
      <c r="G227" s="190"/>
      <c r="H227" s="190"/>
      <c r="I227" s="190"/>
      <c r="J227" s="190"/>
      <c r="K227" s="190"/>
      <c r="L227" s="190"/>
      <c r="M227" s="190"/>
    </row>
    <row r="228" spans="3:13" s="172" customFormat="1">
      <c r="C228" s="188"/>
      <c r="D228" s="189"/>
      <c r="E228" s="190"/>
      <c r="G228" s="190"/>
      <c r="H228" s="190"/>
      <c r="I228" s="190"/>
      <c r="J228" s="190"/>
      <c r="K228" s="190"/>
      <c r="L228" s="190"/>
      <c r="M228" s="190"/>
    </row>
    <row r="229" spans="3:13" s="172" customFormat="1">
      <c r="C229" s="188"/>
      <c r="D229" s="189"/>
      <c r="E229" s="190"/>
      <c r="G229" s="190"/>
      <c r="H229" s="190"/>
      <c r="I229" s="190"/>
      <c r="J229" s="190"/>
      <c r="K229" s="190"/>
      <c r="L229" s="190"/>
      <c r="M229" s="190"/>
    </row>
    <row r="230" spans="3:13" s="172" customFormat="1">
      <c r="C230" s="188"/>
      <c r="D230" s="189"/>
      <c r="E230" s="190"/>
      <c r="G230" s="190"/>
      <c r="H230" s="190"/>
      <c r="I230" s="190"/>
      <c r="J230" s="190"/>
      <c r="K230" s="190"/>
      <c r="L230" s="190"/>
      <c r="M230" s="190"/>
    </row>
    <row r="231" spans="3:13" s="172" customFormat="1">
      <c r="C231" s="188"/>
      <c r="D231" s="189"/>
      <c r="E231" s="190"/>
      <c r="G231" s="190"/>
      <c r="H231" s="190"/>
      <c r="I231" s="190"/>
      <c r="J231" s="190"/>
      <c r="K231" s="190"/>
      <c r="L231" s="190"/>
      <c r="M231" s="190"/>
    </row>
    <row r="232" spans="3:13" s="172" customFormat="1">
      <c r="C232" s="188"/>
      <c r="D232" s="189"/>
      <c r="E232" s="190"/>
      <c r="G232" s="190"/>
      <c r="H232" s="190"/>
      <c r="I232" s="190"/>
      <c r="J232" s="190"/>
      <c r="K232" s="190"/>
      <c r="L232" s="190"/>
      <c r="M232" s="190"/>
    </row>
    <row r="233" spans="3:13" s="172" customFormat="1">
      <c r="C233" s="188"/>
      <c r="D233" s="189"/>
      <c r="E233" s="190"/>
      <c r="G233" s="190"/>
      <c r="H233" s="190"/>
      <c r="I233" s="190"/>
      <c r="J233" s="190"/>
      <c r="K233" s="190"/>
      <c r="L233" s="190"/>
      <c r="M233" s="190"/>
    </row>
    <row r="234" spans="3:13" s="172" customFormat="1">
      <c r="C234" s="188"/>
      <c r="D234" s="189"/>
      <c r="E234" s="190"/>
      <c r="G234" s="190"/>
      <c r="H234" s="190"/>
      <c r="I234" s="190"/>
      <c r="J234" s="190"/>
      <c r="K234" s="190"/>
      <c r="L234" s="190"/>
      <c r="M234" s="190"/>
    </row>
    <row r="235" spans="3:13" s="172" customFormat="1">
      <c r="C235" s="188"/>
      <c r="D235" s="189"/>
      <c r="E235" s="190"/>
      <c r="G235" s="190"/>
      <c r="H235" s="190"/>
      <c r="I235" s="190"/>
      <c r="J235" s="190"/>
      <c r="K235" s="190"/>
      <c r="L235" s="190"/>
      <c r="M235" s="190"/>
    </row>
    <row r="236" spans="3:13" s="172" customFormat="1">
      <c r="C236" s="188"/>
      <c r="D236" s="189"/>
      <c r="E236" s="190"/>
      <c r="G236" s="190"/>
      <c r="H236" s="190"/>
      <c r="I236" s="190"/>
      <c r="J236" s="190"/>
      <c r="K236" s="190"/>
      <c r="L236" s="190"/>
      <c r="M236" s="190"/>
    </row>
    <row r="237" spans="3:13" s="172" customFormat="1">
      <c r="C237" s="188"/>
      <c r="D237" s="189"/>
      <c r="E237" s="190"/>
      <c r="G237" s="190"/>
      <c r="H237" s="190"/>
      <c r="I237" s="190"/>
      <c r="J237" s="190"/>
      <c r="K237" s="190"/>
      <c r="L237" s="190"/>
      <c r="M237" s="190"/>
    </row>
    <row r="238" spans="3:13" s="172" customFormat="1">
      <c r="C238" s="188"/>
      <c r="D238" s="189"/>
      <c r="E238" s="190"/>
      <c r="G238" s="190"/>
      <c r="H238" s="190"/>
      <c r="I238" s="190"/>
      <c r="J238" s="190"/>
      <c r="K238" s="190"/>
      <c r="L238" s="190"/>
      <c r="M238" s="190"/>
    </row>
    <row r="239" spans="3:13" s="172" customFormat="1">
      <c r="C239" s="188"/>
      <c r="D239" s="189"/>
      <c r="E239" s="190"/>
      <c r="G239" s="190"/>
      <c r="H239" s="190"/>
      <c r="I239" s="190"/>
      <c r="J239" s="190"/>
      <c r="K239" s="190"/>
      <c r="L239" s="190"/>
      <c r="M239" s="190"/>
    </row>
    <row r="240" spans="3:13" s="172" customFormat="1">
      <c r="C240" s="188"/>
      <c r="D240" s="189"/>
      <c r="E240" s="190"/>
      <c r="G240" s="190"/>
      <c r="H240" s="190"/>
      <c r="I240" s="190"/>
      <c r="J240" s="190"/>
      <c r="K240" s="190"/>
      <c r="L240" s="190"/>
      <c r="M240" s="190"/>
    </row>
    <row r="241" spans="3:13" s="172" customFormat="1">
      <c r="C241" s="188"/>
      <c r="D241" s="189"/>
      <c r="E241" s="190"/>
      <c r="G241" s="190"/>
      <c r="H241" s="190"/>
      <c r="I241" s="190"/>
      <c r="J241" s="190"/>
      <c r="K241" s="190"/>
      <c r="L241" s="190"/>
      <c r="M241" s="190"/>
    </row>
    <row r="242" spans="3:13" s="172" customFormat="1">
      <c r="C242" s="188"/>
      <c r="D242" s="189"/>
      <c r="E242" s="190"/>
      <c r="G242" s="190"/>
      <c r="H242" s="190"/>
      <c r="I242" s="190"/>
      <c r="J242" s="190"/>
      <c r="K242" s="190"/>
      <c r="L242" s="190"/>
      <c r="M242" s="190"/>
    </row>
    <row r="243" spans="3:13" s="172" customFormat="1">
      <c r="C243" s="188"/>
      <c r="D243" s="189"/>
      <c r="E243" s="190"/>
      <c r="G243" s="190"/>
      <c r="H243" s="190"/>
      <c r="I243" s="190"/>
      <c r="J243" s="190"/>
      <c r="K243" s="190"/>
      <c r="L243" s="190"/>
      <c r="M243" s="190"/>
    </row>
    <row r="244" spans="3:13" s="172" customFormat="1">
      <c r="C244" s="188"/>
      <c r="D244" s="189"/>
      <c r="E244" s="190"/>
      <c r="G244" s="190"/>
      <c r="H244" s="190"/>
      <c r="I244" s="190"/>
      <c r="J244" s="190"/>
      <c r="K244" s="190"/>
      <c r="L244" s="190"/>
      <c r="M244" s="190"/>
    </row>
    <row r="245" spans="3:13" s="172" customFormat="1">
      <c r="C245" s="188"/>
      <c r="D245" s="189"/>
      <c r="E245" s="190"/>
      <c r="G245" s="190"/>
      <c r="H245" s="190"/>
      <c r="I245" s="190"/>
      <c r="J245" s="190"/>
      <c r="K245" s="190"/>
      <c r="L245" s="190"/>
      <c r="M245" s="190"/>
    </row>
    <row r="246" spans="3:13" s="172" customFormat="1">
      <c r="C246" s="188"/>
      <c r="D246" s="189"/>
      <c r="E246" s="190"/>
      <c r="G246" s="190"/>
      <c r="H246" s="190"/>
      <c r="I246" s="190"/>
      <c r="J246" s="190"/>
      <c r="K246" s="190"/>
      <c r="L246" s="190"/>
      <c r="M246" s="190"/>
    </row>
    <row r="247" spans="3:13" s="172" customFormat="1">
      <c r="C247" s="188"/>
      <c r="D247" s="189"/>
      <c r="E247" s="190"/>
      <c r="G247" s="190"/>
      <c r="H247" s="190"/>
      <c r="I247" s="190"/>
      <c r="J247" s="190"/>
      <c r="K247" s="190"/>
      <c r="L247" s="190"/>
      <c r="M247" s="190"/>
    </row>
    <row r="248" spans="3:13" s="172" customFormat="1">
      <c r="C248" s="188"/>
      <c r="D248" s="189"/>
      <c r="E248" s="190"/>
      <c r="G248" s="190"/>
      <c r="H248" s="190"/>
      <c r="I248" s="190"/>
      <c r="J248" s="190"/>
      <c r="K248" s="190"/>
      <c r="L248" s="190"/>
      <c r="M248" s="190"/>
    </row>
    <row r="249" spans="3:13" s="172" customFormat="1">
      <c r="C249" s="188"/>
      <c r="D249" s="189"/>
      <c r="E249" s="190"/>
      <c r="G249" s="190"/>
      <c r="H249" s="190"/>
      <c r="I249" s="190"/>
      <c r="J249" s="190"/>
      <c r="K249" s="190"/>
      <c r="L249" s="190"/>
      <c r="M249" s="190"/>
    </row>
    <row r="250" spans="3:13" s="172" customFormat="1">
      <c r="C250" s="188"/>
      <c r="D250" s="189"/>
      <c r="E250" s="190"/>
      <c r="G250" s="190"/>
      <c r="H250" s="190"/>
      <c r="I250" s="190"/>
      <c r="J250" s="190"/>
      <c r="K250" s="190"/>
      <c r="L250" s="190"/>
      <c r="M250" s="190"/>
    </row>
    <row r="251" spans="3:13" s="172" customFormat="1">
      <c r="C251" s="188"/>
      <c r="D251" s="189"/>
      <c r="E251" s="190"/>
      <c r="G251" s="190"/>
      <c r="H251" s="190"/>
      <c r="I251" s="190"/>
      <c r="J251" s="190"/>
      <c r="K251" s="190"/>
      <c r="L251" s="190"/>
      <c r="M251" s="190"/>
    </row>
    <row r="252" spans="3:13" s="172" customFormat="1">
      <c r="C252" s="188"/>
      <c r="D252" s="189"/>
      <c r="E252" s="190"/>
      <c r="G252" s="190"/>
      <c r="H252" s="190"/>
      <c r="I252" s="190"/>
      <c r="J252" s="190"/>
      <c r="K252" s="190"/>
      <c r="L252" s="190"/>
      <c r="M252" s="190"/>
    </row>
    <row r="253" spans="3:13" s="172" customFormat="1">
      <c r="C253" s="188"/>
      <c r="D253" s="189"/>
      <c r="E253" s="190"/>
      <c r="G253" s="190"/>
      <c r="H253" s="190"/>
      <c r="I253" s="190"/>
      <c r="J253" s="190"/>
      <c r="K253" s="190"/>
      <c r="L253" s="190"/>
      <c r="M253" s="190"/>
    </row>
    <row r="254" spans="3:13" s="172" customFormat="1">
      <c r="C254" s="188"/>
      <c r="D254" s="189"/>
      <c r="E254" s="190"/>
      <c r="G254" s="190"/>
      <c r="H254" s="190"/>
      <c r="I254" s="190"/>
      <c r="J254" s="190"/>
      <c r="K254" s="190"/>
      <c r="L254" s="190"/>
      <c r="M254" s="190"/>
    </row>
    <row r="255" spans="3:13" s="172" customFormat="1">
      <c r="C255" s="188"/>
      <c r="D255" s="189"/>
      <c r="E255" s="190"/>
      <c r="G255" s="190"/>
      <c r="H255" s="190"/>
      <c r="I255" s="190"/>
      <c r="J255" s="190"/>
      <c r="K255" s="190"/>
      <c r="L255" s="190"/>
      <c r="M255" s="190"/>
    </row>
    <row r="256" spans="3:13" s="172" customFormat="1">
      <c r="C256" s="188"/>
      <c r="D256" s="189"/>
      <c r="E256" s="190"/>
      <c r="G256" s="190"/>
      <c r="H256" s="190"/>
      <c r="I256" s="190"/>
      <c r="J256" s="190"/>
      <c r="K256" s="190"/>
      <c r="L256" s="190"/>
      <c r="M256" s="190"/>
    </row>
    <row r="257" spans="3:13" s="172" customFormat="1">
      <c r="C257" s="188"/>
      <c r="D257" s="189"/>
      <c r="E257" s="190"/>
      <c r="G257" s="190"/>
      <c r="H257" s="190"/>
      <c r="I257" s="190"/>
      <c r="J257" s="190"/>
      <c r="K257" s="190"/>
      <c r="L257" s="190"/>
      <c r="M257" s="190"/>
    </row>
    <row r="258" spans="3:13" s="172" customFormat="1">
      <c r="C258" s="188"/>
      <c r="D258" s="189"/>
      <c r="E258" s="190"/>
      <c r="G258" s="190"/>
      <c r="H258" s="190"/>
      <c r="I258" s="190"/>
      <c r="J258" s="190"/>
      <c r="K258" s="190"/>
      <c r="L258" s="190"/>
      <c r="M258" s="190"/>
    </row>
    <row r="259" spans="3:13" s="172" customFormat="1">
      <c r="C259" s="188"/>
      <c r="D259" s="189"/>
      <c r="E259" s="190"/>
      <c r="G259" s="190"/>
      <c r="H259" s="190"/>
      <c r="I259" s="190"/>
      <c r="J259" s="190"/>
      <c r="K259" s="190"/>
      <c r="L259" s="190"/>
      <c r="M259" s="190"/>
    </row>
    <row r="260" spans="3:13" s="172" customFormat="1">
      <c r="C260" s="188"/>
      <c r="D260" s="189"/>
      <c r="E260" s="190"/>
      <c r="G260" s="190"/>
      <c r="H260" s="190"/>
      <c r="I260" s="190"/>
      <c r="J260" s="190"/>
      <c r="K260" s="190"/>
      <c r="L260" s="190"/>
      <c r="M260" s="190"/>
    </row>
    <row r="261" spans="3:13" s="172" customFormat="1">
      <c r="C261" s="188"/>
      <c r="D261" s="189"/>
      <c r="E261" s="190"/>
      <c r="G261" s="190"/>
      <c r="H261" s="190"/>
      <c r="I261" s="190"/>
      <c r="J261" s="190"/>
      <c r="K261" s="190"/>
      <c r="L261" s="190"/>
      <c r="M261" s="190"/>
    </row>
    <row r="262" spans="3:13" s="172" customFormat="1">
      <c r="C262" s="188"/>
      <c r="D262" s="189"/>
      <c r="E262" s="190"/>
      <c r="G262" s="190"/>
      <c r="H262" s="190"/>
      <c r="I262" s="190"/>
      <c r="J262" s="190"/>
      <c r="K262" s="190"/>
      <c r="L262" s="190"/>
      <c r="M262" s="190"/>
    </row>
    <row r="263" spans="3:13" s="172" customFormat="1">
      <c r="C263" s="188"/>
      <c r="D263" s="189"/>
      <c r="E263" s="190"/>
      <c r="G263" s="190"/>
      <c r="H263" s="190"/>
      <c r="I263" s="190"/>
      <c r="J263" s="190"/>
      <c r="K263" s="190"/>
      <c r="L263" s="190"/>
      <c r="M263" s="190"/>
    </row>
    <row r="264" spans="3:13" s="172" customFormat="1">
      <c r="C264" s="188"/>
      <c r="D264" s="189"/>
      <c r="E264" s="190"/>
      <c r="G264" s="190"/>
      <c r="H264" s="190"/>
      <c r="I264" s="190"/>
      <c r="J264" s="190"/>
      <c r="K264" s="190"/>
      <c r="L264" s="190"/>
      <c r="M264" s="190"/>
    </row>
    <row r="265" spans="3:13" s="172" customFormat="1">
      <c r="C265" s="188"/>
      <c r="D265" s="189"/>
      <c r="E265" s="190"/>
      <c r="G265" s="190"/>
      <c r="H265" s="190"/>
      <c r="I265" s="190"/>
      <c r="J265" s="190"/>
      <c r="K265" s="190"/>
      <c r="L265" s="190"/>
      <c r="M265" s="190"/>
    </row>
    <row r="266" spans="3:13" s="172" customFormat="1">
      <c r="C266" s="188"/>
      <c r="D266" s="189"/>
      <c r="E266" s="190"/>
      <c r="G266" s="190"/>
      <c r="H266" s="190"/>
      <c r="I266" s="190"/>
      <c r="J266" s="190"/>
      <c r="K266" s="190"/>
      <c r="L266" s="190"/>
      <c r="M266" s="190"/>
    </row>
    <row r="267" spans="3:13" s="172" customFormat="1">
      <c r="C267" s="188"/>
      <c r="D267" s="189"/>
      <c r="E267" s="190"/>
      <c r="G267" s="190"/>
      <c r="H267" s="190"/>
      <c r="I267" s="190"/>
      <c r="J267" s="190"/>
      <c r="K267" s="190"/>
      <c r="L267" s="190"/>
      <c r="M267" s="190"/>
    </row>
    <row r="268" spans="3:13" s="172" customFormat="1">
      <c r="C268" s="188"/>
      <c r="D268" s="189"/>
      <c r="E268" s="190"/>
      <c r="G268" s="190"/>
      <c r="H268" s="190"/>
      <c r="I268" s="190"/>
      <c r="J268" s="190"/>
      <c r="K268" s="190"/>
      <c r="L268" s="190"/>
      <c r="M268" s="190"/>
    </row>
    <row r="269" spans="3:13" s="172" customFormat="1">
      <c r="C269" s="188"/>
      <c r="D269" s="189"/>
      <c r="E269" s="190"/>
      <c r="G269" s="190"/>
      <c r="H269" s="190"/>
      <c r="I269" s="190"/>
      <c r="J269" s="190"/>
      <c r="K269" s="190"/>
      <c r="L269" s="190"/>
      <c r="M269" s="190"/>
    </row>
    <row r="270" spans="3:13" s="172" customFormat="1">
      <c r="C270" s="188"/>
      <c r="D270" s="189"/>
      <c r="E270" s="190"/>
      <c r="G270" s="190"/>
      <c r="H270" s="190"/>
      <c r="I270" s="190"/>
      <c r="J270" s="190"/>
      <c r="K270" s="190"/>
      <c r="L270" s="190"/>
      <c r="M270" s="190"/>
    </row>
    <row r="271" spans="3:13" s="172" customFormat="1">
      <c r="C271" s="188"/>
      <c r="D271" s="189"/>
      <c r="E271" s="190"/>
      <c r="G271" s="190"/>
      <c r="H271" s="190"/>
      <c r="I271" s="190"/>
      <c r="J271" s="190"/>
      <c r="K271" s="190"/>
      <c r="L271" s="190"/>
      <c r="M271" s="190"/>
    </row>
    <row r="272" spans="3:13" s="172" customFormat="1">
      <c r="C272" s="188"/>
      <c r="D272" s="189"/>
      <c r="E272" s="190"/>
      <c r="G272" s="190"/>
      <c r="H272" s="190"/>
      <c r="I272" s="190"/>
      <c r="J272" s="190"/>
      <c r="K272" s="190"/>
      <c r="L272" s="190"/>
      <c r="M272" s="190"/>
    </row>
    <row r="273" spans="3:13" s="172" customFormat="1">
      <c r="C273" s="188"/>
      <c r="D273" s="189"/>
      <c r="E273" s="190"/>
      <c r="G273" s="190"/>
      <c r="H273" s="190"/>
      <c r="I273" s="190"/>
      <c r="J273" s="190"/>
      <c r="K273" s="190"/>
      <c r="L273" s="190"/>
      <c r="M273" s="190"/>
    </row>
    <row r="274" spans="3:13" s="172" customFormat="1">
      <c r="C274" s="188"/>
      <c r="D274" s="189"/>
      <c r="E274" s="190"/>
      <c r="G274" s="190"/>
      <c r="H274" s="190"/>
      <c r="I274" s="190"/>
      <c r="J274" s="190"/>
      <c r="K274" s="190"/>
      <c r="L274" s="190"/>
      <c r="M274" s="190"/>
    </row>
    <row r="275" spans="3:13" s="172" customFormat="1">
      <c r="C275" s="188"/>
      <c r="D275" s="189"/>
      <c r="E275" s="190"/>
      <c r="G275" s="190"/>
      <c r="H275" s="190"/>
      <c r="I275" s="190"/>
      <c r="J275" s="190"/>
      <c r="K275" s="190"/>
      <c r="L275" s="190"/>
      <c r="M275" s="190"/>
    </row>
    <row r="276" spans="3:13" s="172" customFormat="1">
      <c r="C276" s="188"/>
      <c r="D276" s="189"/>
      <c r="E276" s="190"/>
      <c r="G276" s="190"/>
      <c r="H276" s="190"/>
      <c r="I276" s="190"/>
      <c r="J276" s="190"/>
      <c r="K276" s="190"/>
      <c r="L276" s="190"/>
      <c r="M276" s="190"/>
    </row>
    <row r="277" spans="3:13" s="172" customFormat="1">
      <c r="C277" s="188"/>
      <c r="D277" s="189"/>
      <c r="E277" s="190"/>
      <c r="G277" s="190"/>
      <c r="H277" s="190"/>
      <c r="I277" s="190"/>
      <c r="J277" s="190"/>
      <c r="K277" s="190"/>
      <c r="L277" s="190"/>
      <c r="M277" s="190"/>
    </row>
    <row r="278" spans="3:13" s="172" customFormat="1">
      <c r="C278" s="188"/>
      <c r="D278" s="189"/>
      <c r="E278" s="190"/>
      <c r="G278" s="190"/>
      <c r="H278" s="190"/>
      <c r="I278" s="190"/>
      <c r="J278" s="190"/>
      <c r="K278" s="190"/>
      <c r="L278" s="190"/>
      <c r="M278" s="190"/>
    </row>
    <row r="279" spans="3:13" s="172" customFormat="1">
      <c r="C279" s="188"/>
      <c r="D279" s="189"/>
      <c r="E279" s="190"/>
      <c r="G279" s="190"/>
      <c r="H279" s="190"/>
      <c r="I279" s="190"/>
      <c r="J279" s="190"/>
      <c r="K279" s="190"/>
      <c r="L279" s="190"/>
      <c r="M279" s="190"/>
    </row>
    <row r="280" spans="3:13" s="172" customFormat="1">
      <c r="C280" s="188"/>
      <c r="D280" s="189"/>
      <c r="E280" s="190"/>
      <c r="G280" s="190"/>
      <c r="H280" s="190"/>
      <c r="I280" s="190"/>
      <c r="J280" s="190"/>
      <c r="K280" s="190"/>
      <c r="L280" s="190"/>
      <c r="M280" s="190"/>
    </row>
    <row r="281" spans="3:13" s="172" customFormat="1">
      <c r="C281" s="188"/>
      <c r="D281" s="189"/>
      <c r="E281" s="190"/>
      <c r="G281" s="190"/>
      <c r="H281" s="190"/>
      <c r="I281" s="190"/>
      <c r="J281" s="190"/>
      <c r="K281" s="190"/>
      <c r="L281" s="190"/>
      <c r="M281" s="190"/>
    </row>
    <row r="282" spans="3:13" s="172" customFormat="1">
      <c r="C282" s="188"/>
      <c r="D282" s="189"/>
      <c r="E282" s="190"/>
      <c r="G282" s="190"/>
      <c r="H282" s="190"/>
      <c r="I282" s="190"/>
      <c r="J282" s="190"/>
      <c r="K282" s="190"/>
      <c r="L282" s="190"/>
      <c r="M282" s="190"/>
    </row>
    <row r="283" spans="3:13" s="172" customFormat="1">
      <c r="C283" s="188"/>
      <c r="D283" s="189"/>
      <c r="E283" s="190"/>
      <c r="G283" s="190"/>
      <c r="H283" s="190"/>
      <c r="I283" s="190"/>
      <c r="J283" s="190"/>
      <c r="K283" s="190"/>
      <c r="L283" s="190"/>
      <c r="M283" s="190"/>
    </row>
    <row r="284" spans="3:13" s="172" customFormat="1">
      <c r="C284" s="188"/>
      <c r="D284" s="189"/>
      <c r="E284" s="190"/>
      <c r="G284" s="190"/>
      <c r="H284" s="190"/>
      <c r="I284" s="190"/>
      <c r="J284" s="190"/>
      <c r="K284" s="190"/>
      <c r="L284" s="190"/>
      <c r="M284" s="190"/>
    </row>
    <row r="285" spans="3:13" s="172" customFormat="1">
      <c r="C285" s="188"/>
      <c r="D285" s="189"/>
      <c r="E285" s="190"/>
      <c r="G285" s="190"/>
      <c r="H285" s="190"/>
      <c r="I285" s="190"/>
      <c r="J285" s="190"/>
      <c r="K285" s="190"/>
      <c r="L285" s="190"/>
      <c r="M285" s="190"/>
    </row>
    <row r="286" spans="3:13" s="172" customFormat="1">
      <c r="C286" s="188"/>
      <c r="D286" s="189"/>
      <c r="E286" s="190"/>
      <c r="G286" s="190"/>
      <c r="H286" s="190"/>
      <c r="I286" s="190"/>
      <c r="J286" s="190"/>
      <c r="K286" s="190"/>
      <c r="L286" s="190"/>
      <c r="M286" s="190"/>
    </row>
    <row r="287" spans="3:13" s="172" customFormat="1">
      <c r="C287" s="188"/>
      <c r="D287" s="189"/>
      <c r="E287" s="190"/>
      <c r="G287" s="190"/>
      <c r="H287" s="190"/>
      <c r="I287" s="190"/>
      <c r="J287" s="190"/>
      <c r="K287" s="190"/>
      <c r="L287" s="190"/>
      <c r="M287" s="190"/>
    </row>
    <row r="288" spans="3:13" s="172" customFormat="1">
      <c r="C288" s="188"/>
      <c r="D288" s="189"/>
      <c r="E288" s="190"/>
      <c r="G288" s="190"/>
      <c r="H288" s="190"/>
      <c r="I288" s="190"/>
      <c r="J288" s="190"/>
      <c r="K288" s="190"/>
      <c r="L288" s="190"/>
      <c r="M288" s="190"/>
    </row>
    <row r="289" spans="3:13" s="172" customFormat="1">
      <c r="C289" s="188"/>
      <c r="D289" s="189"/>
      <c r="E289" s="190"/>
      <c r="G289" s="190"/>
      <c r="H289" s="190"/>
      <c r="I289" s="190"/>
      <c r="J289" s="190"/>
      <c r="K289" s="190"/>
      <c r="L289" s="190"/>
      <c r="M289" s="190"/>
    </row>
    <row r="290" spans="3:13" s="172" customFormat="1">
      <c r="C290" s="188"/>
      <c r="D290" s="189"/>
      <c r="E290" s="190"/>
      <c r="G290" s="190"/>
      <c r="H290" s="190"/>
      <c r="I290" s="190"/>
      <c r="J290" s="190"/>
      <c r="K290" s="190"/>
      <c r="L290" s="190"/>
      <c r="M290" s="190"/>
    </row>
    <row r="291" spans="3:13" s="172" customFormat="1">
      <c r="C291" s="188"/>
      <c r="D291" s="189"/>
      <c r="E291" s="190"/>
      <c r="G291" s="190"/>
      <c r="H291" s="190"/>
      <c r="I291" s="190"/>
      <c r="J291" s="190"/>
      <c r="K291" s="190"/>
      <c r="L291" s="190"/>
      <c r="M291" s="190"/>
    </row>
    <row r="292" spans="3:13" s="172" customFormat="1">
      <c r="C292" s="188"/>
      <c r="D292" s="189"/>
      <c r="E292" s="190"/>
      <c r="G292" s="190"/>
      <c r="H292" s="190"/>
      <c r="I292" s="190"/>
      <c r="J292" s="190"/>
      <c r="K292" s="190"/>
      <c r="L292" s="190"/>
      <c r="M292" s="190"/>
    </row>
    <row r="293" spans="3:13" s="172" customFormat="1">
      <c r="C293" s="188"/>
      <c r="D293" s="189"/>
      <c r="E293" s="190"/>
      <c r="G293" s="190"/>
      <c r="H293" s="190"/>
      <c r="I293" s="190"/>
      <c r="J293" s="190"/>
      <c r="K293" s="190"/>
      <c r="L293" s="190"/>
      <c r="M293" s="190"/>
    </row>
    <row r="294" spans="3:13" s="172" customFormat="1">
      <c r="C294" s="188"/>
      <c r="D294" s="189"/>
      <c r="E294" s="190"/>
      <c r="G294" s="190"/>
      <c r="H294" s="190"/>
      <c r="I294" s="190"/>
      <c r="J294" s="190"/>
      <c r="K294" s="190"/>
      <c r="L294" s="190"/>
      <c r="M294" s="190"/>
    </row>
    <row r="295" spans="3:13" s="172" customFormat="1">
      <c r="C295" s="188"/>
      <c r="D295" s="189"/>
      <c r="E295" s="190"/>
      <c r="G295" s="190"/>
      <c r="H295" s="190"/>
      <c r="I295" s="190"/>
      <c r="J295" s="190"/>
      <c r="K295" s="190"/>
      <c r="L295" s="190"/>
      <c r="M295" s="190"/>
    </row>
    <row r="296" spans="3:13" s="172" customFormat="1">
      <c r="C296" s="188"/>
      <c r="D296" s="189"/>
      <c r="E296" s="190"/>
      <c r="G296" s="190"/>
      <c r="H296" s="190"/>
      <c r="I296" s="190"/>
      <c r="J296" s="190"/>
      <c r="K296" s="190"/>
      <c r="L296" s="190"/>
      <c r="M296" s="190"/>
    </row>
    <row r="297" spans="3:13" s="172" customFormat="1">
      <c r="C297" s="188"/>
      <c r="D297" s="189"/>
      <c r="E297" s="190"/>
      <c r="G297" s="190"/>
      <c r="H297" s="190"/>
      <c r="I297" s="190"/>
      <c r="J297" s="190"/>
      <c r="K297" s="190"/>
      <c r="L297" s="190"/>
      <c r="M297" s="190"/>
    </row>
    <row r="298" spans="3:13" s="172" customFormat="1">
      <c r="C298" s="188"/>
      <c r="D298" s="189"/>
      <c r="E298" s="190"/>
      <c r="G298" s="190"/>
      <c r="H298" s="190"/>
      <c r="I298" s="190"/>
      <c r="J298" s="190"/>
      <c r="K298" s="190"/>
      <c r="L298" s="190"/>
      <c r="M298" s="190"/>
    </row>
    <row r="299" spans="3:13" s="172" customFormat="1">
      <c r="C299" s="188"/>
      <c r="D299" s="189"/>
      <c r="E299" s="190"/>
      <c r="G299" s="190"/>
      <c r="H299" s="190"/>
      <c r="I299" s="190"/>
      <c r="J299" s="190"/>
      <c r="K299" s="190"/>
      <c r="L299" s="190"/>
      <c r="M299" s="190"/>
    </row>
    <row r="300" spans="3:13" s="172" customFormat="1">
      <c r="C300" s="188"/>
      <c r="D300" s="189"/>
      <c r="E300" s="190"/>
      <c r="G300" s="190"/>
      <c r="H300" s="190"/>
      <c r="I300" s="190"/>
      <c r="J300" s="190"/>
      <c r="K300" s="190"/>
      <c r="L300" s="190"/>
      <c r="M300" s="190"/>
    </row>
    <row r="301" spans="3:13" s="172" customFormat="1">
      <c r="C301" s="188"/>
      <c r="D301" s="189"/>
      <c r="E301" s="190"/>
      <c r="G301" s="190"/>
      <c r="H301" s="190"/>
      <c r="I301" s="190"/>
      <c r="J301" s="190"/>
      <c r="K301" s="190"/>
      <c r="L301" s="190"/>
      <c r="M301" s="190"/>
    </row>
    <row r="302" spans="3:13" s="172" customFormat="1">
      <c r="C302" s="188"/>
      <c r="D302" s="189"/>
      <c r="E302" s="190"/>
      <c r="G302" s="190"/>
      <c r="H302" s="190"/>
      <c r="I302" s="190"/>
      <c r="J302" s="190"/>
      <c r="K302" s="190"/>
      <c r="L302" s="190"/>
      <c r="M302" s="190"/>
    </row>
    <row r="303" spans="3:13" s="172" customFormat="1">
      <c r="C303" s="188"/>
      <c r="D303" s="189"/>
      <c r="E303" s="190"/>
      <c r="G303" s="190"/>
      <c r="H303" s="190"/>
      <c r="I303" s="190"/>
      <c r="J303" s="190"/>
      <c r="K303" s="190"/>
      <c r="L303" s="190"/>
      <c r="M303" s="190"/>
    </row>
  </sheetData>
  <autoFilter ref="A4:AN92" xr:uid="{00000000-0009-0000-0000-00000C000000}"/>
  <mergeCells count="13">
    <mergeCell ref="A165:C165"/>
    <mergeCell ref="G3:J3"/>
    <mergeCell ref="A92:E92"/>
    <mergeCell ref="S94:W94"/>
    <mergeCell ref="S109:W109"/>
    <mergeCell ref="A164:C164"/>
    <mergeCell ref="I212:N212"/>
    <mergeCell ref="A166:B166"/>
    <mergeCell ref="A167:B167"/>
    <mergeCell ref="A168:B168"/>
    <mergeCell ref="P197:S197"/>
    <mergeCell ref="S199:W199"/>
    <mergeCell ref="I200:N200"/>
  </mergeCells>
  <dataValidations count="1">
    <dataValidation type="list" allowBlank="1" showInputMessage="1" showErrorMessage="1" sqref="E79:E85" xr:uid="{B6211AF1-187F-4F3F-9C91-7B04303B05F5}"/>
  </dataValidations>
  <hyperlinks>
    <hyperlink ref="A1" location="'COntrol Panel'!A1" display="Back to Control Panel" xr:uid="{51B004F3-60D6-4F34-A1B7-C6DEEC2D8A19}"/>
  </hyperlinks>
  <pageMargins left="0.7" right="0.7" top="0.75" bottom="0.75" header="0.3" footer="0.3"/>
  <pageSetup orientation="portrait" r:id="rId1"/>
  <headerFooter>
    <oddHeader>&amp;R&amp;"arial"&amp;12&amp;KFF0000PROTÉGÉ B / PROTECTED B&amp;1#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8954-20E7-4F8E-89DD-7A5880904BE9}">
  <dimension ref="A1:U103"/>
  <sheetViews>
    <sheetView workbookViewId="0">
      <selection sqref="A1:E2"/>
    </sheetView>
  </sheetViews>
  <sheetFormatPr defaultRowHeight="15"/>
  <cols>
    <col min="2" max="2" width="6.42578125" customWidth="1"/>
    <col min="3" max="3" width="11" customWidth="1"/>
    <col min="4" max="4" width="23.85546875" customWidth="1"/>
    <col min="5" max="5" width="21.85546875" customWidth="1"/>
    <col min="6" max="6" width="27.5703125" customWidth="1"/>
    <col min="7" max="7" width="13.7109375" customWidth="1"/>
    <col min="8" max="8" width="38.140625" customWidth="1"/>
    <col min="9" max="10" width="33.28515625" customWidth="1"/>
    <col min="11" max="11" width="13" customWidth="1"/>
    <col min="12" max="12" width="15.5703125" customWidth="1"/>
    <col min="13" max="13" width="38.140625" customWidth="1"/>
    <col min="14" max="17" width="16.7109375" customWidth="1"/>
    <col min="18" max="19" width="15.5703125" customWidth="1"/>
    <col min="20" max="21" width="36.140625" customWidth="1"/>
  </cols>
  <sheetData>
    <row r="1" spans="1:21">
      <c r="A1" s="337" t="s">
        <v>2404</v>
      </c>
      <c r="B1" s="338"/>
      <c r="C1" s="338"/>
      <c r="D1" s="338"/>
      <c r="E1" s="338"/>
    </row>
    <row r="2" spans="1:21">
      <c r="A2" s="338"/>
      <c r="B2" s="338"/>
      <c r="C2" s="338"/>
      <c r="D2" s="338"/>
      <c r="E2" s="338"/>
    </row>
    <row r="3" spans="1:21" ht="42" customHeight="1">
      <c r="B3" s="299" t="s">
        <v>1247</v>
      </c>
      <c r="C3" s="298" t="s">
        <v>32</v>
      </c>
      <c r="D3" s="298" t="s">
        <v>857</v>
      </c>
      <c r="E3" s="298" t="s">
        <v>858</v>
      </c>
      <c r="F3" s="298" t="s">
        <v>859</v>
      </c>
      <c r="G3" s="298" t="s">
        <v>860</v>
      </c>
      <c r="H3" s="298" t="s">
        <v>479</v>
      </c>
      <c r="I3" s="298" t="s">
        <v>861</v>
      </c>
      <c r="J3" s="298" t="s">
        <v>862</v>
      </c>
      <c r="K3" s="298" t="s">
        <v>1327</v>
      </c>
      <c r="L3" s="298" t="s">
        <v>2403</v>
      </c>
      <c r="M3" s="297" t="s">
        <v>2402</v>
      </c>
      <c r="N3" s="296" t="s">
        <v>2401</v>
      </c>
      <c r="O3" s="295" t="s">
        <v>2400</v>
      </c>
      <c r="P3" s="294" t="s">
        <v>2399</v>
      </c>
      <c r="Q3" s="293" t="s">
        <v>2398</v>
      </c>
      <c r="R3" s="292" t="s">
        <v>2397</v>
      </c>
      <c r="S3" s="291" t="s">
        <v>2396</v>
      </c>
      <c r="T3" s="290" t="s">
        <v>542</v>
      </c>
      <c r="U3" s="289" t="s">
        <v>2395</v>
      </c>
    </row>
    <row r="4" spans="1:21" ht="60" customHeight="1">
      <c r="B4" s="279">
        <v>1</v>
      </c>
      <c r="C4" s="288" t="s">
        <v>2394</v>
      </c>
      <c r="D4" s="287" t="s">
        <v>1011</v>
      </c>
      <c r="E4" s="287" t="s">
        <v>1032</v>
      </c>
      <c r="F4" s="287" t="s">
        <v>2393</v>
      </c>
      <c r="G4" s="287" t="s">
        <v>958</v>
      </c>
      <c r="H4" s="278" t="s">
        <v>2392</v>
      </c>
      <c r="I4" s="278" t="s">
        <v>2391</v>
      </c>
      <c r="J4" s="278" t="s">
        <v>2390</v>
      </c>
      <c r="K4" s="286">
        <v>0.5</v>
      </c>
      <c r="L4" s="285" t="s">
        <v>1542</v>
      </c>
      <c r="M4" s="277" t="s">
        <v>2389</v>
      </c>
      <c r="N4" s="284">
        <v>250</v>
      </c>
      <c r="O4" s="283">
        <v>1100</v>
      </c>
      <c r="P4" s="282">
        <v>2500</v>
      </c>
      <c r="Q4" s="281">
        <v>550</v>
      </c>
      <c r="R4" s="280" t="s">
        <v>1529</v>
      </c>
      <c r="S4" s="279" t="s">
        <v>1609</v>
      </c>
      <c r="T4" s="278" t="s">
        <v>2388</v>
      </c>
      <c r="U4" s="277" t="s">
        <v>2387</v>
      </c>
    </row>
    <row r="5" spans="1:21" ht="48" customHeight="1">
      <c r="B5" s="279">
        <v>2</v>
      </c>
      <c r="C5" s="288" t="s">
        <v>2386</v>
      </c>
      <c r="D5" s="287" t="s">
        <v>1011</v>
      </c>
      <c r="E5" s="287" t="s">
        <v>1032</v>
      </c>
      <c r="F5" s="287" t="s">
        <v>2385</v>
      </c>
      <c r="G5" s="287" t="s">
        <v>958</v>
      </c>
      <c r="H5" s="278" t="s">
        <v>2384</v>
      </c>
      <c r="I5" s="278" t="s">
        <v>2383</v>
      </c>
      <c r="J5" s="278" t="s">
        <v>2382</v>
      </c>
      <c r="K5" s="286">
        <v>0.4</v>
      </c>
      <c r="L5" s="285" t="s">
        <v>1509</v>
      </c>
      <c r="M5" s="277" t="s">
        <v>2381</v>
      </c>
      <c r="N5" s="284">
        <v>550</v>
      </c>
      <c r="O5" s="283">
        <v>2300</v>
      </c>
      <c r="P5" s="282">
        <v>5400</v>
      </c>
      <c r="Q5" s="281">
        <v>920</v>
      </c>
      <c r="R5" s="280" t="s">
        <v>1519</v>
      </c>
      <c r="S5" s="279" t="s">
        <v>1507</v>
      </c>
      <c r="T5" s="278" t="s">
        <v>2380</v>
      </c>
      <c r="U5" s="277" t="s">
        <v>2379</v>
      </c>
    </row>
    <row r="6" spans="1:21" ht="48" customHeight="1">
      <c r="B6" s="279">
        <v>3</v>
      </c>
      <c r="C6" s="288" t="s">
        <v>2378</v>
      </c>
      <c r="D6" s="287" t="s">
        <v>1011</v>
      </c>
      <c r="E6" s="287" t="s">
        <v>1060</v>
      </c>
      <c r="F6" s="287" t="s">
        <v>2377</v>
      </c>
      <c r="G6" s="287" t="s">
        <v>958</v>
      </c>
      <c r="H6" s="278" t="s">
        <v>2376</v>
      </c>
      <c r="I6" s="278" t="s">
        <v>2375</v>
      </c>
      <c r="J6" s="278" t="s">
        <v>2374</v>
      </c>
      <c r="K6" s="286">
        <v>0.45</v>
      </c>
      <c r="L6" s="285" t="s">
        <v>1542</v>
      </c>
      <c r="M6" s="277" t="s">
        <v>2373</v>
      </c>
      <c r="N6" s="284">
        <v>350</v>
      </c>
      <c r="O6" s="283">
        <v>1600</v>
      </c>
      <c r="P6" s="282">
        <v>3700</v>
      </c>
      <c r="Q6" s="281">
        <v>720</v>
      </c>
      <c r="R6" s="280" t="s">
        <v>1711</v>
      </c>
      <c r="S6" s="279" t="s">
        <v>1711</v>
      </c>
      <c r="T6" s="278" t="s">
        <v>2372</v>
      </c>
      <c r="U6" s="277" t="s">
        <v>2371</v>
      </c>
    </row>
    <row r="7" spans="1:21" ht="48" customHeight="1">
      <c r="B7" s="279">
        <v>4</v>
      </c>
      <c r="C7" s="288" t="s">
        <v>2370</v>
      </c>
      <c r="D7" s="287" t="s">
        <v>1585</v>
      </c>
      <c r="E7" s="287" t="s">
        <v>2369</v>
      </c>
      <c r="F7" s="287" t="s">
        <v>2368</v>
      </c>
      <c r="G7" s="287" t="s">
        <v>958</v>
      </c>
      <c r="H7" s="278" t="s">
        <v>2367</v>
      </c>
      <c r="I7" s="278" t="s">
        <v>2366</v>
      </c>
      <c r="J7" s="278" t="s">
        <v>2365</v>
      </c>
      <c r="K7" s="286">
        <v>0.5</v>
      </c>
      <c r="L7" s="285" t="s">
        <v>1542</v>
      </c>
      <c r="M7" s="277" t="s">
        <v>2364</v>
      </c>
      <c r="N7" s="284">
        <v>250</v>
      </c>
      <c r="O7" s="283">
        <v>1300</v>
      </c>
      <c r="P7" s="282">
        <v>3200</v>
      </c>
      <c r="Q7" s="281">
        <v>650</v>
      </c>
      <c r="R7" s="280" t="s">
        <v>1529</v>
      </c>
      <c r="S7" s="279" t="s">
        <v>1609</v>
      </c>
      <c r="T7" s="278" t="s">
        <v>2363</v>
      </c>
      <c r="U7" s="277" t="s">
        <v>2362</v>
      </c>
    </row>
    <row r="8" spans="1:21" ht="48" customHeight="1">
      <c r="B8" s="279">
        <v>5</v>
      </c>
      <c r="C8" s="288" t="s">
        <v>2361</v>
      </c>
      <c r="D8" s="287" t="s">
        <v>1011</v>
      </c>
      <c r="E8" s="287" t="s">
        <v>1012</v>
      </c>
      <c r="F8" s="287" t="s">
        <v>2360</v>
      </c>
      <c r="G8" s="287" t="s">
        <v>1014</v>
      </c>
      <c r="H8" s="278" t="s">
        <v>2359</v>
      </c>
      <c r="I8" s="278" t="s">
        <v>2358</v>
      </c>
      <c r="J8" s="278" t="s">
        <v>2357</v>
      </c>
      <c r="K8" s="286">
        <v>0.55000000000000004</v>
      </c>
      <c r="L8" s="285" t="s">
        <v>1542</v>
      </c>
      <c r="M8" s="277" t="s">
        <v>2356</v>
      </c>
      <c r="N8" s="284">
        <v>950</v>
      </c>
      <c r="O8" s="283">
        <v>3500</v>
      </c>
      <c r="P8" s="282">
        <v>7600</v>
      </c>
      <c r="Q8" s="281">
        <v>1925</v>
      </c>
      <c r="R8" s="280" t="s">
        <v>2322</v>
      </c>
      <c r="S8" s="279" t="s">
        <v>1529</v>
      </c>
      <c r="T8" s="278" t="s">
        <v>2355</v>
      </c>
      <c r="U8" s="277" t="s">
        <v>2354</v>
      </c>
    </row>
    <row r="9" spans="1:21" ht="36" customHeight="1">
      <c r="B9" s="279">
        <v>6</v>
      </c>
      <c r="C9" s="288" t="s">
        <v>2353</v>
      </c>
      <c r="D9" s="287" t="s">
        <v>927</v>
      </c>
      <c r="E9" s="287" t="s">
        <v>2352</v>
      </c>
      <c r="F9" s="287" t="s">
        <v>2351</v>
      </c>
      <c r="G9" s="287" t="s">
        <v>895</v>
      </c>
      <c r="H9" s="278" t="s">
        <v>2350</v>
      </c>
      <c r="I9" s="278" t="s">
        <v>2349</v>
      </c>
      <c r="J9" s="278" t="s">
        <v>2348</v>
      </c>
      <c r="K9" s="286">
        <v>0.45</v>
      </c>
      <c r="L9" s="285" t="s">
        <v>1542</v>
      </c>
      <c r="M9" s="277" t="s">
        <v>2347</v>
      </c>
      <c r="N9" s="284">
        <v>650</v>
      </c>
      <c r="O9" s="283">
        <v>2900</v>
      </c>
      <c r="P9" s="282">
        <v>6300</v>
      </c>
      <c r="Q9" s="281">
        <v>1305</v>
      </c>
      <c r="R9" s="280" t="s">
        <v>1529</v>
      </c>
      <c r="S9" s="279" t="s">
        <v>1529</v>
      </c>
      <c r="T9" s="278" t="s">
        <v>2346</v>
      </c>
      <c r="U9" s="277" t="s">
        <v>2345</v>
      </c>
    </row>
    <row r="10" spans="1:21" ht="36" customHeight="1">
      <c r="B10" s="279">
        <v>7</v>
      </c>
      <c r="C10" s="288" t="s">
        <v>2344</v>
      </c>
      <c r="D10" s="287" t="s">
        <v>1011</v>
      </c>
      <c r="E10" s="287" t="s">
        <v>1046</v>
      </c>
      <c r="F10" s="287" t="s">
        <v>2343</v>
      </c>
      <c r="G10" s="287" t="s">
        <v>885</v>
      </c>
      <c r="H10" s="278" t="s">
        <v>2342</v>
      </c>
      <c r="I10" s="278" t="s">
        <v>2341</v>
      </c>
      <c r="J10" s="278" t="s">
        <v>2340</v>
      </c>
      <c r="K10" s="286">
        <v>0.45</v>
      </c>
      <c r="L10" s="285" t="s">
        <v>1542</v>
      </c>
      <c r="M10" s="277" t="s">
        <v>2339</v>
      </c>
      <c r="N10" s="284">
        <v>550</v>
      </c>
      <c r="O10" s="283">
        <v>2300</v>
      </c>
      <c r="P10" s="282">
        <v>5800</v>
      </c>
      <c r="Q10" s="281">
        <v>1035</v>
      </c>
      <c r="R10" s="280" t="s">
        <v>2296</v>
      </c>
      <c r="S10" s="279" t="s">
        <v>2296</v>
      </c>
      <c r="T10" s="278" t="s">
        <v>2338</v>
      </c>
      <c r="U10" s="277" t="s">
        <v>2337</v>
      </c>
    </row>
    <row r="11" spans="1:21" ht="48" customHeight="1">
      <c r="B11" s="279">
        <v>8</v>
      </c>
      <c r="C11" s="288" t="s">
        <v>2336</v>
      </c>
      <c r="D11" s="287" t="s">
        <v>1596</v>
      </c>
      <c r="E11" s="287" t="s">
        <v>2119</v>
      </c>
      <c r="F11" s="287" t="s">
        <v>2335</v>
      </c>
      <c r="G11" s="287" t="s">
        <v>895</v>
      </c>
      <c r="H11" s="278" t="s">
        <v>2334</v>
      </c>
      <c r="I11" s="278" t="s">
        <v>2333</v>
      </c>
      <c r="J11" s="278" t="s">
        <v>2332</v>
      </c>
      <c r="K11" s="286">
        <v>0.45</v>
      </c>
      <c r="L11" s="285" t="s">
        <v>1509</v>
      </c>
      <c r="M11" s="277" t="s">
        <v>2331</v>
      </c>
      <c r="N11" s="284">
        <v>600</v>
      </c>
      <c r="O11" s="283">
        <v>2400</v>
      </c>
      <c r="P11" s="282">
        <v>5500</v>
      </c>
      <c r="Q11" s="281">
        <v>1080</v>
      </c>
      <c r="R11" s="280" t="s">
        <v>1609</v>
      </c>
      <c r="S11" s="279" t="s">
        <v>1609</v>
      </c>
      <c r="T11" s="278" t="s">
        <v>2330</v>
      </c>
      <c r="U11" s="277" t="s">
        <v>2329</v>
      </c>
    </row>
    <row r="12" spans="1:21" ht="36" customHeight="1">
      <c r="B12" s="279">
        <v>9</v>
      </c>
      <c r="C12" s="288" t="s">
        <v>2328</v>
      </c>
      <c r="D12" s="287" t="s">
        <v>865</v>
      </c>
      <c r="E12" s="287" t="s">
        <v>914</v>
      </c>
      <c r="F12" s="287" t="s">
        <v>2327</v>
      </c>
      <c r="G12" s="287" t="s">
        <v>885</v>
      </c>
      <c r="H12" s="278" t="s">
        <v>2326</v>
      </c>
      <c r="I12" s="278" t="s">
        <v>2325</v>
      </c>
      <c r="J12" s="278" t="s">
        <v>2324</v>
      </c>
      <c r="K12" s="286">
        <v>0.5</v>
      </c>
      <c r="L12" s="285" t="s">
        <v>1542</v>
      </c>
      <c r="M12" s="277" t="s">
        <v>2323</v>
      </c>
      <c r="N12" s="284">
        <v>250</v>
      </c>
      <c r="O12" s="283">
        <v>1300</v>
      </c>
      <c r="P12" s="282">
        <v>2800</v>
      </c>
      <c r="Q12" s="281">
        <v>650</v>
      </c>
      <c r="R12" s="280" t="s">
        <v>1730</v>
      </c>
      <c r="S12" s="279" t="s">
        <v>2322</v>
      </c>
      <c r="T12" s="278" t="s">
        <v>2321</v>
      </c>
      <c r="U12" s="277" t="s">
        <v>2320</v>
      </c>
    </row>
    <row r="13" spans="1:21" ht="48" customHeight="1">
      <c r="B13" s="279">
        <v>10</v>
      </c>
      <c r="C13" s="288" t="s">
        <v>2319</v>
      </c>
      <c r="D13" s="287" t="s">
        <v>927</v>
      </c>
      <c r="E13" s="287" t="s">
        <v>2318</v>
      </c>
      <c r="F13" s="287" t="s">
        <v>2317</v>
      </c>
      <c r="G13" s="287" t="s">
        <v>895</v>
      </c>
      <c r="H13" s="278" t="s">
        <v>2316</v>
      </c>
      <c r="I13" s="278" t="s">
        <v>2315</v>
      </c>
      <c r="J13" s="278" t="s">
        <v>2314</v>
      </c>
      <c r="K13" s="286">
        <v>0.4</v>
      </c>
      <c r="L13" s="285" t="s">
        <v>1542</v>
      </c>
      <c r="M13" s="277" t="s">
        <v>2313</v>
      </c>
      <c r="N13" s="284">
        <v>600</v>
      </c>
      <c r="O13" s="283">
        <v>2600</v>
      </c>
      <c r="P13" s="282">
        <v>6000</v>
      </c>
      <c r="Q13" s="281">
        <v>1040</v>
      </c>
      <c r="R13" s="280" t="s">
        <v>1609</v>
      </c>
      <c r="S13" s="279" t="s">
        <v>1609</v>
      </c>
      <c r="T13" s="278" t="s">
        <v>2312</v>
      </c>
      <c r="U13" s="277" t="s">
        <v>2311</v>
      </c>
    </row>
    <row r="14" spans="1:21" ht="36" customHeight="1">
      <c r="B14" s="279">
        <v>11</v>
      </c>
      <c r="C14" s="288" t="s">
        <v>2310</v>
      </c>
      <c r="D14" s="287" t="s">
        <v>865</v>
      </c>
      <c r="E14" s="287" t="s">
        <v>866</v>
      </c>
      <c r="F14" s="287" t="s">
        <v>2309</v>
      </c>
      <c r="G14" s="287" t="s">
        <v>868</v>
      </c>
      <c r="H14" s="278" t="s">
        <v>2308</v>
      </c>
      <c r="I14" s="278" t="s">
        <v>2307</v>
      </c>
      <c r="J14" s="278" t="s">
        <v>2306</v>
      </c>
      <c r="K14" s="286">
        <v>0.4</v>
      </c>
      <c r="L14" s="285" t="s">
        <v>1542</v>
      </c>
      <c r="M14" s="277" t="s">
        <v>2305</v>
      </c>
      <c r="N14" s="284">
        <v>250</v>
      </c>
      <c r="O14" s="283">
        <v>1000</v>
      </c>
      <c r="P14" s="282">
        <v>2600</v>
      </c>
      <c r="Q14" s="281">
        <v>400</v>
      </c>
      <c r="R14" s="280" t="s">
        <v>1529</v>
      </c>
      <c r="S14" s="279" t="s">
        <v>1529</v>
      </c>
      <c r="T14" s="278" t="s">
        <v>2304</v>
      </c>
      <c r="U14" s="277" t="s">
        <v>2303</v>
      </c>
    </row>
    <row r="15" spans="1:21" ht="48" customHeight="1">
      <c r="B15" s="279">
        <v>12</v>
      </c>
      <c r="C15" s="288" t="s">
        <v>2302</v>
      </c>
      <c r="D15" s="287" t="s">
        <v>1011</v>
      </c>
      <c r="E15" s="287" t="s">
        <v>1046</v>
      </c>
      <c r="F15" s="287" t="s">
        <v>2301</v>
      </c>
      <c r="G15" s="287" t="s">
        <v>895</v>
      </c>
      <c r="H15" s="278" t="s">
        <v>2300</v>
      </c>
      <c r="I15" s="278" t="s">
        <v>2299</v>
      </c>
      <c r="J15" s="278" t="s">
        <v>2298</v>
      </c>
      <c r="K15" s="286">
        <v>0.6</v>
      </c>
      <c r="L15" s="285" t="s">
        <v>1542</v>
      </c>
      <c r="M15" s="277" t="s">
        <v>2297</v>
      </c>
      <c r="N15" s="284">
        <v>550</v>
      </c>
      <c r="O15" s="283">
        <v>2500</v>
      </c>
      <c r="P15" s="282">
        <v>5900</v>
      </c>
      <c r="Q15" s="281">
        <v>1500</v>
      </c>
      <c r="R15" s="280" t="s">
        <v>2296</v>
      </c>
      <c r="S15" s="279" t="s">
        <v>1578</v>
      </c>
      <c r="T15" s="278" t="s">
        <v>2295</v>
      </c>
      <c r="U15" s="277" t="s">
        <v>2294</v>
      </c>
    </row>
    <row r="16" spans="1:21" ht="48" customHeight="1">
      <c r="B16" s="279">
        <v>13</v>
      </c>
      <c r="C16" s="288" t="s">
        <v>2293</v>
      </c>
      <c r="D16" s="287" t="s">
        <v>1596</v>
      </c>
      <c r="E16" s="287" t="s">
        <v>2292</v>
      </c>
      <c r="F16" s="287" t="s">
        <v>2291</v>
      </c>
      <c r="G16" s="287" t="s">
        <v>1845</v>
      </c>
      <c r="H16" s="278" t="s">
        <v>2290</v>
      </c>
      <c r="I16" s="278" t="s">
        <v>2289</v>
      </c>
      <c r="J16" s="278" t="s">
        <v>2288</v>
      </c>
      <c r="K16" s="286">
        <v>0.5</v>
      </c>
      <c r="L16" s="285" t="s">
        <v>1509</v>
      </c>
      <c r="M16" s="277" t="s">
        <v>2287</v>
      </c>
      <c r="N16" s="284">
        <v>350</v>
      </c>
      <c r="O16" s="283">
        <v>1700</v>
      </c>
      <c r="P16" s="282">
        <v>4100</v>
      </c>
      <c r="Q16" s="281">
        <v>850</v>
      </c>
      <c r="R16" s="280" t="s">
        <v>1777</v>
      </c>
      <c r="S16" s="279" t="s">
        <v>1507</v>
      </c>
      <c r="T16" s="278" t="s">
        <v>2286</v>
      </c>
      <c r="U16" s="277" t="s">
        <v>2285</v>
      </c>
    </row>
    <row r="17" spans="2:21" ht="36" customHeight="1">
      <c r="B17" s="279">
        <v>14</v>
      </c>
      <c r="C17" s="288" t="s">
        <v>2284</v>
      </c>
      <c r="D17" s="287" t="s">
        <v>1596</v>
      </c>
      <c r="E17" s="287" t="s">
        <v>1847</v>
      </c>
      <c r="F17" s="287" t="s">
        <v>2283</v>
      </c>
      <c r="G17" s="287" t="s">
        <v>885</v>
      </c>
      <c r="H17" s="278" t="s">
        <v>2282</v>
      </c>
      <c r="I17" s="278" t="s">
        <v>2281</v>
      </c>
      <c r="J17" s="278" t="s">
        <v>2280</v>
      </c>
      <c r="K17" s="286">
        <v>0.45</v>
      </c>
      <c r="L17" s="285" t="s">
        <v>1542</v>
      </c>
      <c r="M17" s="277" t="s">
        <v>2279</v>
      </c>
      <c r="N17" s="284">
        <v>300</v>
      </c>
      <c r="O17" s="283">
        <v>1400</v>
      </c>
      <c r="P17" s="282">
        <v>3200</v>
      </c>
      <c r="Q17" s="281">
        <v>630</v>
      </c>
      <c r="R17" s="280" t="s">
        <v>1777</v>
      </c>
      <c r="S17" s="279" t="s">
        <v>1609</v>
      </c>
      <c r="T17" s="278" t="s">
        <v>2278</v>
      </c>
      <c r="U17" s="277" t="s">
        <v>2277</v>
      </c>
    </row>
    <row r="18" spans="2:21" ht="36" customHeight="1">
      <c r="B18" s="279">
        <v>15</v>
      </c>
      <c r="C18" s="288" t="s">
        <v>2276</v>
      </c>
      <c r="D18" s="287" t="s">
        <v>1548</v>
      </c>
      <c r="E18" s="287" t="s">
        <v>2275</v>
      </c>
      <c r="F18" s="287" t="s">
        <v>2274</v>
      </c>
      <c r="G18" s="287" t="s">
        <v>895</v>
      </c>
      <c r="H18" s="278" t="s">
        <v>2273</v>
      </c>
      <c r="I18" s="278" t="s">
        <v>2272</v>
      </c>
      <c r="J18" s="278" t="s">
        <v>2271</v>
      </c>
      <c r="K18" s="286">
        <v>0.3</v>
      </c>
      <c r="L18" s="285" t="s">
        <v>1542</v>
      </c>
      <c r="M18" s="277" t="s">
        <v>2270</v>
      </c>
      <c r="N18" s="284">
        <v>300</v>
      </c>
      <c r="O18" s="283">
        <v>1200</v>
      </c>
      <c r="P18" s="282">
        <v>2900</v>
      </c>
      <c r="Q18" s="281">
        <v>360</v>
      </c>
      <c r="R18" s="280" t="s">
        <v>1609</v>
      </c>
      <c r="S18" s="279" t="s">
        <v>1609</v>
      </c>
      <c r="T18" s="278" t="s">
        <v>2269</v>
      </c>
      <c r="U18" s="277" t="s">
        <v>2268</v>
      </c>
    </row>
    <row r="19" spans="2:21" ht="48" customHeight="1">
      <c r="B19" s="279">
        <v>16</v>
      </c>
      <c r="C19" s="288" t="s">
        <v>2267</v>
      </c>
      <c r="D19" s="287" t="s">
        <v>927</v>
      </c>
      <c r="E19" s="287" t="s">
        <v>2258</v>
      </c>
      <c r="F19" s="287" t="s">
        <v>2266</v>
      </c>
      <c r="G19" s="287" t="s">
        <v>895</v>
      </c>
      <c r="H19" s="278" t="s">
        <v>2265</v>
      </c>
      <c r="I19" s="278" t="s">
        <v>2264</v>
      </c>
      <c r="J19" s="278" t="s">
        <v>2263</v>
      </c>
      <c r="K19" s="286">
        <v>0.35</v>
      </c>
      <c r="L19" s="285" t="s">
        <v>1542</v>
      </c>
      <c r="M19" s="277" t="s">
        <v>2262</v>
      </c>
      <c r="N19" s="284">
        <v>800</v>
      </c>
      <c r="O19" s="283">
        <v>3100</v>
      </c>
      <c r="P19" s="282">
        <v>7200</v>
      </c>
      <c r="Q19" s="281">
        <v>1085</v>
      </c>
      <c r="R19" s="280" t="s">
        <v>1578</v>
      </c>
      <c r="S19" s="279" t="s">
        <v>1578</v>
      </c>
      <c r="T19" s="278" t="s">
        <v>2261</v>
      </c>
      <c r="U19" s="277" t="s">
        <v>2260</v>
      </c>
    </row>
    <row r="20" spans="2:21" ht="48" customHeight="1">
      <c r="B20" s="279">
        <v>17</v>
      </c>
      <c r="C20" s="288" t="s">
        <v>2259</v>
      </c>
      <c r="D20" s="287" t="s">
        <v>927</v>
      </c>
      <c r="E20" s="287" t="s">
        <v>2258</v>
      </c>
      <c r="F20" s="287" t="s">
        <v>2257</v>
      </c>
      <c r="G20" s="287" t="s">
        <v>895</v>
      </c>
      <c r="H20" s="278" t="s">
        <v>2256</v>
      </c>
      <c r="I20" s="278" t="s">
        <v>2255</v>
      </c>
      <c r="J20" s="278" t="s">
        <v>2254</v>
      </c>
      <c r="K20" s="286">
        <v>0.45</v>
      </c>
      <c r="L20" s="285" t="s">
        <v>1509</v>
      </c>
      <c r="M20" s="277" t="s">
        <v>2253</v>
      </c>
      <c r="N20" s="284">
        <v>450</v>
      </c>
      <c r="O20" s="283">
        <v>1800</v>
      </c>
      <c r="P20" s="282">
        <v>4300</v>
      </c>
      <c r="Q20" s="281">
        <v>810</v>
      </c>
      <c r="R20" s="280" t="s">
        <v>1578</v>
      </c>
      <c r="S20" s="279" t="s">
        <v>1578</v>
      </c>
      <c r="T20" s="278" t="s">
        <v>2252</v>
      </c>
      <c r="U20" s="277" t="s">
        <v>2251</v>
      </c>
    </row>
    <row r="21" spans="2:21" ht="36" customHeight="1">
      <c r="B21" s="279">
        <v>18</v>
      </c>
      <c r="C21" s="288" t="s">
        <v>2250</v>
      </c>
      <c r="D21" s="287" t="s">
        <v>1011</v>
      </c>
      <c r="E21" s="287" t="s">
        <v>2249</v>
      </c>
      <c r="F21" s="287" t="s">
        <v>2248</v>
      </c>
      <c r="G21" s="287" t="s">
        <v>895</v>
      </c>
      <c r="H21" s="278" t="s">
        <v>2247</v>
      </c>
      <c r="I21" s="278" t="s">
        <v>2246</v>
      </c>
      <c r="J21" s="278" t="s">
        <v>2245</v>
      </c>
      <c r="K21" s="286">
        <v>0.45</v>
      </c>
      <c r="L21" s="285" t="s">
        <v>1542</v>
      </c>
      <c r="M21" s="277" t="s">
        <v>2244</v>
      </c>
      <c r="N21" s="284">
        <v>400</v>
      </c>
      <c r="O21" s="283">
        <v>1700</v>
      </c>
      <c r="P21" s="282">
        <v>4300</v>
      </c>
      <c r="Q21" s="281">
        <v>765</v>
      </c>
      <c r="R21" s="280" t="s">
        <v>1529</v>
      </c>
      <c r="S21" s="279" t="s">
        <v>1609</v>
      </c>
      <c r="T21" s="278" t="s">
        <v>2243</v>
      </c>
      <c r="U21" s="277" t="s">
        <v>2242</v>
      </c>
    </row>
    <row r="22" spans="2:21" ht="36" customHeight="1">
      <c r="B22" s="279">
        <v>19</v>
      </c>
      <c r="C22" s="288" t="s">
        <v>2241</v>
      </c>
      <c r="D22" s="287" t="s">
        <v>927</v>
      </c>
      <c r="E22" s="287" t="s">
        <v>1680</v>
      </c>
      <c r="F22" s="287" t="s">
        <v>2240</v>
      </c>
      <c r="G22" s="287" t="s">
        <v>895</v>
      </c>
      <c r="H22" s="278" t="s">
        <v>2239</v>
      </c>
      <c r="I22" s="278" t="s">
        <v>2238</v>
      </c>
      <c r="J22" s="278" t="s">
        <v>2237</v>
      </c>
      <c r="K22" s="286">
        <v>0.35</v>
      </c>
      <c r="L22" s="285" t="s">
        <v>1542</v>
      </c>
      <c r="M22" s="277" t="s">
        <v>2236</v>
      </c>
      <c r="N22" s="284">
        <v>250</v>
      </c>
      <c r="O22" s="283">
        <v>1200</v>
      </c>
      <c r="P22" s="282">
        <v>2700</v>
      </c>
      <c r="Q22" s="281">
        <v>420</v>
      </c>
      <c r="R22" s="280" t="s">
        <v>1529</v>
      </c>
      <c r="S22" s="279" t="s">
        <v>1609</v>
      </c>
      <c r="T22" s="278" t="s">
        <v>2235</v>
      </c>
      <c r="U22" s="277" t="s">
        <v>2234</v>
      </c>
    </row>
    <row r="23" spans="2:21" ht="36" customHeight="1">
      <c r="B23" s="279">
        <v>20</v>
      </c>
      <c r="C23" s="288" t="s">
        <v>2233</v>
      </c>
      <c r="D23" s="287" t="s">
        <v>927</v>
      </c>
      <c r="E23" s="287" t="s">
        <v>2232</v>
      </c>
      <c r="F23" s="287" t="s">
        <v>2231</v>
      </c>
      <c r="G23" s="287" t="s">
        <v>895</v>
      </c>
      <c r="H23" s="278" t="s">
        <v>2230</v>
      </c>
      <c r="I23" s="278" t="s">
        <v>2229</v>
      </c>
      <c r="J23" s="278" t="s">
        <v>2228</v>
      </c>
      <c r="K23" s="286">
        <v>0.4</v>
      </c>
      <c r="L23" s="285" t="s">
        <v>1542</v>
      </c>
      <c r="M23" s="277" t="s">
        <v>2227</v>
      </c>
      <c r="N23" s="284">
        <v>350</v>
      </c>
      <c r="O23" s="283">
        <v>1600</v>
      </c>
      <c r="P23" s="282">
        <v>3900</v>
      </c>
      <c r="Q23" s="281">
        <v>640</v>
      </c>
      <c r="R23" s="280" t="s">
        <v>1529</v>
      </c>
      <c r="S23" s="279" t="s">
        <v>1609</v>
      </c>
      <c r="T23" s="278" t="s">
        <v>2226</v>
      </c>
      <c r="U23" s="277" t="s">
        <v>2225</v>
      </c>
    </row>
    <row r="24" spans="2:21" ht="36" customHeight="1">
      <c r="B24" s="279">
        <v>21</v>
      </c>
      <c r="C24" s="288" t="s">
        <v>2224</v>
      </c>
      <c r="D24" s="287" t="s">
        <v>927</v>
      </c>
      <c r="E24" s="287" t="s">
        <v>2215</v>
      </c>
      <c r="F24" s="287" t="s">
        <v>2223</v>
      </c>
      <c r="G24" s="287" t="s">
        <v>895</v>
      </c>
      <c r="H24" s="278" t="s">
        <v>2222</v>
      </c>
      <c r="I24" s="278" t="s">
        <v>2221</v>
      </c>
      <c r="J24" s="278" t="s">
        <v>2220</v>
      </c>
      <c r="K24" s="286">
        <v>0.3</v>
      </c>
      <c r="L24" s="285" t="s">
        <v>1542</v>
      </c>
      <c r="M24" s="277" t="s">
        <v>2219</v>
      </c>
      <c r="N24" s="284">
        <v>400</v>
      </c>
      <c r="O24" s="283">
        <v>1600</v>
      </c>
      <c r="P24" s="282">
        <v>3900</v>
      </c>
      <c r="Q24" s="281">
        <v>480</v>
      </c>
      <c r="R24" s="280" t="s">
        <v>1529</v>
      </c>
      <c r="S24" s="279" t="s">
        <v>1609</v>
      </c>
      <c r="T24" s="278" t="s">
        <v>2218</v>
      </c>
      <c r="U24" s="277" t="s">
        <v>2217</v>
      </c>
    </row>
    <row r="25" spans="2:21" ht="48" customHeight="1">
      <c r="B25" s="279">
        <v>22</v>
      </c>
      <c r="C25" s="288" t="s">
        <v>2216</v>
      </c>
      <c r="D25" s="287" t="s">
        <v>927</v>
      </c>
      <c r="E25" s="287" t="s">
        <v>2215</v>
      </c>
      <c r="F25" s="287" t="s">
        <v>2214</v>
      </c>
      <c r="G25" s="287" t="s">
        <v>895</v>
      </c>
      <c r="H25" s="278" t="s">
        <v>2213</v>
      </c>
      <c r="I25" s="278" t="s">
        <v>2212</v>
      </c>
      <c r="J25" s="278" t="s">
        <v>2211</v>
      </c>
      <c r="K25" s="286">
        <v>0.25</v>
      </c>
      <c r="L25" s="285" t="s">
        <v>1509</v>
      </c>
      <c r="M25" s="277" t="s">
        <v>2210</v>
      </c>
      <c r="N25" s="284">
        <v>200</v>
      </c>
      <c r="O25" s="283">
        <v>1000</v>
      </c>
      <c r="P25" s="282">
        <v>2500</v>
      </c>
      <c r="Q25" s="281">
        <v>250</v>
      </c>
      <c r="R25" s="280" t="s">
        <v>1777</v>
      </c>
      <c r="S25" s="279" t="s">
        <v>1507</v>
      </c>
      <c r="T25" s="278" t="s">
        <v>2209</v>
      </c>
      <c r="U25" s="277" t="s">
        <v>2208</v>
      </c>
    </row>
    <row r="26" spans="2:21" ht="36" customHeight="1">
      <c r="B26" s="279">
        <v>23</v>
      </c>
      <c r="C26" s="288" t="s">
        <v>2207</v>
      </c>
      <c r="D26" s="287" t="s">
        <v>927</v>
      </c>
      <c r="E26" s="287" t="s">
        <v>2206</v>
      </c>
      <c r="F26" s="287" t="s">
        <v>2205</v>
      </c>
      <c r="G26" s="287" t="s">
        <v>895</v>
      </c>
      <c r="H26" s="278" t="s">
        <v>2204</v>
      </c>
      <c r="I26" s="278" t="s">
        <v>2203</v>
      </c>
      <c r="J26" s="278" t="s">
        <v>2202</v>
      </c>
      <c r="K26" s="286">
        <v>0.25</v>
      </c>
      <c r="L26" s="285" t="s">
        <v>1542</v>
      </c>
      <c r="M26" s="277" t="s">
        <v>2201</v>
      </c>
      <c r="N26" s="284">
        <v>150</v>
      </c>
      <c r="O26" s="283">
        <v>700</v>
      </c>
      <c r="P26" s="282">
        <v>1800</v>
      </c>
      <c r="Q26" s="281">
        <v>175</v>
      </c>
      <c r="R26" s="280" t="s">
        <v>1529</v>
      </c>
      <c r="S26" s="279" t="s">
        <v>1519</v>
      </c>
      <c r="T26" s="278" t="s">
        <v>2200</v>
      </c>
      <c r="U26" s="277" t="s">
        <v>2199</v>
      </c>
    </row>
    <row r="27" spans="2:21" ht="48" customHeight="1">
      <c r="B27" s="279">
        <v>24</v>
      </c>
      <c r="C27" s="288" t="s">
        <v>2198</v>
      </c>
      <c r="D27" s="287" t="s">
        <v>927</v>
      </c>
      <c r="E27" s="287" t="s">
        <v>1536</v>
      </c>
      <c r="F27" s="287" t="s">
        <v>2197</v>
      </c>
      <c r="G27" s="287" t="s">
        <v>895</v>
      </c>
      <c r="H27" s="278" t="s">
        <v>2196</v>
      </c>
      <c r="I27" s="278" t="s">
        <v>2195</v>
      </c>
      <c r="J27" s="278" t="s">
        <v>2194</v>
      </c>
      <c r="K27" s="286">
        <v>0.3</v>
      </c>
      <c r="L27" s="285" t="s">
        <v>1542</v>
      </c>
      <c r="M27" s="277" t="s">
        <v>2193</v>
      </c>
      <c r="N27" s="284">
        <v>350</v>
      </c>
      <c r="O27" s="283">
        <v>1600</v>
      </c>
      <c r="P27" s="282">
        <v>3900</v>
      </c>
      <c r="Q27" s="281">
        <v>480</v>
      </c>
      <c r="R27" s="280" t="s">
        <v>1578</v>
      </c>
      <c r="S27" s="279" t="s">
        <v>1777</v>
      </c>
      <c r="T27" s="278" t="s">
        <v>2192</v>
      </c>
      <c r="U27" s="277" t="s">
        <v>2191</v>
      </c>
    </row>
    <row r="28" spans="2:21" ht="36" customHeight="1">
      <c r="B28" s="279">
        <v>25</v>
      </c>
      <c r="C28" s="288" t="s">
        <v>2190</v>
      </c>
      <c r="D28" s="287" t="s">
        <v>927</v>
      </c>
      <c r="E28" s="287" t="s">
        <v>1536</v>
      </c>
      <c r="F28" s="287" t="s">
        <v>2189</v>
      </c>
      <c r="G28" s="287" t="s">
        <v>895</v>
      </c>
      <c r="H28" s="278" t="s">
        <v>2188</v>
      </c>
      <c r="I28" s="278" t="s">
        <v>2187</v>
      </c>
      <c r="J28" s="278" t="s">
        <v>2186</v>
      </c>
      <c r="K28" s="286">
        <v>0.2</v>
      </c>
      <c r="L28" s="285" t="s">
        <v>1542</v>
      </c>
      <c r="M28" s="277" t="s">
        <v>2185</v>
      </c>
      <c r="N28" s="284">
        <v>250</v>
      </c>
      <c r="O28" s="283">
        <v>1100</v>
      </c>
      <c r="P28" s="282">
        <v>2700</v>
      </c>
      <c r="Q28" s="281">
        <v>220</v>
      </c>
      <c r="R28" s="280" t="s">
        <v>1529</v>
      </c>
      <c r="S28" s="279" t="s">
        <v>1507</v>
      </c>
      <c r="T28" s="278" t="s">
        <v>2184</v>
      </c>
      <c r="U28" s="277" t="s">
        <v>2183</v>
      </c>
    </row>
    <row r="29" spans="2:21" ht="36" customHeight="1">
      <c r="B29" s="279">
        <v>26</v>
      </c>
      <c r="C29" s="288" t="s">
        <v>2182</v>
      </c>
      <c r="D29" s="287" t="s">
        <v>927</v>
      </c>
      <c r="E29" s="287" t="s">
        <v>2181</v>
      </c>
      <c r="F29" s="287" t="s">
        <v>2180</v>
      </c>
      <c r="G29" s="287" t="s">
        <v>895</v>
      </c>
      <c r="H29" s="278" t="s">
        <v>2179</v>
      </c>
      <c r="I29" s="278" t="s">
        <v>2178</v>
      </c>
      <c r="J29" s="278" t="s">
        <v>2177</v>
      </c>
      <c r="K29" s="286">
        <v>0.3</v>
      </c>
      <c r="L29" s="285" t="s">
        <v>1542</v>
      </c>
      <c r="M29" s="277" t="s">
        <v>2176</v>
      </c>
      <c r="N29" s="284">
        <v>250</v>
      </c>
      <c r="O29" s="283">
        <v>1100</v>
      </c>
      <c r="P29" s="282">
        <v>2900</v>
      </c>
      <c r="Q29" s="281">
        <v>330</v>
      </c>
      <c r="R29" s="280" t="s">
        <v>1529</v>
      </c>
      <c r="S29" s="279" t="s">
        <v>1609</v>
      </c>
      <c r="T29" s="278" t="s">
        <v>2175</v>
      </c>
      <c r="U29" s="277" t="s">
        <v>2174</v>
      </c>
    </row>
    <row r="30" spans="2:21" ht="36" customHeight="1">
      <c r="B30" s="279">
        <v>27</v>
      </c>
      <c r="C30" s="288" t="s">
        <v>2173</v>
      </c>
      <c r="D30" s="287" t="s">
        <v>927</v>
      </c>
      <c r="E30" s="287" t="s">
        <v>2172</v>
      </c>
      <c r="F30" s="287" t="s">
        <v>2171</v>
      </c>
      <c r="G30" s="287" t="s">
        <v>895</v>
      </c>
      <c r="H30" s="278" t="s">
        <v>2170</v>
      </c>
      <c r="I30" s="278" t="s">
        <v>2169</v>
      </c>
      <c r="J30" s="278" t="s">
        <v>2168</v>
      </c>
      <c r="K30" s="286">
        <v>0.25</v>
      </c>
      <c r="L30" s="285" t="s">
        <v>1542</v>
      </c>
      <c r="M30" s="277" t="s">
        <v>2167</v>
      </c>
      <c r="N30" s="284">
        <v>200</v>
      </c>
      <c r="O30" s="283">
        <v>900</v>
      </c>
      <c r="P30" s="282">
        <v>2100</v>
      </c>
      <c r="Q30" s="281">
        <v>225</v>
      </c>
      <c r="R30" s="280" t="s">
        <v>1609</v>
      </c>
      <c r="S30" s="279" t="s">
        <v>1519</v>
      </c>
      <c r="T30" s="278" t="s">
        <v>2166</v>
      </c>
      <c r="U30" s="277" t="s">
        <v>2165</v>
      </c>
    </row>
    <row r="31" spans="2:21" ht="36" customHeight="1">
      <c r="B31" s="279">
        <v>28</v>
      </c>
      <c r="C31" s="288" t="s">
        <v>2164</v>
      </c>
      <c r="D31" s="287" t="s">
        <v>927</v>
      </c>
      <c r="E31" s="287" t="s">
        <v>2163</v>
      </c>
      <c r="F31" s="287" t="s">
        <v>2162</v>
      </c>
      <c r="G31" s="287" t="s">
        <v>895</v>
      </c>
      <c r="H31" s="278" t="s">
        <v>2161</v>
      </c>
      <c r="I31" s="278" t="s">
        <v>2160</v>
      </c>
      <c r="J31" s="278" t="s">
        <v>2159</v>
      </c>
      <c r="K31" s="286">
        <v>0.4</v>
      </c>
      <c r="L31" s="285" t="s">
        <v>1542</v>
      </c>
      <c r="M31" s="277" t="s">
        <v>2158</v>
      </c>
      <c r="N31" s="284">
        <v>300</v>
      </c>
      <c r="O31" s="283">
        <v>1300</v>
      </c>
      <c r="P31" s="282">
        <v>3100</v>
      </c>
      <c r="Q31" s="281">
        <v>520</v>
      </c>
      <c r="R31" s="280" t="s">
        <v>1529</v>
      </c>
      <c r="S31" s="279" t="s">
        <v>1609</v>
      </c>
      <c r="T31" s="278" t="s">
        <v>2157</v>
      </c>
      <c r="U31" s="277" t="s">
        <v>2156</v>
      </c>
    </row>
    <row r="32" spans="2:21" ht="60" customHeight="1">
      <c r="B32" s="279">
        <v>29</v>
      </c>
      <c r="C32" s="288" t="s">
        <v>2155</v>
      </c>
      <c r="D32" s="287" t="s">
        <v>927</v>
      </c>
      <c r="E32" s="287" t="s">
        <v>2146</v>
      </c>
      <c r="F32" s="287" t="s">
        <v>2154</v>
      </c>
      <c r="G32" s="287" t="s">
        <v>895</v>
      </c>
      <c r="H32" s="278" t="s">
        <v>2153</v>
      </c>
      <c r="I32" s="278" t="s">
        <v>2152</v>
      </c>
      <c r="J32" s="278" t="s">
        <v>2151</v>
      </c>
      <c r="K32" s="286">
        <v>0.25</v>
      </c>
      <c r="L32" s="285" t="s">
        <v>1531</v>
      </c>
      <c r="M32" s="277" t="s">
        <v>2150</v>
      </c>
      <c r="N32" s="284">
        <v>400</v>
      </c>
      <c r="O32" s="283">
        <v>1800</v>
      </c>
      <c r="P32" s="282">
        <v>4200</v>
      </c>
      <c r="Q32" s="281">
        <v>450</v>
      </c>
      <c r="R32" s="280" t="s">
        <v>1529</v>
      </c>
      <c r="S32" s="279" t="s">
        <v>1609</v>
      </c>
      <c r="T32" s="278" t="s">
        <v>2149</v>
      </c>
      <c r="U32" s="277" t="s">
        <v>2148</v>
      </c>
    </row>
    <row r="33" spans="2:21" ht="36" customHeight="1">
      <c r="B33" s="279">
        <v>30</v>
      </c>
      <c r="C33" s="288" t="s">
        <v>2147</v>
      </c>
      <c r="D33" s="287" t="s">
        <v>927</v>
      </c>
      <c r="E33" s="287" t="s">
        <v>2146</v>
      </c>
      <c r="F33" s="287" t="s">
        <v>2145</v>
      </c>
      <c r="G33" s="287" t="s">
        <v>958</v>
      </c>
      <c r="H33" s="278" t="s">
        <v>2144</v>
      </c>
      <c r="I33" s="278" t="s">
        <v>2143</v>
      </c>
      <c r="J33" s="278" t="s">
        <v>2142</v>
      </c>
      <c r="K33" s="286">
        <v>0.35</v>
      </c>
      <c r="L33" s="285" t="s">
        <v>1542</v>
      </c>
      <c r="M33" s="277" t="s">
        <v>2141</v>
      </c>
      <c r="N33" s="284">
        <v>200</v>
      </c>
      <c r="O33" s="283">
        <v>800</v>
      </c>
      <c r="P33" s="282">
        <v>1800</v>
      </c>
      <c r="Q33" s="281">
        <v>280</v>
      </c>
      <c r="R33" s="280" t="s">
        <v>1578</v>
      </c>
      <c r="S33" s="279" t="s">
        <v>1578</v>
      </c>
      <c r="T33" s="278" t="s">
        <v>2140</v>
      </c>
      <c r="U33" s="277" t="s">
        <v>2139</v>
      </c>
    </row>
    <row r="34" spans="2:21" ht="48" customHeight="1">
      <c r="B34" s="279">
        <v>31</v>
      </c>
      <c r="C34" s="288" t="s">
        <v>2138</v>
      </c>
      <c r="D34" s="287" t="s">
        <v>927</v>
      </c>
      <c r="E34" s="287" t="s">
        <v>2137</v>
      </c>
      <c r="F34" s="287" t="s">
        <v>2136</v>
      </c>
      <c r="G34" s="287" t="s">
        <v>895</v>
      </c>
      <c r="H34" s="278" t="s">
        <v>2135</v>
      </c>
      <c r="I34" s="278" t="s">
        <v>2134</v>
      </c>
      <c r="J34" s="278" t="s">
        <v>2133</v>
      </c>
      <c r="K34" s="286">
        <v>0.3</v>
      </c>
      <c r="L34" s="285" t="s">
        <v>1509</v>
      </c>
      <c r="M34" s="277" t="s">
        <v>2132</v>
      </c>
      <c r="N34" s="284">
        <v>250</v>
      </c>
      <c r="O34" s="283">
        <v>1000</v>
      </c>
      <c r="P34" s="282">
        <v>2500</v>
      </c>
      <c r="Q34" s="281">
        <v>300</v>
      </c>
      <c r="R34" s="280" t="s">
        <v>1578</v>
      </c>
      <c r="S34" s="279" t="s">
        <v>1609</v>
      </c>
      <c r="T34" s="278" t="s">
        <v>2131</v>
      </c>
      <c r="U34" s="277" t="s">
        <v>2130</v>
      </c>
    </row>
    <row r="35" spans="2:21" ht="36" customHeight="1">
      <c r="B35" s="279">
        <v>32</v>
      </c>
      <c r="C35" s="288" t="s">
        <v>2129</v>
      </c>
      <c r="D35" s="287" t="s">
        <v>1596</v>
      </c>
      <c r="E35" s="287" t="s">
        <v>2128</v>
      </c>
      <c r="F35" s="287" t="s">
        <v>2127</v>
      </c>
      <c r="G35" s="287" t="s">
        <v>895</v>
      </c>
      <c r="H35" s="278" t="s">
        <v>2126</v>
      </c>
      <c r="I35" s="278" t="s">
        <v>2125</v>
      </c>
      <c r="J35" s="278" t="s">
        <v>2124</v>
      </c>
      <c r="K35" s="286">
        <v>0.3</v>
      </c>
      <c r="L35" s="285" t="s">
        <v>1542</v>
      </c>
      <c r="M35" s="277" t="s">
        <v>2123</v>
      </c>
      <c r="N35" s="284">
        <v>350</v>
      </c>
      <c r="O35" s="283">
        <v>1500</v>
      </c>
      <c r="P35" s="282">
        <v>3700</v>
      </c>
      <c r="Q35" s="281">
        <v>450</v>
      </c>
      <c r="R35" s="280" t="s">
        <v>1529</v>
      </c>
      <c r="S35" s="279" t="s">
        <v>1609</v>
      </c>
      <c r="T35" s="278" t="s">
        <v>2122</v>
      </c>
      <c r="U35" s="277" t="s">
        <v>2121</v>
      </c>
    </row>
    <row r="36" spans="2:21" ht="48" customHeight="1">
      <c r="B36" s="279">
        <v>33</v>
      </c>
      <c r="C36" s="288" t="s">
        <v>2120</v>
      </c>
      <c r="D36" s="287" t="s">
        <v>1596</v>
      </c>
      <c r="E36" s="287" t="s">
        <v>2119</v>
      </c>
      <c r="F36" s="287" t="s">
        <v>2118</v>
      </c>
      <c r="G36" s="287" t="s">
        <v>895</v>
      </c>
      <c r="H36" s="278" t="s">
        <v>2117</v>
      </c>
      <c r="I36" s="278" t="s">
        <v>2116</v>
      </c>
      <c r="J36" s="278" t="s">
        <v>2115</v>
      </c>
      <c r="K36" s="286">
        <v>0.35</v>
      </c>
      <c r="L36" s="285" t="s">
        <v>1509</v>
      </c>
      <c r="M36" s="277" t="s">
        <v>2114</v>
      </c>
      <c r="N36" s="284">
        <v>400</v>
      </c>
      <c r="O36" s="283">
        <v>1800</v>
      </c>
      <c r="P36" s="282">
        <v>4200</v>
      </c>
      <c r="Q36" s="281">
        <v>630</v>
      </c>
      <c r="R36" s="280" t="s">
        <v>1609</v>
      </c>
      <c r="S36" s="279" t="s">
        <v>1507</v>
      </c>
      <c r="T36" s="278" t="s">
        <v>2113</v>
      </c>
      <c r="U36" s="277" t="s">
        <v>2112</v>
      </c>
    </row>
    <row r="37" spans="2:21" ht="48" customHeight="1">
      <c r="B37" s="279">
        <v>34</v>
      </c>
      <c r="C37" s="288" t="s">
        <v>2111</v>
      </c>
      <c r="D37" s="287" t="s">
        <v>1596</v>
      </c>
      <c r="E37" s="287" t="s">
        <v>2110</v>
      </c>
      <c r="F37" s="287" t="s">
        <v>2109</v>
      </c>
      <c r="G37" s="287" t="s">
        <v>895</v>
      </c>
      <c r="H37" s="278" t="s">
        <v>2108</v>
      </c>
      <c r="I37" s="278" t="s">
        <v>2107</v>
      </c>
      <c r="J37" s="278" t="s">
        <v>2106</v>
      </c>
      <c r="K37" s="286">
        <v>0.3</v>
      </c>
      <c r="L37" s="285" t="s">
        <v>1542</v>
      </c>
      <c r="M37" s="277" t="s">
        <v>2105</v>
      </c>
      <c r="N37" s="284">
        <v>250</v>
      </c>
      <c r="O37" s="283">
        <v>1200</v>
      </c>
      <c r="P37" s="282">
        <v>2800</v>
      </c>
      <c r="Q37" s="281">
        <v>360</v>
      </c>
      <c r="R37" s="280" t="s">
        <v>1529</v>
      </c>
      <c r="S37" s="279" t="s">
        <v>1507</v>
      </c>
      <c r="T37" s="278" t="s">
        <v>2104</v>
      </c>
      <c r="U37" s="277" t="s">
        <v>2103</v>
      </c>
    </row>
    <row r="38" spans="2:21" ht="36" customHeight="1">
      <c r="B38" s="279">
        <v>35</v>
      </c>
      <c r="C38" s="288" t="s">
        <v>2102</v>
      </c>
      <c r="D38" s="287" t="s">
        <v>1596</v>
      </c>
      <c r="E38" s="287" t="s">
        <v>2101</v>
      </c>
      <c r="F38" s="287" t="s">
        <v>2100</v>
      </c>
      <c r="G38" s="287" t="s">
        <v>895</v>
      </c>
      <c r="H38" s="278" t="s">
        <v>2099</v>
      </c>
      <c r="I38" s="278" t="s">
        <v>2098</v>
      </c>
      <c r="J38" s="278" t="s">
        <v>2097</v>
      </c>
      <c r="K38" s="286">
        <v>0.25</v>
      </c>
      <c r="L38" s="285" t="s">
        <v>1509</v>
      </c>
      <c r="M38" s="277" t="s">
        <v>2096</v>
      </c>
      <c r="N38" s="284">
        <v>200</v>
      </c>
      <c r="O38" s="283">
        <v>900</v>
      </c>
      <c r="P38" s="282">
        <v>2200</v>
      </c>
      <c r="Q38" s="281">
        <v>225</v>
      </c>
      <c r="R38" s="280" t="s">
        <v>1777</v>
      </c>
      <c r="S38" s="279" t="s">
        <v>1507</v>
      </c>
      <c r="T38" s="278" t="s">
        <v>2095</v>
      </c>
      <c r="U38" s="277" t="s">
        <v>2094</v>
      </c>
    </row>
    <row r="39" spans="2:21" ht="48" customHeight="1">
      <c r="B39" s="279">
        <v>36</v>
      </c>
      <c r="C39" s="288" t="s">
        <v>2093</v>
      </c>
      <c r="D39" s="287" t="s">
        <v>1596</v>
      </c>
      <c r="E39" s="287" t="s">
        <v>2092</v>
      </c>
      <c r="F39" s="287" t="s">
        <v>2091</v>
      </c>
      <c r="G39" s="287" t="s">
        <v>1633</v>
      </c>
      <c r="H39" s="278" t="s">
        <v>2090</v>
      </c>
      <c r="I39" s="278" t="s">
        <v>2089</v>
      </c>
      <c r="J39" s="278" t="s">
        <v>2088</v>
      </c>
      <c r="K39" s="286">
        <v>0.35</v>
      </c>
      <c r="L39" s="285" t="s">
        <v>1509</v>
      </c>
      <c r="M39" s="277" t="s">
        <v>2087</v>
      </c>
      <c r="N39" s="284">
        <v>300</v>
      </c>
      <c r="O39" s="283">
        <v>1200</v>
      </c>
      <c r="P39" s="282">
        <v>2900</v>
      </c>
      <c r="Q39" s="281">
        <v>420</v>
      </c>
      <c r="R39" s="280" t="s">
        <v>1777</v>
      </c>
      <c r="S39" s="279" t="s">
        <v>1507</v>
      </c>
      <c r="T39" s="278" t="s">
        <v>2086</v>
      </c>
      <c r="U39" s="277" t="s">
        <v>2085</v>
      </c>
    </row>
    <row r="40" spans="2:21" ht="48" customHeight="1">
      <c r="B40" s="279">
        <v>37</v>
      </c>
      <c r="C40" s="288" t="s">
        <v>2084</v>
      </c>
      <c r="D40" s="287" t="s">
        <v>1596</v>
      </c>
      <c r="E40" s="287" t="s">
        <v>2083</v>
      </c>
      <c r="F40" s="287" t="s">
        <v>2082</v>
      </c>
      <c r="G40" s="287" t="s">
        <v>885</v>
      </c>
      <c r="H40" s="278" t="s">
        <v>2081</v>
      </c>
      <c r="I40" s="278" t="s">
        <v>2080</v>
      </c>
      <c r="J40" s="278" t="s">
        <v>2079</v>
      </c>
      <c r="K40" s="286">
        <v>0.3</v>
      </c>
      <c r="L40" s="285" t="s">
        <v>1542</v>
      </c>
      <c r="M40" s="277" t="s">
        <v>2078</v>
      </c>
      <c r="N40" s="284">
        <v>150</v>
      </c>
      <c r="O40" s="283">
        <v>700</v>
      </c>
      <c r="P40" s="282">
        <v>1600</v>
      </c>
      <c r="Q40" s="281">
        <v>210</v>
      </c>
      <c r="R40" s="280" t="s">
        <v>1609</v>
      </c>
      <c r="S40" s="279" t="s">
        <v>1507</v>
      </c>
      <c r="T40" s="278" t="s">
        <v>2077</v>
      </c>
      <c r="U40" s="277" t="s">
        <v>2076</v>
      </c>
    </row>
    <row r="41" spans="2:21" ht="36" customHeight="1">
      <c r="B41" s="279">
        <v>38</v>
      </c>
      <c r="C41" s="288" t="s">
        <v>2075</v>
      </c>
      <c r="D41" s="287" t="s">
        <v>1596</v>
      </c>
      <c r="E41" s="287" t="s">
        <v>2074</v>
      </c>
      <c r="F41" s="287" t="s">
        <v>2073</v>
      </c>
      <c r="G41" s="287" t="s">
        <v>895</v>
      </c>
      <c r="H41" s="278" t="s">
        <v>2072</v>
      </c>
      <c r="I41" s="278" t="s">
        <v>2071</v>
      </c>
      <c r="J41" s="278" t="s">
        <v>2070</v>
      </c>
      <c r="K41" s="286">
        <v>0.25</v>
      </c>
      <c r="L41" s="285" t="s">
        <v>1542</v>
      </c>
      <c r="M41" s="277" t="s">
        <v>2069</v>
      </c>
      <c r="N41" s="284">
        <v>250</v>
      </c>
      <c r="O41" s="283">
        <v>1100</v>
      </c>
      <c r="P41" s="282">
        <v>2600</v>
      </c>
      <c r="Q41" s="281">
        <v>275</v>
      </c>
      <c r="R41" s="280" t="s">
        <v>1609</v>
      </c>
      <c r="S41" s="279" t="s">
        <v>1519</v>
      </c>
      <c r="T41" s="278" t="s">
        <v>2068</v>
      </c>
      <c r="U41" s="277" t="s">
        <v>2067</v>
      </c>
    </row>
    <row r="42" spans="2:21" ht="48" customHeight="1">
      <c r="B42" s="279">
        <v>39</v>
      </c>
      <c r="C42" s="288" t="s">
        <v>2066</v>
      </c>
      <c r="D42" s="287" t="s">
        <v>2056</v>
      </c>
      <c r="E42" s="287" t="s">
        <v>2065</v>
      </c>
      <c r="F42" s="287" t="s">
        <v>2064</v>
      </c>
      <c r="G42" s="287" t="s">
        <v>895</v>
      </c>
      <c r="H42" s="278" t="s">
        <v>2063</v>
      </c>
      <c r="I42" s="278" t="s">
        <v>2062</v>
      </c>
      <c r="J42" s="278" t="s">
        <v>2061</v>
      </c>
      <c r="K42" s="286">
        <v>0.5</v>
      </c>
      <c r="L42" s="285" t="s">
        <v>1542</v>
      </c>
      <c r="M42" s="277" t="s">
        <v>2060</v>
      </c>
      <c r="N42" s="284">
        <v>400</v>
      </c>
      <c r="O42" s="283">
        <v>1800</v>
      </c>
      <c r="P42" s="282">
        <v>4700</v>
      </c>
      <c r="Q42" s="281">
        <v>900</v>
      </c>
      <c r="R42" s="280" t="s">
        <v>1529</v>
      </c>
      <c r="S42" s="279" t="s">
        <v>1609</v>
      </c>
      <c r="T42" s="278" t="s">
        <v>2059</v>
      </c>
      <c r="U42" s="277" t="s">
        <v>2058</v>
      </c>
    </row>
    <row r="43" spans="2:21" ht="36" customHeight="1">
      <c r="B43" s="279">
        <v>40</v>
      </c>
      <c r="C43" s="288" t="s">
        <v>2057</v>
      </c>
      <c r="D43" s="287" t="s">
        <v>2056</v>
      </c>
      <c r="E43" s="287" t="s">
        <v>2055</v>
      </c>
      <c r="F43" s="287" t="s">
        <v>987</v>
      </c>
      <c r="G43" s="287" t="s">
        <v>895</v>
      </c>
      <c r="H43" s="278" t="s">
        <v>2054</v>
      </c>
      <c r="I43" s="278" t="s">
        <v>2053</v>
      </c>
      <c r="J43" s="278" t="s">
        <v>2052</v>
      </c>
      <c r="K43" s="286">
        <v>0.4</v>
      </c>
      <c r="L43" s="285" t="s">
        <v>1542</v>
      </c>
      <c r="M43" s="277" t="s">
        <v>2051</v>
      </c>
      <c r="N43" s="284">
        <v>250</v>
      </c>
      <c r="O43" s="283">
        <v>1200</v>
      </c>
      <c r="P43" s="282">
        <v>3000</v>
      </c>
      <c r="Q43" s="281">
        <v>480</v>
      </c>
      <c r="R43" s="280" t="s">
        <v>1609</v>
      </c>
      <c r="S43" s="279" t="s">
        <v>1519</v>
      </c>
      <c r="T43" s="278" t="s">
        <v>2050</v>
      </c>
      <c r="U43" s="277" t="s">
        <v>2049</v>
      </c>
    </row>
    <row r="44" spans="2:21" ht="36" customHeight="1">
      <c r="B44" s="279">
        <v>41</v>
      </c>
      <c r="C44" s="288" t="s">
        <v>2048</v>
      </c>
      <c r="D44" s="287" t="s">
        <v>1218</v>
      </c>
      <c r="E44" s="287" t="s">
        <v>1395</v>
      </c>
      <c r="F44" s="287" t="s">
        <v>1198</v>
      </c>
      <c r="G44" s="287" t="s">
        <v>895</v>
      </c>
      <c r="H44" s="278" t="s">
        <v>2047</v>
      </c>
      <c r="I44" s="278" t="s">
        <v>2046</v>
      </c>
      <c r="J44" s="278" t="s">
        <v>2045</v>
      </c>
      <c r="K44" s="286">
        <v>0.35</v>
      </c>
      <c r="L44" s="285" t="s">
        <v>1542</v>
      </c>
      <c r="M44" s="277" t="s">
        <v>2044</v>
      </c>
      <c r="N44" s="284">
        <v>200</v>
      </c>
      <c r="O44" s="283">
        <v>800</v>
      </c>
      <c r="P44" s="282">
        <v>2100</v>
      </c>
      <c r="Q44" s="281">
        <v>280</v>
      </c>
      <c r="R44" s="280" t="s">
        <v>1529</v>
      </c>
      <c r="S44" s="279" t="s">
        <v>1529</v>
      </c>
      <c r="T44" s="278" t="s">
        <v>2043</v>
      </c>
      <c r="U44" s="277" t="s">
        <v>2042</v>
      </c>
    </row>
    <row r="45" spans="2:21" ht="36" customHeight="1">
      <c r="B45" s="279">
        <v>42</v>
      </c>
      <c r="C45" s="288" t="s">
        <v>2041</v>
      </c>
      <c r="D45" s="287" t="s">
        <v>1182</v>
      </c>
      <c r="E45" s="287" t="s">
        <v>2040</v>
      </c>
      <c r="F45" s="287" t="s">
        <v>2039</v>
      </c>
      <c r="G45" s="287" t="s">
        <v>895</v>
      </c>
      <c r="H45" s="278" t="s">
        <v>2038</v>
      </c>
      <c r="I45" s="278" t="s">
        <v>2037</v>
      </c>
      <c r="J45" s="278" t="s">
        <v>2036</v>
      </c>
      <c r="K45" s="286">
        <v>0.4</v>
      </c>
      <c r="L45" s="285" t="s">
        <v>1542</v>
      </c>
      <c r="M45" s="277" t="s">
        <v>2035</v>
      </c>
      <c r="N45" s="284">
        <v>300</v>
      </c>
      <c r="O45" s="283">
        <v>1300</v>
      </c>
      <c r="P45" s="282">
        <v>3000</v>
      </c>
      <c r="Q45" s="281">
        <v>520</v>
      </c>
      <c r="R45" s="280" t="s">
        <v>1609</v>
      </c>
      <c r="S45" s="279" t="s">
        <v>1609</v>
      </c>
      <c r="T45" s="278" t="s">
        <v>2034</v>
      </c>
      <c r="U45" s="277" t="s">
        <v>2033</v>
      </c>
    </row>
    <row r="46" spans="2:21" ht="36" customHeight="1">
      <c r="B46" s="279">
        <v>43</v>
      </c>
      <c r="C46" s="288" t="s">
        <v>2032</v>
      </c>
      <c r="D46" s="287" t="s">
        <v>1182</v>
      </c>
      <c r="E46" s="287" t="s">
        <v>2031</v>
      </c>
      <c r="F46" s="287" t="s">
        <v>2030</v>
      </c>
      <c r="G46" s="287" t="s">
        <v>895</v>
      </c>
      <c r="H46" s="278" t="s">
        <v>2029</v>
      </c>
      <c r="I46" s="278" t="s">
        <v>2028</v>
      </c>
      <c r="J46" s="278" t="s">
        <v>2027</v>
      </c>
      <c r="K46" s="286">
        <v>0.3</v>
      </c>
      <c r="L46" s="285" t="s">
        <v>1542</v>
      </c>
      <c r="M46" s="277" t="s">
        <v>2026</v>
      </c>
      <c r="N46" s="284">
        <v>450</v>
      </c>
      <c r="O46" s="283">
        <v>2100</v>
      </c>
      <c r="P46" s="282">
        <v>4900</v>
      </c>
      <c r="Q46" s="281">
        <v>630</v>
      </c>
      <c r="R46" s="280" t="s">
        <v>1519</v>
      </c>
      <c r="S46" s="279" t="s">
        <v>1519</v>
      </c>
      <c r="T46" s="278" t="s">
        <v>2025</v>
      </c>
      <c r="U46" s="277" t="s">
        <v>2024</v>
      </c>
    </row>
    <row r="47" spans="2:21" ht="48" customHeight="1">
      <c r="B47" s="279">
        <v>44</v>
      </c>
      <c r="C47" s="288" t="s">
        <v>2023</v>
      </c>
      <c r="D47" s="287" t="s">
        <v>1182</v>
      </c>
      <c r="E47" s="287" t="s">
        <v>2022</v>
      </c>
      <c r="F47" s="287" t="s">
        <v>2021</v>
      </c>
      <c r="G47" s="287" t="s">
        <v>895</v>
      </c>
      <c r="H47" s="278" t="s">
        <v>2020</v>
      </c>
      <c r="I47" s="278" t="s">
        <v>2019</v>
      </c>
      <c r="J47" s="278" t="s">
        <v>2018</v>
      </c>
      <c r="K47" s="286">
        <v>0.25</v>
      </c>
      <c r="L47" s="285" t="s">
        <v>1497</v>
      </c>
      <c r="M47" s="277" t="s">
        <v>2017</v>
      </c>
      <c r="N47" s="284">
        <v>200</v>
      </c>
      <c r="O47" s="283">
        <v>900</v>
      </c>
      <c r="P47" s="282">
        <v>2200</v>
      </c>
      <c r="Q47" s="281">
        <v>225</v>
      </c>
      <c r="R47" s="280" t="s">
        <v>1609</v>
      </c>
      <c r="S47" s="279" t="s">
        <v>1519</v>
      </c>
      <c r="T47" s="278" t="s">
        <v>2016</v>
      </c>
      <c r="U47" s="277" t="s">
        <v>2015</v>
      </c>
    </row>
    <row r="48" spans="2:21" ht="36" customHeight="1">
      <c r="B48" s="279">
        <v>45</v>
      </c>
      <c r="C48" s="288" t="s">
        <v>2014</v>
      </c>
      <c r="D48" s="287" t="s">
        <v>1986</v>
      </c>
      <c r="E48" s="287" t="s">
        <v>2013</v>
      </c>
      <c r="F48" s="287" t="s">
        <v>2012</v>
      </c>
      <c r="G48" s="287" t="s">
        <v>958</v>
      </c>
      <c r="H48" s="278" t="s">
        <v>2011</v>
      </c>
      <c r="I48" s="278" t="s">
        <v>2010</v>
      </c>
      <c r="J48" s="278" t="s">
        <v>2009</v>
      </c>
      <c r="K48" s="286">
        <v>0.3</v>
      </c>
      <c r="L48" s="285" t="s">
        <v>1542</v>
      </c>
      <c r="M48" s="277" t="s">
        <v>2008</v>
      </c>
      <c r="N48" s="284">
        <v>150</v>
      </c>
      <c r="O48" s="283">
        <v>700</v>
      </c>
      <c r="P48" s="282">
        <v>1700</v>
      </c>
      <c r="Q48" s="281">
        <v>210</v>
      </c>
      <c r="R48" s="280" t="s">
        <v>1609</v>
      </c>
      <c r="S48" s="279" t="s">
        <v>1519</v>
      </c>
      <c r="T48" s="278" t="s">
        <v>2007</v>
      </c>
      <c r="U48" s="277" t="s">
        <v>2006</v>
      </c>
    </row>
    <row r="49" spans="2:21" ht="36" customHeight="1">
      <c r="B49" s="279">
        <v>46</v>
      </c>
      <c r="C49" s="288" t="s">
        <v>2005</v>
      </c>
      <c r="D49" s="287" t="s">
        <v>1986</v>
      </c>
      <c r="E49" s="287" t="s">
        <v>2004</v>
      </c>
      <c r="F49" s="287" t="s">
        <v>2003</v>
      </c>
      <c r="G49" s="287" t="s">
        <v>895</v>
      </c>
      <c r="H49" s="278" t="s">
        <v>2002</v>
      </c>
      <c r="I49" s="278" t="s">
        <v>2001</v>
      </c>
      <c r="J49" s="278" t="s">
        <v>2000</v>
      </c>
      <c r="K49" s="286">
        <v>0.45</v>
      </c>
      <c r="L49" s="285" t="s">
        <v>1542</v>
      </c>
      <c r="M49" s="277" t="s">
        <v>1999</v>
      </c>
      <c r="N49" s="284">
        <v>200</v>
      </c>
      <c r="O49" s="283">
        <v>1000</v>
      </c>
      <c r="P49" s="282">
        <v>2600</v>
      </c>
      <c r="Q49" s="281">
        <v>450</v>
      </c>
      <c r="R49" s="280" t="s">
        <v>1519</v>
      </c>
      <c r="S49" s="279" t="s">
        <v>1519</v>
      </c>
      <c r="T49" s="278" t="s">
        <v>1998</v>
      </c>
      <c r="U49" s="277" t="s">
        <v>1997</v>
      </c>
    </row>
    <row r="50" spans="2:21" ht="48" customHeight="1">
      <c r="B50" s="279">
        <v>47</v>
      </c>
      <c r="C50" s="288" t="s">
        <v>1996</v>
      </c>
      <c r="D50" s="287" t="s">
        <v>1986</v>
      </c>
      <c r="E50" s="287" t="s">
        <v>1995</v>
      </c>
      <c r="F50" s="287" t="s">
        <v>1994</v>
      </c>
      <c r="G50" s="287" t="s">
        <v>885</v>
      </c>
      <c r="H50" s="278" t="s">
        <v>1993</v>
      </c>
      <c r="I50" s="278" t="s">
        <v>1992</v>
      </c>
      <c r="J50" s="278" t="s">
        <v>1991</v>
      </c>
      <c r="K50" s="286">
        <v>0.4</v>
      </c>
      <c r="L50" s="285" t="s">
        <v>1542</v>
      </c>
      <c r="M50" s="277" t="s">
        <v>1990</v>
      </c>
      <c r="N50" s="284">
        <v>200</v>
      </c>
      <c r="O50" s="283">
        <v>700</v>
      </c>
      <c r="P50" s="282">
        <v>1900</v>
      </c>
      <c r="Q50" s="281">
        <v>280</v>
      </c>
      <c r="R50" s="280" t="s">
        <v>1519</v>
      </c>
      <c r="S50" s="279" t="s">
        <v>1519</v>
      </c>
      <c r="T50" s="278" t="s">
        <v>1989</v>
      </c>
      <c r="U50" s="277" t="s">
        <v>1988</v>
      </c>
    </row>
    <row r="51" spans="2:21" ht="36" customHeight="1">
      <c r="B51" s="279">
        <v>48</v>
      </c>
      <c r="C51" s="288" t="s">
        <v>1987</v>
      </c>
      <c r="D51" s="287" t="s">
        <v>1986</v>
      </c>
      <c r="E51" s="287" t="s">
        <v>1985</v>
      </c>
      <c r="F51" s="287" t="s">
        <v>1984</v>
      </c>
      <c r="G51" s="287" t="s">
        <v>895</v>
      </c>
      <c r="H51" s="278" t="s">
        <v>1983</v>
      </c>
      <c r="I51" s="278" t="s">
        <v>1982</v>
      </c>
      <c r="J51" s="278" t="s">
        <v>1981</v>
      </c>
      <c r="K51" s="286">
        <v>0.35</v>
      </c>
      <c r="L51" s="285" t="s">
        <v>1542</v>
      </c>
      <c r="M51" s="277" t="s">
        <v>1980</v>
      </c>
      <c r="N51" s="284">
        <v>250</v>
      </c>
      <c r="O51" s="283">
        <v>1000</v>
      </c>
      <c r="P51" s="282">
        <v>2200</v>
      </c>
      <c r="Q51" s="281">
        <v>350</v>
      </c>
      <c r="R51" s="280" t="s">
        <v>1529</v>
      </c>
      <c r="S51" s="279" t="s">
        <v>1609</v>
      </c>
      <c r="T51" s="278" t="s">
        <v>1979</v>
      </c>
      <c r="U51" s="277" t="s">
        <v>1978</v>
      </c>
    </row>
    <row r="52" spans="2:21" ht="48" customHeight="1">
      <c r="B52" s="279">
        <v>49</v>
      </c>
      <c r="C52" s="288" t="s">
        <v>1977</v>
      </c>
      <c r="D52" s="287" t="s">
        <v>1585</v>
      </c>
      <c r="E52" s="287" t="s">
        <v>1960</v>
      </c>
      <c r="F52" s="287" t="s">
        <v>1976</v>
      </c>
      <c r="G52" s="287" t="s">
        <v>885</v>
      </c>
      <c r="H52" s="278" t="s">
        <v>1975</v>
      </c>
      <c r="I52" s="278" t="s">
        <v>1974</v>
      </c>
      <c r="J52" s="278" t="s">
        <v>1973</v>
      </c>
      <c r="K52" s="286">
        <v>0.4</v>
      </c>
      <c r="L52" s="285" t="s">
        <v>1531</v>
      </c>
      <c r="M52" s="277" t="s">
        <v>1972</v>
      </c>
      <c r="N52" s="284">
        <v>450</v>
      </c>
      <c r="O52" s="283">
        <v>2000</v>
      </c>
      <c r="P52" s="282">
        <v>5000</v>
      </c>
      <c r="Q52" s="281">
        <v>800</v>
      </c>
      <c r="R52" s="280" t="s">
        <v>1529</v>
      </c>
      <c r="S52" s="279" t="s">
        <v>1529</v>
      </c>
      <c r="T52" s="278" t="s">
        <v>1971</v>
      </c>
      <c r="U52" s="277" t="s">
        <v>1970</v>
      </c>
    </row>
    <row r="53" spans="2:21" ht="36" customHeight="1">
      <c r="B53" s="279">
        <v>50</v>
      </c>
      <c r="C53" s="288" t="s">
        <v>1969</v>
      </c>
      <c r="D53" s="287" t="s">
        <v>1585</v>
      </c>
      <c r="E53" s="287" t="s">
        <v>1960</v>
      </c>
      <c r="F53" s="287" t="s">
        <v>1968</v>
      </c>
      <c r="G53" s="287" t="s">
        <v>885</v>
      </c>
      <c r="H53" s="278" t="s">
        <v>1967</v>
      </c>
      <c r="I53" s="278" t="s">
        <v>1966</v>
      </c>
      <c r="J53" s="278" t="s">
        <v>1965</v>
      </c>
      <c r="K53" s="286">
        <v>0.3</v>
      </c>
      <c r="L53" s="285" t="s">
        <v>1542</v>
      </c>
      <c r="M53" s="277" t="s">
        <v>1964</v>
      </c>
      <c r="N53" s="284">
        <v>350</v>
      </c>
      <c r="O53" s="283">
        <v>1500</v>
      </c>
      <c r="P53" s="282">
        <v>3500</v>
      </c>
      <c r="Q53" s="281">
        <v>450</v>
      </c>
      <c r="R53" s="280" t="s">
        <v>1609</v>
      </c>
      <c r="S53" s="279" t="s">
        <v>1519</v>
      </c>
      <c r="T53" s="278" t="s">
        <v>1963</v>
      </c>
      <c r="U53" s="277" t="s">
        <v>1962</v>
      </c>
    </row>
    <row r="54" spans="2:21" ht="60" customHeight="1">
      <c r="B54" s="279">
        <v>51</v>
      </c>
      <c r="C54" s="288" t="s">
        <v>1961</v>
      </c>
      <c r="D54" s="287" t="s">
        <v>1585</v>
      </c>
      <c r="E54" s="287" t="s">
        <v>1960</v>
      </c>
      <c r="F54" s="287" t="s">
        <v>1959</v>
      </c>
      <c r="G54" s="287" t="s">
        <v>885</v>
      </c>
      <c r="H54" s="278" t="s">
        <v>1958</v>
      </c>
      <c r="I54" s="278" t="s">
        <v>1957</v>
      </c>
      <c r="J54" s="278" t="s">
        <v>1956</v>
      </c>
      <c r="K54" s="286">
        <v>0.25</v>
      </c>
      <c r="L54" s="285" t="s">
        <v>1531</v>
      </c>
      <c r="M54" s="277" t="s">
        <v>1955</v>
      </c>
      <c r="N54" s="284">
        <v>500</v>
      </c>
      <c r="O54" s="283">
        <v>1900</v>
      </c>
      <c r="P54" s="282">
        <v>4500</v>
      </c>
      <c r="Q54" s="281">
        <v>475</v>
      </c>
      <c r="R54" s="280" t="s">
        <v>1519</v>
      </c>
      <c r="S54" s="279" t="s">
        <v>1519</v>
      </c>
      <c r="T54" s="278" t="s">
        <v>1954</v>
      </c>
      <c r="U54" s="277" t="s">
        <v>1953</v>
      </c>
    </row>
    <row r="55" spans="2:21" ht="36" customHeight="1">
      <c r="B55" s="279">
        <v>52</v>
      </c>
      <c r="C55" s="288" t="s">
        <v>1952</v>
      </c>
      <c r="D55" s="287" t="s">
        <v>1585</v>
      </c>
      <c r="E55" s="287" t="s">
        <v>1951</v>
      </c>
      <c r="F55" s="287" t="s">
        <v>1950</v>
      </c>
      <c r="G55" s="287" t="s">
        <v>868</v>
      </c>
      <c r="H55" s="278" t="s">
        <v>1949</v>
      </c>
      <c r="I55" s="278" t="s">
        <v>1948</v>
      </c>
      <c r="J55" s="278" t="s">
        <v>1947</v>
      </c>
      <c r="K55" s="286">
        <v>0.25</v>
      </c>
      <c r="L55" s="285" t="s">
        <v>1542</v>
      </c>
      <c r="M55" s="277" t="s">
        <v>1946</v>
      </c>
      <c r="N55" s="284">
        <v>250</v>
      </c>
      <c r="O55" s="283">
        <v>1000</v>
      </c>
      <c r="P55" s="282">
        <v>2700</v>
      </c>
      <c r="Q55" s="281">
        <v>250</v>
      </c>
      <c r="R55" s="280" t="s">
        <v>1529</v>
      </c>
      <c r="S55" s="279" t="s">
        <v>1692</v>
      </c>
      <c r="T55" s="278" t="s">
        <v>1945</v>
      </c>
      <c r="U55" s="277" t="s">
        <v>1944</v>
      </c>
    </row>
    <row r="56" spans="2:21" ht="36" customHeight="1">
      <c r="B56" s="279">
        <v>53</v>
      </c>
      <c r="C56" s="288" t="s">
        <v>1943</v>
      </c>
      <c r="D56" s="287" t="s">
        <v>1585</v>
      </c>
      <c r="E56" s="287" t="s">
        <v>1942</v>
      </c>
      <c r="F56" s="287" t="s">
        <v>1941</v>
      </c>
      <c r="G56" s="287" t="s">
        <v>895</v>
      </c>
      <c r="H56" s="278" t="s">
        <v>1940</v>
      </c>
      <c r="I56" s="278" t="s">
        <v>1939</v>
      </c>
      <c r="J56" s="278" t="s">
        <v>1938</v>
      </c>
      <c r="K56" s="286">
        <v>0.4</v>
      </c>
      <c r="L56" s="285" t="s">
        <v>1542</v>
      </c>
      <c r="M56" s="277" t="s">
        <v>1937</v>
      </c>
      <c r="N56" s="284">
        <v>200</v>
      </c>
      <c r="O56" s="283">
        <v>800</v>
      </c>
      <c r="P56" s="282">
        <v>2100</v>
      </c>
      <c r="Q56" s="281">
        <v>320</v>
      </c>
      <c r="R56" s="280" t="s">
        <v>1609</v>
      </c>
      <c r="S56" s="279" t="s">
        <v>1609</v>
      </c>
      <c r="T56" s="278" t="s">
        <v>1936</v>
      </c>
      <c r="U56" s="277" t="s">
        <v>1935</v>
      </c>
    </row>
    <row r="57" spans="2:21" ht="48" customHeight="1">
      <c r="B57" s="279">
        <v>54</v>
      </c>
      <c r="C57" s="288" t="s">
        <v>1934</v>
      </c>
      <c r="D57" s="287" t="s">
        <v>1117</v>
      </c>
      <c r="E57" s="287" t="s">
        <v>1128</v>
      </c>
      <c r="F57" s="287" t="s">
        <v>1129</v>
      </c>
      <c r="G57" s="287" t="s">
        <v>885</v>
      </c>
      <c r="H57" s="278" t="s">
        <v>1933</v>
      </c>
      <c r="I57" s="278" t="s">
        <v>1932</v>
      </c>
      <c r="J57" s="278" t="s">
        <v>1931</v>
      </c>
      <c r="K57" s="286">
        <v>0.25</v>
      </c>
      <c r="L57" s="285" t="s">
        <v>1531</v>
      </c>
      <c r="M57" s="277" t="s">
        <v>1930</v>
      </c>
      <c r="N57" s="284">
        <v>300</v>
      </c>
      <c r="O57" s="283">
        <v>1500</v>
      </c>
      <c r="P57" s="282">
        <v>3600</v>
      </c>
      <c r="Q57" s="281">
        <v>375</v>
      </c>
      <c r="R57" s="280" t="s">
        <v>1529</v>
      </c>
      <c r="S57" s="279" t="s">
        <v>1609</v>
      </c>
      <c r="T57" s="278" t="s">
        <v>1929</v>
      </c>
      <c r="U57" s="277" t="s">
        <v>1928</v>
      </c>
    </row>
    <row r="58" spans="2:21" ht="36" customHeight="1">
      <c r="B58" s="279">
        <v>55</v>
      </c>
      <c r="C58" s="288" t="s">
        <v>1927</v>
      </c>
      <c r="D58" s="287" t="s">
        <v>1117</v>
      </c>
      <c r="E58" s="287" t="s">
        <v>1141</v>
      </c>
      <c r="F58" s="287" t="s">
        <v>1926</v>
      </c>
      <c r="G58" s="287" t="s">
        <v>1014</v>
      </c>
      <c r="H58" s="278" t="s">
        <v>1925</v>
      </c>
      <c r="I58" s="278" t="s">
        <v>1924</v>
      </c>
      <c r="J58" s="278" t="s">
        <v>1923</v>
      </c>
      <c r="K58" s="286">
        <v>0.55000000000000004</v>
      </c>
      <c r="L58" s="285" t="s">
        <v>1542</v>
      </c>
      <c r="M58" s="277" t="s">
        <v>1922</v>
      </c>
      <c r="N58" s="284">
        <v>500</v>
      </c>
      <c r="O58" s="283">
        <v>1800</v>
      </c>
      <c r="P58" s="282">
        <v>4100</v>
      </c>
      <c r="Q58" s="281">
        <v>990</v>
      </c>
      <c r="R58" s="280" t="s">
        <v>1730</v>
      </c>
      <c r="S58" s="279" t="s">
        <v>1730</v>
      </c>
      <c r="T58" s="278" t="s">
        <v>1921</v>
      </c>
      <c r="U58" s="277" t="s">
        <v>1920</v>
      </c>
    </row>
    <row r="59" spans="2:21" ht="36" customHeight="1">
      <c r="B59" s="279">
        <v>56</v>
      </c>
      <c r="C59" s="288" t="s">
        <v>1919</v>
      </c>
      <c r="D59" s="287" t="s">
        <v>1011</v>
      </c>
      <c r="E59" s="287" t="s">
        <v>1918</v>
      </c>
      <c r="F59" s="287" t="s">
        <v>1917</v>
      </c>
      <c r="G59" s="287" t="s">
        <v>885</v>
      </c>
      <c r="H59" s="278" t="s">
        <v>1916</v>
      </c>
      <c r="I59" s="278" t="s">
        <v>1915</v>
      </c>
      <c r="J59" s="278" t="s">
        <v>1914</v>
      </c>
      <c r="K59" s="286">
        <v>0.35</v>
      </c>
      <c r="L59" s="285" t="s">
        <v>1509</v>
      </c>
      <c r="M59" s="277" t="s">
        <v>1913</v>
      </c>
      <c r="N59" s="284">
        <v>400</v>
      </c>
      <c r="O59" s="283">
        <v>1800</v>
      </c>
      <c r="P59" s="282">
        <v>4200</v>
      </c>
      <c r="Q59" s="281">
        <v>630</v>
      </c>
      <c r="R59" s="280" t="s">
        <v>1730</v>
      </c>
      <c r="S59" s="279" t="s">
        <v>1730</v>
      </c>
      <c r="T59" s="278" t="s">
        <v>1912</v>
      </c>
      <c r="U59" s="277" t="s">
        <v>1911</v>
      </c>
    </row>
    <row r="60" spans="2:21" ht="48" customHeight="1">
      <c r="B60" s="279">
        <v>57</v>
      </c>
      <c r="C60" s="288" t="s">
        <v>1910</v>
      </c>
      <c r="D60" s="287" t="s">
        <v>1548</v>
      </c>
      <c r="E60" s="287" t="s">
        <v>1909</v>
      </c>
      <c r="F60" s="287" t="s">
        <v>1908</v>
      </c>
      <c r="G60" s="287" t="s">
        <v>1014</v>
      </c>
      <c r="H60" s="278" t="s">
        <v>1907</v>
      </c>
      <c r="I60" s="278" t="s">
        <v>1906</v>
      </c>
      <c r="J60" s="278" t="s">
        <v>1905</v>
      </c>
      <c r="K60" s="286">
        <v>0.2</v>
      </c>
      <c r="L60" s="285" t="s">
        <v>1531</v>
      </c>
      <c r="M60" s="277" t="s">
        <v>1904</v>
      </c>
      <c r="N60" s="284">
        <v>400</v>
      </c>
      <c r="O60" s="283">
        <v>1700</v>
      </c>
      <c r="P60" s="282">
        <v>4600</v>
      </c>
      <c r="Q60" s="281">
        <v>340</v>
      </c>
      <c r="R60" s="280" t="s">
        <v>1519</v>
      </c>
      <c r="S60" s="279" t="s">
        <v>1519</v>
      </c>
      <c r="T60" s="278" t="s">
        <v>1903</v>
      </c>
      <c r="U60" s="277" t="s">
        <v>1902</v>
      </c>
    </row>
    <row r="61" spans="2:21" ht="48" customHeight="1">
      <c r="B61" s="279">
        <v>58</v>
      </c>
      <c r="C61" s="288" t="s">
        <v>1901</v>
      </c>
      <c r="D61" s="287" t="s">
        <v>1117</v>
      </c>
      <c r="E61" s="287" t="s">
        <v>1900</v>
      </c>
      <c r="F61" s="287" t="s">
        <v>1899</v>
      </c>
      <c r="G61" s="287" t="s">
        <v>958</v>
      </c>
      <c r="H61" s="278" t="s">
        <v>1898</v>
      </c>
      <c r="I61" s="278" t="s">
        <v>1897</v>
      </c>
      <c r="J61" s="278" t="s">
        <v>1896</v>
      </c>
      <c r="K61" s="286">
        <v>0.35</v>
      </c>
      <c r="L61" s="285" t="s">
        <v>1509</v>
      </c>
      <c r="M61" s="277" t="s">
        <v>1895</v>
      </c>
      <c r="N61" s="284">
        <v>200</v>
      </c>
      <c r="O61" s="283">
        <v>1000</v>
      </c>
      <c r="P61" s="282">
        <v>2500</v>
      </c>
      <c r="Q61" s="281">
        <v>350</v>
      </c>
      <c r="R61" s="280" t="s">
        <v>1519</v>
      </c>
      <c r="S61" s="279" t="s">
        <v>1519</v>
      </c>
      <c r="T61" s="278" t="s">
        <v>1894</v>
      </c>
      <c r="U61" s="277" t="s">
        <v>1893</v>
      </c>
    </row>
    <row r="62" spans="2:21" ht="48" customHeight="1">
      <c r="B62" s="279">
        <v>59</v>
      </c>
      <c r="C62" s="288" t="s">
        <v>1892</v>
      </c>
      <c r="D62" s="287" t="s">
        <v>1891</v>
      </c>
      <c r="E62" s="287" t="s">
        <v>1890</v>
      </c>
      <c r="F62" s="287" t="s">
        <v>1889</v>
      </c>
      <c r="G62" s="287" t="s">
        <v>868</v>
      </c>
      <c r="H62" s="278" t="s">
        <v>1888</v>
      </c>
      <c r="I62" s="278" t="s">
        <v>1887</v>
      </c>
      <c r="J62" s="278" t="s">
        <v>1886</v>
      </c>
      <c r="K62" s="286">
        <v>0.25</v>
      </c>
      <c r="L62" s="285" t="s">
        <v>1542</v>
      </c>
      <c r="M62" s="277" t="s">
        <v>1885</v>
      </c>
      <c r="N62" s="284">
        <v>150</v>
      </c>
      <c r="O62" s="283">
        <v>700</v>
      </c>
      <c r="P62" s="282">
        <v>1700</v>
      </c>
      <c r="Q62" s="281">
        <v>175</v>
      </c>
      <c r="R62" s="280" t="s">
        <v>1529</v>
      </c>
      <c r="S62" s="279" t="s">
        <v>1609</v>
      </c>
      <c r="T62" s="278" t="s">
        <v>1884</v>
      </c>
      <c r="U62" s="277" t="s">
        <v>1883</v>
      </c>
    </row>
    <row r="63" spans="2:21" ht="36" customHeight="1">
      <c r="B63" s="279">
        <v>60</v>
      </c>
      <c r="C63" s="288" t="s">
        <v>1882</v>
      </c>
      <c r="D63" s="287" t="s">
        <v>1218</v>
      </c>
      <c r="E63" s="287" t="s">
        <v>1881</v>
      </c>
      <c r="F63" s="287" t="s">
        <v>1880</v>
      </c>
      <c r="G63" s="287" t="s">
        <v>868</v>
      </c>
      <c r="H63" s="278" t="s">
        <v>1879</v>
      </c>
      <c r="I63" s="278" t="s">
        <v>1878</v>
      </c>
      <c r="J63" s="278" t="s">
        <v>1877</v>
      </c>
      <c r="K63" s="286">
        <v>0.35</v>
      </c>
      <c r="L63" s="285" t="s">
        <v>1542</v>
      </c>
      <c r="M63" s="277" t="s">
        <v>1876</v>
      </c>
      <c r="N63" s="284">
        <v>200</v>
      </c>
      <c r="O63" s="283">
        <v>1000</v>
      </c>
      <c r="P63" s="282">
        <v>2600</v>
      </c>
      <c r="Q63" s="281">
        <v>350</v>
      </c>
      <c r="R63" s="280" t="s">
        <v>1529</v>
      </c>
      <c r="S63" s="279" t="s">
        <v>1777</v>
      </c>
      <c r="T63" s="278" t="s">
        <v>1875</v>
      </c>
      <c r="U63" s="277" t="s">
        <v>1874</v>
      </c>
    </row>
    <row r="64" spans="2:21" ht="48" customHeight="1">
      <c r="B64" s="279">
        <v>61</v>
      </c>
      <c r="C64" s="288" t="s">
        <v>1873</v>
      </c>
      <c r="D64" s="287" t="s">
        <v>1117</v>
      </c>
      <c r="E64" s="287" t="s">
        <v>1872</v>
      </c>
      <c r="F64" s="287" t="s">
        <v>1871</v>
      </c>
      <c r="G64" s="287" t="s">
        <v>958</v>
      </c>
      <c r="H64" s="278" t="s">
        <v>1870</v>
      </c>
      <c r="I64" s="278" t="s">
        <v>1869</v>
      </c>
      <c r="J64" s="278" t="s">
        <v>1868</v>
      </c>
      <c r="K64" s="286">
        <v>0.35</v>
      </c>
      <c r="L64" s="285" t="s">
        <v>1509</v>
      </c>
      <c r="M64" s="277" t="s">
        <v>1867</v>
      </c>
      <c r="N64" s="284">
        <v>200</v>
      </c>
      <c r="O64" s="283">
        <v>800</v>
      </c>
      <c r="P64" s="282">
        <v>2000</v>
      </c>
      <c r="Q64" s="281">
        <v>280</v>
      </c>
      <c r="R64" s="280" t="s">
        <v>1777</v>
      </c>
      <c r="S64" s="279" t="s">
        <v>1507</v>
      </c>
      <c r="T64" s="278" t="s">
        <v>1866</v>
      </c>
      <c r="U64" s="277" t="s">
        <v>1865</v>
      </c>
    </row>
    <row r="65" spans="2:21" ht="36" customHeight="1">
      <c r="B65" s="279">
        <v>62</v>
      </c>
      <c r="C65" s="288" t="s">
        <v>1864</v>
      </c>
      <c r="D65" s="287" t="s">
        <v>865</v>
      </c>
      <c r="E65" s="287" t="s">
        <v>1228</v>
      </c>
      <c r="F65" s="287" t="s">
        <v>919</v>
      </c>
      <c r="G65" s="287" t="s">
        <v>885</v>
      </c>
      <c r="H65" s="278" t="s">
        <v>1863</v>
      </c>
      <c r="I65" s="278" t="s">
        <v>1862</v>
      </c>
      <c r="J65" s="278" t="s">
        <v>1861</v>
      </c>
      <c r="K65" s="286">
        <v>0.4</v>
      </c>
      <c r="L65" s="285" t="s">
        <v>1509</v>
      </c>
      <c r="M65" s="277" t="s">
        <v>1860</v>
      </c>
      <c r="N65" s="284">
        <v>150</v>
      </c>
      <c r="O65" s="283">
        <v>600</v>
      </c>
      <c r="P65" s="282">
        <v>1500</v>
      </c>
      <c r="Q65" s="281">
        <v>240</v>
      </c>
      <c r="R65" s="280" t="s">
        <v>1730</v>
      </c>
      <c r="S65" s="279" t="s">
        <v>1692</v>
      </c>
      <c r="T65" s="278" t="s">
        <v>1859</v>
      </c>
      <c r="U65" s="277" t="s">
        <v>1858</v>
      </c>
    </row>
    <row r="66" spans="2:21" ht="36" customHeight="1">
      <c r="B66" s="279">
        <v>63</v>
      </c>
      <c r="C66" s="288" t="s">
        <v>1857</v>
      </c>
      <c r="D66" s="287" t="s">
        <v>1773</v>
      </c>
      <c r="E66" s="287" t="s">
        <v>1856</v>
      </c>
      <c r="F66" s="287" t="s">
        <v>1855</v>
      </c>
      <c r="G66" s="287" t="s">
        <v>1845</v>
      </c>
      <c r="H66" s="278" t="s">
        <v>1854</v>
      </c>
      <c r="I66" s="278" t="s">
        <v>1853</v>
      </c>
      <c r="J66" s="278" t="s">
        <v>1852</v>
      </c>
      <c r="K66" s="286">
        <v>0.4</v>
      </c>
      <c r="L66" s="285" t="s">
        <v>1542</v>
      </c>
      <c r="M66" s="277" t="s">
        <v>1851</v>
      </c>
      <c r="N66" s="284">
        <v>250</v>
      </c>
      <c r="O66" s="283">
        <v>1000</v>
      </c>
      <c r="P66" s="282">
        <v>2600</v>
      </c>
      <c r="Q66" s="281">
        <v>400</v>
      </c>
      <c r="R66" s="280" t="s">
        <v>1507</v>
      </c>
      <c r="S66" s="279" t="s">
        <v>1507</v>
      </c>
      <c r="T66" s="278" t="s">
        <v>1850</v>
      </c>
      <c r="U66" s="277" t="s">
        <v>1849</v>
      </c>
    </row>
    <row r="67" spans="2:21" ht="36" customHeight="1">
      <c r="B67" s="279">
        <v>64</v>
      </c>
      <c r="C67" s="288" t="s">
        <v>1848</v>
      </c>
      <c r="D67" s="287" t="s">
        <v>1596</v>
      </c>
      <c r="E67" s="287" t="s">
        <v>1847</v>
      </c>
      <c r="F67" s="287" t="s">
        <v>1846</v>
      </c>
      <c r="G67" s="287" t="s">
        <v>1845</v>
      </c>
      <c r="H67" s="278" t="s">
        <v>1844</v>
      </c>
      <c r="I67" s="278" t="s">
        <v>1843</v>
      </c>
      <c r="J67" s="278" t="s">
        <v>1842</v>
      </c>
      <c r="K67" s="286">
        <v>0.45</v>
      </c>
      <c r="L67" s="285" t="s">
        <v>1509</v>
      </c>
      <c r="M67" s="277" t="s">
        <v>1841</v>
      </c>
      <c r="N67" s="284">
        <v>250</v>
      </c>
      <c r="O67" s="283">
        <v>1100</v>
      </c>
      <c r="P67" s="282">
        <v>2500</v>
      </c>
      <c r="Q67" s="281">
        <v>495</v>
      </c>
      <c r="R67" s="280" t="s">
        <v>1777</v>
      </c>
      <c r="S67" s="279" t="s">
        <v>1507</v>
      </c>
      <c r="T67" s="278" t="s">
        <v>1840</v>
      </c>
      <c r="U67" s="277" t="s">
        <v>1839</v>
      </c>
    </row>
    <row r="68" spans="2:21" ht="36" customHeight="1">
      <c r="B68" s="279">
        <v>65</v>
      </c>
      <c r="C68" s="288" t="s">
        <v>1838</v>
      </c>
      <c r="D68" s="287" t="s">
        <v>1011</v>
      </c>
      <c r="E68" s="287" t="s">
        <v>1837</v>
      </c>
      <c r="F68" s="287" t="s">
        <v>1836</v>
      </c>
      <c r="G68" s="287" t="s">
        <v>958</v>
      </c>
      <c r="H68" s="278" t="s">
        <v>1835</v>
      </c>
      <c r="I68" s="278" t="s">
        <v>1834</v>
      </c>
      <c r="J68" s="278" t="s">
        <v>1833</v>
      </c>
      <c r="K68" s="286">
        <v>0.4</v>
      </c>
      <c r="L68" s="285" t="s">
        <v>1542</v>
      </c>
      <c r="M68" s="277" t="s">
        <v>1832</v>
      </c>
      <c r="N68" s="284">
        <v>350</v>
      </c>
      <c r="O68" s="283">
        <v>1700</v>
      </c>
      <c r="P68" s="282">
        <v>4200</v>
      </c>
      <c r="Q68" s="281">
        <v>680</v>
      </c>
      <c r="R68" s="280" t="s">
        <v>1519</v>
      </c>
      <c r="S68" s="279" t="s">
        <v>1519</v>
      </c>
      <c r="T68" s="278" t="s">
        <v>1831</v>
      </c>
      <c r="U68" s="277" t="s">
        <v>1830</v>
      </c>
    </row>
    <row r="69" spans="2:21" ht="36" customHeight="1">
      <c r="B69" s="279">
        <v>66</v>
      </c>
      <c r="C69" s="288" t="s">
        <v>1829</v>
      </c>
      <c r="D69" s="287" t="s">
        <v>1537</v>
      </c>
      <c r="E69" s="287" t="s">
        <v>1828</v>
      </c>
      <c r="F69" s="287" t="s">
        <v>1827</v>
      </c>
      <c r="G69" s="287" t="s">
        <v>895</v>
      </c>
      <c r="H69" s="278" t="s">
        <v>1826</v>
      </c>
      <c r="I69" s="278" t="s">
        <v>1825</v>
      </c>
      <c r="J69" s="278" t="s">
        <v>1824</v>
      </c>
      <c r="K69" s="286">
        <v>0.3</v>
      </c>
      <c r="L69" s="285" t="s">
        <v>1542</v>
      </c>
      <c r="M69" s="277" t="s">
        <v>1823</v>
      </c>
      <c r="N69" s="284">
        <v>300</v>
      </c>
      <c r="O69" s="283">
        <v>1600</v>
      </c>
      <c r="P69" s="282">
        <v>4200</v>
      </c>
      <c r="Q69" s="281">
        <v>480</v>
      </c>
      <c r="R69" s="280" t="s">
        <v>1507</v>
      </c>
      <c r="S69" s="279" t="s">
        <v>1507</v>
      </c>
      <c r="T69" s="278" t="s">
        <v>1822</v>
      </c>
      <c r="U69" s="277" t="s">
        <v>1821</v>
      </c>
    </row>
    <row r="70" spans="2:21" ht="48" customHeight="1">
      <c r="B70" s="279">
        <v>67</v>
      </c>
      <c r="C70" s="288" t="s">
        <v>1820</v>
      </c>
      <c r="D70" s="287" t="s">
        <v>1182</v>
      </c>
      <c r="E70" s="287" t="s">
        <v>1819</v>
      </c>
      <c r="F70" s="287" t="s">
        <v>1818</v>
      </c>
      <c r="G70" s="287" t="s">
        <v>895</v>
      </c>
      <c r="H70" s="278" t="s">
        <v>1817</v>
      </c>
      <c r="I70" s="278" t="s">
        <v>1816</v>
      </c>
      <c r="J70" s="278" t="s">
        <v>1815</v>
      </c>
      <c r="K70" s="286">
        <v>0.3</v>
      </c>
      <c r="L70" s="285" t="s">
        <v>1542</v>
      </c>
      <c r="M70" s="277" t="s">
        <v>1814</v>
      </c>
      <c r="N70" s="284">
        <v>450</v>
      </c>
      <c r="O70" s="283">
        <v>1900</v>
      </c>
      <c r="P70" s="282">
        <v>4700</v>
      </c>
      <c r="Q70" s="281">
        <v>570</v>
      </c>
      <c r="R70" s="280" t="s">
        <v>1578</v>
      </c>
      <c r="S70" s="279" t="s">
        <v>1609</v>
      </c>
      <c r="T70" s="278" t="s">
        <v>1813</v>
      </c>
      <c r="U70" s="277" t="s">
        <v>1812</v>
      </c>
    </row>
    <row r="71" spans="2:21" ht="36" customHeight="1">
      <c r="B71" s="279">
        <v>68</v>
      </c>
      <c r="C71" s="288" t="s">
        <v>1811</v>
      </c>
      <c r="D71" s="287" t="s">
        <v>1537</v>
      </c>
      <c r="E71" s="287" t="s">
        <v>1503</v>
      </c>
      <c r="F71" s="287" t="s">
        <v>1810</v>
      </c>
      <c r="G71" s="287" t="s">
        <v>895</v>
      </c>
      <c r="H71" s="278" t="s">
        <v>1809</v>
      </c>
      <c r="I71" s="278" t="s">
        <v>1808</v>
      </c>
      <c r="J71" s="278" t="s">
        <v>1807</v>
      </c>
      <c r="K71" s="286">
        <v>0.2</v>
      </c>
      <c r="L71" s="285" t="s">
        <v>1542</v>
      </c>
      <c r="M71" s="277" t="s">
        <v>1806</v>
      </c>
      <c r="N71" s="284">
        <v>300</v>
      </c>
      <c r="O71" s="283">
        <v>1300</v>
      </c>
      <c r="P71" s="282">
        <v>3000</v>
      </c>
      <c r="Q71" s="281">
        <v>260</v>
      </c>
      <c r="R71" s="280" t="s">
        <v>1692</v>
      </c>
      <c r="S71" s="279" t="s">
        <v>1805</v>
      </c>
      <c r="T71" s="278" t="s">
        <v>1804</v>
      </c>
      <c r="U71" s="277" t="s">
        <v>1803</v>
      </c>
    </row>
    <row r="72" spans="2:21" ht="48" customHeight="1">
      <c r="B72" s="279">
        <v>69</v>
      </c>
      <c r="C72" s="288" t="s">
        <v>1802</v>
      </c>
      <c r="D72" s="287" t="s">
        <v>1163</v>
      </c>
      <c r="E72" s="287" t="s">
        <v>1801</v>
      </c>
      <c r="F72" s="287" t="s">
        <v>1800</v>
      </c>
      <c r="G72" s="287" t="s">
        <v>874</v>
      </c>
      <c r="H72" s="278" t="s">
        <v>1799</v>
      </c>
      <c r="I72" s="278" t="s">
        <v>1798</v>
      </c>
      <c r="J72" s="278" t="s">
        <v>1797</v>
      </c>
      <c r="K72" s="286">
        <v>0.3</v>
      </c>
      <c r="L72" s="285" t="s">
        <v>1509</v>
      </c>
      <c r="M72" s="277" t="s">
        <v>1796</v>
      </c>
      <c r="N72" s="284">
        <v>600</v>
      </c>
      <c r="O72" s="283">
        <v>2700</v>
      </c>
      <c r="P72" s="282">
        <v>7300</v>
      </c>
      <c r="Q72" s="281">
        <v>810</v>
      </c>
      <c r="R72" s="280" t="s">
        <v>1730</v>
      </c>
      <c r="S72" s="279" t="s">
        <v>1730</v>
      </c>
      <c r="T72" s="278" t="s">
        <v>1795</v>
      </c>
      <c r="U72" s="277" t="s">
        <v>1794</v>
      </c>
    </row>
    <row r="73" spans="2:21" ht="60" customHeight="1">
      <c r="B73" s="279">
        <v>70</v>
      </c>
      <c r="C73" s="288" t="s">
        <v>1793</v>
      </c>
      <c r="D73" s="287" t="s">
        <v>1625</v>
      </c>
      <c r="E73" s="287" t="s">
        <v>1792</v>
      </c>
      <c r="F73" s="287" t="s">
        <v>1791</v>
      </c>
      <c r="G73" s="287" t="s">
        <v>1633</v>
      </c>
      <c r="H73" s="278" t="s">
        <v>1790</v>
      </c>
      <c r="I73" s="278" t="s">
        <v>1789</v>
      </c>
      <c r="J73" s="278" t="s">
        <v>1788</v>
      </c>
      <c r="K73" s="286">
        <v>0.35</v>
      </c>
      <c r="L73" s="285" t="s">
        <v>1509</v>
      </c>
      <c r="M73" s="277" t="s">
        <v>1787</v>
      </c>
      <c r="N73" s="284">
        <v>500</v>
      </c>
      <c r="O73" s="283">
        <v>2000</v>
      </c>
      <c r="P73" s="282">
        <v>4800</v>
      </c>
      <c r="Q73" s="281">
        <v>700</v>
      </c>
      <c r="R73" s="280" t="s">
        <v>1578</v>
      </c>
      <c r="S73" s="279" t="s">
        <v>1609</v>
      </c>
      <c r="T73" s="278" t="s">
        <v>1786</v>
      </c>
      <c r="U73" s="277" t="s">
        <v>1785</v>
      </c>
    </row>
    <row r="74" spans="2:21" ht="36" customHeight="1">
      <c r="B74" s="279">
        <v>71</v>
      </c>
      <c r="C74" s="288" t="s">
        <v>1784</v>
      </c>
      <c r="D74" s="287" t="s">
        <v>1625</v>
      </c>
      <c r="E74" s="287" t="s">
        <v>1783</v>
      </c>
      <c r="F74" s="287" t="s">
        <v>1782</v>
      </c>
      <c r="G74" s="287" t="s">
        <v>895</v>
      </c>
      <c r="H74" s="278" t="s">
        <v>1781</v>
      </c>
      <c r="I74" s="278" t="s">
        <v>1780</v>
      </c>
      <c r="J74" s="278" t="s">
        <v>1779</v>
      </c>
      <c r="K74" s="286">
        <v>0.3</v>
      </c>
      <c r="L74" s="285" t="s">
        <v>1509</v>
      </c>
      <c r="M74" s="277" t="s">
        <v>1778</v>
      </c>
      <c r="N74" s="284">
        <v>200</v>
      </c>
      <c r="O74" s="283">
        <v>800</v>
      </c>
      <c r="P74" s="282">
        <v>2000</v>
      </c>
      <c r="Q74" s="281">
        <v>240</v>
      </c>
      <c r="R74" s="280" t="s">
        <v>1777</v>
      </c>
      <c r="S74" s="279" t="s">
        <v>1507</v>
      </c>
      <c r="T74" s="278" t="s">
        <v>1776</v>
      </c>
      <c r="U74" s="277" t="s">
        <v>1775</v>
      </c>
    </row>
    <row r="75" spans="2:21" ht="36" customHeight="1">
      <c r="B75" s="279">
        <v>72</v>
      </c>
      <c r="C75" s="288" t="s">
        <v>1774</v>
      </c>
      <c r="D75" s="287" t="s">
        <v>1773</v>
      </c>
      <c r="E75" s="287" t="s">
        <v>1764</v>
      </c>
      <c r="F75" s="287" t="s">
        <v>1772</v>
      </c>
      <c r="G75" s="287" t="s">
        <v>1593</v>
      </c>
      <c r="H75" s="278" t="s">
        <v>1771</v>
      </c>
      <c r="I75" s="278" t="s">
        <v>1770</v>
      </c>
      <c r="J75" s="278" t="s">
        <v>1769</v>
      </c>
      <c r="K75" s="286">
        <v>0.3</v>
      </c>
      <c r="L75" s="285" t="s">
        <v>1542</v>
      </c>
      <c r="M75" s="277" t="s">
        <v>1768</v>
      </c>
      <c r="N75" s="284">
        <v>300</v>
      </c>
      <c r="O75" s="283">
        <v>1300</v>
      </c>
      <c r="P75" s="282">
        <v>3300</v>
      </c>
      <c r="Q75" s="281">
        <v>390</v>
      </c>
      <c r="R75" s="280" t="s">
        <v>1529</v>
      </c>
      <c r="S75" s="279" t="s">
        <v>1609</v>
      </c>
      <c r="T75" s="278" t="s">
        <v>1767</v>
      </c>
      <c r="U75" s="277" t="s">
        <v>1766</v>
      </c>
    </row>
    <row r="76" spans="2:21" ht="48" customHeight="1">
      <c r="B76" s="279">
        <v>73</v>
      </c>
      <c r="C76" s="288" t="s">
        <v>1765</v>
      </c>
      <c r="D76" s="287" t="s">
        <v>1596</v>
      </c>
      <c r="E76" s="287" t="s">
        <v>1764</v>
      </c>
      <c r="F76" s="287" t="s">
        <v>1763</v>
      </c>
      <c r="G76" s="287" t="s">
        <v>1593</v>
      </c>
      <c r="H76" s="278" t="s">
        <v>1762</v>
      </c>
      <c r="I76" s="278" t="s">
        <v>1761</v>
      </c>
      <c r="J76" s="278" t="s">
        <v>1760</v>
      </c>
      <c r="K76" s="286">
        <v>0.2</v>
      </c>
      <c r="L76" s="285" t="s">
        <v>1542</v>
      </c>
      <c r="M76" s="277" t="s">
        <v>1759</v>
      </c>
      <c r="N76" s="284">
        <v>200</v>
      </c>
      <c r="O76" s="283">
        <v>800</v>
      </c>
      <c r="P76" s="282">
        <v>2200</v>
      </c>
      <c r="Q76" s="281">
        <v>160</v>
      </c>
      <c r="R76" s="280" t="s">
        <v>1529</v>
      </c>
      <c r="S76" s="279" t="s">
        <v>1609</v>
      </c>
      <c r="T76" s="278" t="s">
        <v>1758</v>
      </c>
      <c r="U76" s="277" t="s">
        <v>1757</v>
      </c>
    </row>
    <row r="77" spans="2:21" ht="48" customHeight="1">
      <c r="B77" s="279">
        <v>74</v>
      </c>
      <c r="C77" s="288" t="s">
        <v>1756</v>
      </c>
      <c r="D77" s="287" t="s">
        <v>1117</v>
      </c>
      <c r="E77" s="287" t="s">
        <v>1755</v>
      </c>
      <c r="F77" s="287" t="s">
        <v>1754</v>
      </c>
      <c r="G77" s="287" t="s">
        <v>958</v>
      </c>
      <c r="H77" s="278" t="s">
        <v>1753</v>
      </c>
      <c r="I77" s="278" t="s">
        <v>1752</v>
      </c>
      <c r="J77" s="278" t="s">
        <v>1751</v>
      </c>
      <c r="K77" s="286">
        <v>0.2</v>
      </c>
      <c r="L77" s="285" t="s">
        <v>1531</v>
      </c>
      <c r="M77" s="277" t="s">
        <v>1750</v>
      </c>
      <c r="N77" s="284">
        <v>300</v>
      </c>
      <c r="O77" s="283">
        <v>1300</v>
      </c>
      <c r="P77" s="282">
        <v>3200</v>
      </c>
      <c r="Q77" s="281">
        <v>260</v>
      </c>
      <c r="R77" s="280" t="s">
        <v>1507</v>
      </c>
      <c r="S77" s="279" t="s">
        <v>1507</v>
      </c>
      <c r="T77" s="278" t="s">
        <v>1749</v>
      </c>
      <c r="U77" s="277" t="s">
        <v>1748</v>
      </c>
    </row>
    <row r="78" spans="2:21" ht="48" customHeight="1">
      <c r="B78" s="279">
        <v>75</v>
      </c>
      <c r="C78" s="288" t="s">
        <v>1747</v>
      </c>
      <c r="D78" s="287" t="s">
        <v>1746</v>
      </c>
      <c r="E78" s="287" t="s">
        <v>1745</v>
      </c>
      <c r="F78" s="287" t="s">
        <v>1744</v>
      </c>
      <c r="G78" s="287" t="s">
        <v>958</v>
      </c>
      <c r="H78" s="278" t="s">
        <v>1743</v>
      </c>
      <c r="I78" s="278" t="s">
        <v>1742</v>
      </c>
      <c r="J78" s="278" t="s">
        <v>1741</v>
      </c>
      <c r="K78" s="286">
        <v>0.55000000000000004</v>
      </c>
      <c r="L78" s="285" t="s">
        <v>1542</v>
      </c>
      <c r="M78" s="277" t="s">
        <v>1740</v>
      </c>
      <c r="N78" s="284">
        <v>400</v>
      </c>
      <c r="O78" s="283">
        <v>1700</v>
      </c>
      <c r="P78" s="282">
        <v>4100</v>
      </c>
      <c r="Q78" s="281">
        <v>935</v>
      </c>
      <c r="R78" s="280" t="s">
        <v>1529</v>
      </c>
      <c r="S78" s="279" t="s">
        <v>1529</v>
      </c>
      <c r="T78" s="278" t="s">
        <v>1739</v>
      </c>
      <c r="U78" s="277" t="s">
        <v>1738</v>
      </c>
    </row>
    <row r="79" spans="2:21" ht="36" customHeight="1">
      <c r="B79" s="279">
        <v>76</v>
      </c>
      <c r="C79" s="288" t="s">
        <v>1737</v>
      </c>
      <c r="D79" s="287" t="s">
        <v>1011</v>
      </c>
      <c r="E79" s="287" t="s">
        <v>1736</v>
      </c>
      <c r="F79" s="287" t="s">
        <v>1735</v>
      </c>
      <c r="G79" s="287" t="s">
        <v>885</v>
      </c>
      <c r="H79" s="278" t="s">
        <v>1734</v>
      </c>
      <c r="I79" s="278" t="s">
        <v>1733</v>
      </c>
      <c r="J79" s="278" t="s">
        <v>1732</v>
      </c>
      <c r="K79" s="286">
        <v>0.4</v>
      </c>
      <c r="L79" s="285" t="s">
        <v>1542</v>
      </c>
      <c r="M79" s="277" t="s">
        <v>1731</v>
      </c>
      <c r="N79" s="284">
        <v>150</v>
      </c>
      <c r="O79" s="283">
        <v>700</v>
      </c>
      <c r="P79" s="282">
        <v>1600</v>
      </c>
      <c r="Q79" s="281">
        <v>280</v>
      </c>
      <c r="R79" s="280" t="s">
        <v>1730</v>
      </c>
      <c r="S79" s="279" t="s">
        <v>1692</v>
      </c>
      <c r="T79" s="278" t="s">
        <v>1729</v>
      </c>
      <c r="U79" s="277" t="s">
        <v>1728</v>
      </c>
    </row>
    <row r="80" spans="2:21" ht="36" customHeight="1">
      <c r="B80" s="279">
        <v>77</v>
      </c>
      <c r="C80" s="288" t="s">
        <v>1727</v>
      </c>
      <c r="D80" s="287" t="s">
        <v>1585</v>
      </c>
      <c r="E80" s="287" t="s">
        <v>1726</v>
      </c>
      <c r="F80" s="287" t="s">
        <v>1725</v>
      </c>
      <c r="G80" s="287" t="s">
        <v>1014</v>
      </c>
      <c r="H80" s="278" t="s">
        <v>1724</v>
      </c>
      <c r="I80" s="278" t="s">
        <v>1723</v>
      </c>
      <c r="J80" s="278" t="s">
        <v>1722</v>
      </c>
      <c r="K80" s="286">
        <v>0.35</v>
      </c>
      <c r="L80" s="285" t="s">
        <v>1542</v>
      </c>
      <c r="M80" s="277" t="s">
        <v>1721</v>
      </c>
      <c r="N80" s="284">
        <v>350</v>
      </c>
      <c r="O80" s="283">
        <v>1500</v>
      </c>
      <c r="P80" s="282">
        <v>3300</v>
      </c>
      <c r="Q80" s="281">
        <v>525</v>
      </c>
      <c r="R80" s="280" t="s">
        <v>1529</v>
      </c>
      <c r="S80" s="279" t="s">
        <v>1529</v>
      </c>
      <c r="T80" s="278" t="s">
        <v>1720</v>
      </c>
      <c r="U80" s="277" t="s">
        <v>1719</v>
      </c>
    </row>
    <row r="81" spans="2:21" ht="48" customHeight="1">
      <c r="B81" s="279">
        <v>78</v>
      </c>
      <c r="C81" s="288" t="s">
        <v>1718</v>
      </c>
      <c r="D81" s="287" t="s">
        <v>1585</v>
      </c>
      <c r="E81" s="287" t="s">
        <v>1717</v>
      </c>
      <c r="F81" s="287" t="s">
        <v>1716</v>
      </c>
      <c r="G81" s="287" t="s">
        <v>885</v>
      </c>
      <c r="H81" s="278" t="s">
        <v>1715</v>
      </c>
      <c r="I81" s="278" t="s">
        <v>1714</v>
      </c>
      <c r="J81" s="278" t="s">
        <v>1713</v>
      </c>
      <c r="K81" s="286">
        <v>0.3</v>
      </c>
      <c r="L81" s="285" t="s">
        <v>1509</v>
      </c>
      <c r="M81" s="277" t="s">
        <v>1712</v>
      </c>
      <c r="N81" s="284">
        <v>200</v>
      </c>
      <c r="O81" s="283">
        <v>900</v>
      </c>
      <c r="P81" s="282">
        <v>2100</v>
      </c>
      <c r="Q81" s="281">
        <v>270</v>
      </c>
      <c r="R81" s="280" t="s">
        <v>1711</v>
      </c>
      <c r="S81" s="279" t="s">
        <v>1711</v>
      </c>
      <c r="T81" s="278" t="s">
        <v>1710</v>
      </c>
      <c r="U81" s="277" t="s">
        <v>1709</v>
      </c>
    </row>
    <row r="82" spans="2:21" ht="36" customHeight="1">
      <c r="B82" s="279">
        <v>79</v>
      </c>
      <c r="C82" s="288" t="s">
        <v>1708</v>
      </c>
      <c r="D82" s="287" t="s">
        <v>1117</v>
      </c>
      <c r="E82" s="287" t="s">
        <v>1707</v>
      </c>
      <c r="F82" s="287" t="s">
        <v>1706</v>
      </c>
      <c r="G82" s="287" t="s">
        <v>1014</v>
      </c>
      <c r="H82" s="278" t="s">
        <v>1705</v>
      </c>
      <c r="I82" s="278" t="s">
        <v>1704</v>
      </c>
      <c r="J82" s="278" t="s">
        <v>1703</v>
      </c>
      <c r="K82" s="286">
        <v>0.3</v>
      </c>
      <c r="L82" s="285" t="s">
        <v>1542</v>
      </c>
      <c r="M82" s="277" t="s">
        <v>1702</v>
      </c>
      <c r="N82" s="284">
        <v>200</v>
      </c>
      <c r="O82" s="283">
        <v>800</v>
      </c>
      <c r="P82" s="282">
        <v>2000</v>
      </c>
      <c r="Q82" s="281">
        <v>240</v>
      </c>
      <c r="R82" s="280" t="s">
        <v>1529</v>
      </c>
      <c r="S82" s="279" t="s">
        <v>1529</v>
      </c>
      <c r="T82" s="278" t="s">
        <v>1701</v>
      </c>
      <c r="U82" s="277" t="s">
        <v>1700</v>
      </c>
    </row>
    <row r="83" spans="2:21" ht="36" customHeight="1">
      <c r="B83" s="279">
        <v>80</v>
      </c>
      <c r="C83" s="288" t="s">
        <v>1699</v>
      </c>
      <c r="D83" s="287" t="s">
        <v>1182</v>
      </c>
      <c r="E83" s="287" t="s">
        <v>1698</v>
      </c>
      <c r="F83" s="287" t="s">
        <v>1697</v>
      </c>
      <c r="G83" s="287" t="s">
        <v>1593</v>
      </c>
      <c r="H83" s="278" t="s">
        <v>1696</v>
      </c>
      <c r="I83" s="278" t="s">
        <v>1695</v>
      </c>
      <c r="J83" s="278" t="s">
        <v>1694</v>
      </c>
      <c r="K83" s="286">
        <v>0.2</v>
      </c>
      <c r="L83" s="285" t="s">
        <v>1542</v>
      </c>
      <c r="M83" s="277" t="s">
        <v>1693</v>
      </c>
      <c r="N83" s="284">
        <v>200</v>
      </c>
      <c r="O83" s="283">
        <v>900</v>
      </c>
      <c r="P83" s="282">
        <v>2500</v>
      </c>
      <c r="Q83" s="281">
        <v>180</v>
      </c>
      <c r="R83" s="280" t="s">
        <v>1692</v>
      </c>
      <c r="S83" s="279" t="s">
        <v>1692</v>
      </c>
      <c r="T83" s="278" t="s">
        <v>1691</v>
      </c>
      <c r="U83" s="277" t="s">
        <v>1690</v>
      </c>
    </row>
    <row r="84" spans="2:21" ht="48" customHeight="1">
      <c r="B84" s="279">
        <v>81</v>
      </c>
      <c r="C84" s="288" t="s">
        <v>1689</v>
      </c>
      <c r="D84" s="287" t="s">
        <v>1537</v>
      </c>
      <c r="E84" s="287" t="s">
        <v>1680</v>
      </c>
      <c r="F84" s="287" t="s">
        <v>1688</v>
      </c>
      <c r="G84" s="287" t="s">
        <v>895</v>
      </c>
      <c r="H84" s="278" t="s">
        <v>1687</v>
      </c>
      <c r="I84" s="278" t="s">
        <v>1686</v>
      </c>
      <c r="J84" s="278" t="s">
        <v>1685</v>
      </c>
      <c r="K84" s="286">
        <v>0.15</v>
      </c>
      <c r="L84" s="285" t="s">
        <v>1542</v>
      </c>
      <c r="M84" s="277" t="s">
        <v>1684</v>
      </c>
      <c r="N84" s="284">
        <v>350</v>
      </c>
      <c r="O84" s="283">
        <v>1500</v>
      </c>
      <c r="P84" s="282">
        <v>4600</v>
      </c>
      <c r="Q84" s="281">
        <v>225</v>
      </c>
      <c r="R84" s="280" t="s">
        <v>1519</v>
      </c>
      <c r="S84" s="279" t="s">
        <v>1507</v>
      </c>
      <c r="T84" s="278" t="s">
        <v>1683</v>
      </c>
      <c r="U84" s="277" t="s">
        <v>1682</v>
      </c>
    </row>
    <row r="85" spans="2:21" ht="36" customHeight="1">
      <c r="B85" s="279">
        <v>82</v>
      </c>
      <c r="C85" s="288" t="s">
        <v>1681</v>
      </c>
      <c r="D85" s="287" t="s">
        <v>1537</v>
      </c>
      <c r="E85" s="287" t="s">
        <v>1680</v>
      </c>
      <c r="F85" s="287" t="s">
        <v>1679</v>
      </c>
      <c r="G85" s="287" t="s">
        <v>895</v>
      </c>
      <c r="H85" s="278" t="s">
        <v>1678</v>
      </c>
      <c r="I85" s="278" t="s">
        <v>1677</v>
      </c>
      <c r="J85" s="278" t="s">
        <v>1676</v>
      </c>
      <c r="K85" s="286">
        <v>0.15</v>
      </c>
      <c r="L85" s="285" t="s">
        <v>1542</v>
      </c>
      <c r="M85" s="277" t="s">
        <v>1675</v>
      </c>
      <c r="N85" s="284">
        <v>300</v>
      </c>
      <c r="O85" s="283">
        <v>1400</v>
      </c>
      <c r="P85" s="282">
        <v>4000</v>
      </c>
      <c r="Q85" s="281">
        <v>210</v>
      </c>
      <c r="R85" s="280" t="s">
        <v>1507</v>
      </c>
      <c r="S85" s="279" t="s">
        <v>1260</v>
      </c>
      <c r="T85" s="278" t="s">
        <v>1674</v>
      </c>
      <c r="U85" s="277" t="s">
        <v>1673</v>
      </c>
    </row>
    <row r="86" spans="2:21" ht="48" customHeight="1">
      <c r="B86" s="279">
        <v>83</v>
      </c>
      <c r="C86" s="288" t="s">
        <v>1672</v>
      </c>
      <c r="D86" s="287" t="s">
        <v>1537</v>
      </c>
      <c r="E86" s="287" t="s">
        <v>1671</v>
      </c>
      <c r="F86" s="287" t="s">
        <v>1670</v>
      </c>
      <c r="G86" s="287" t="s">
        <v>895</v>
      </c>
      <c r="H86" s="278" t="s">
        <v>1669</v>
      </c>
      <c r="I86" s="278" t="s">
        <v>1668</v>
      </c>
      <c r="J86" s="278" t="s">
        <v>1667</v>
      </c>
      <c r="K86" s="286">
        <v>0.2</v>
      </c>
      <c r="L86" s="285" t="s">
        <v>1531</v>
      </c>
      <c r="M86" s="277" t="s">
        <v>1666</v>
      </c>
      <c r="N86" s="284">
        <v>400</v>
      </c>
      <c r="O86" s="283">
        <v>1800</v>
      </c>
      <c r="P86" s="282">
        <v>5000</v>
      </c>
      <c r="Q86" s="281">
        <v>360</v>
      </c>
      <c r="R86" s="280" t="s">
        <v>1507</v>
      </c>
      <c r="S86" s="279" t="s">
        <v>1507</v>
      </c>
      <c r="T86" s="278" t="s">
        <v>1665</v>
      </c>
      <c r="U86" s="277" t="s">
        <v>1664</v>
      </c>
    </row>
    <row r="87" spans="2:21" ht="48" customHeight="1">
      <c r="B87" s="279">
        <v>84</v>
      </c>
      <c r="C87" s="288" t="s">
        <v>1663</v>
      </c>
      <c r="D87" s="287" t="s">
        <v>1537</v>
      </c>
      <c r="E87" s="287" t="s">
        <v>1662</v>
      </c>
      <c r="F87" s="287" t="s">
        <v>1661</v>
      </c>
      <c r="G87" s="287" t="s">
        <v>895</v>
      </c>
      <c r="H87" s="278" t="s">
        <v>1660</v>
      </c>
      <c r="I87" s="278" t="s">
        <v>1659</v>
      </c>
      <c r="J87" s="278" t="s">
        <v>1658</v>
      </c>
      <c r="K87" s="286">
        <v>0.2</v>
      </c>
      <c r="L87" s="285" t="s">
        <v>1542</v>
      </c>
      <c r="M87" s="277" t="s">
        <v>1657</v>
      </c>
      <c r="N87" s="284">
        <v>250</v>
      </c>
      <c r="O87" s="283">
        <v>1100</v>
      </c>
      <c r="P87" s="282">
        <v>3000</v>
      </c>
      <c r="Q87" s="281">
        <v>220</v>
      </c>
      <c r="R87" s="280" t="s">
        <v>1609</v>
      </c>
      <c r="S87" s="279" t="s">
        <v>1507</v>
      </c>
      <c r="T87" s="278" t="s">
        <v>1656</v>
      </c>
      <c r="U87" s="277" t="s">
        <v>1655</v>
      </c>
    </row>
    <row r="88" spans="2:21" ht="36" customHeight="1">
      <c r="B88" s="279">
        <v>85</v>
      </c>
      <c r="C88" s="288" t="s">
        <v>1654</v>
      </c>
      <c r="D88" s="287" t="s">
        <v>1537</v>
      </c>
      <c r="E88" s="287" t="s">
        <v>1653</v>
      </c>
      <c r="F88" s="287" t="s">
        <v>1652</v>
      </c>
      <c r="G88" s="287" t="s">
        <v>895</v>
      </c>
      <c r="H88" s="278" t="s">
        <v>1651</v>
      </c>
      <c r="I88" s="278" t="s">
        <v>1650</v>
      </c>
      <c r="J88" s="278" t="s">
        <v>1649</v>
      </c>
      <c r="K88" s="286">
        <v>0.2</v>
      </c>
      <c r="L88" s="285" t="s">
        <v>1542</v>
      </c>
      <c r="M88" s="277" t="s">
        <v>1648</v>
      </c>
      <c r="N88" s="284">
        <v>300</v>
      </c>
      <c r="O88" s="283">
        <v>1400</v>
      </c>
      <c r="P88" s="282">
        <v>3800</v>
      </c>
      <c r="Q88" s="281">
        <v>280</v>
      </c>
      <c r="R88" s="280" t="s">
        <v>1519</v>
      </c>
      <c r="S88" s="279" t="s">
        <v>1519</v>
      </c>
      <c r="T88" s="278" t="s">
        <v>1647</v>
      </c>
      <c r="U88" s="277" t="s">
        <v>1646</v>
      </c>
    </row>
    <row r="89" spans="2:21" ht="48" customHeight="1">
      <c r="B89" s="279">
        <v>86</v>
      </c>
      <c r="C89" s="288" t="s">
        <v>1645</v>
      </c>
      <c r="D89" s="287" t="s">
        <v>1625</v>
      </c>
      <c r="E89" s="287" t="s">
        <v>1644</v>
      </c>
      <c r="F89" s="287" t="s">
        <v>1643</v>
      </c>
      <c r="G89" s="287" t="s">
        <v>1633</v>
      </c>
      <c r="H89" s="278" t="s">
        <v>1642</v>
      </c>
      <c r="I89" s="278" t="s">
        <v>1641</v>
      </c>
      <c r="J89" s="278" t="s">
        <v>1640</v>
      </c>
      <c r="K89" s="286">
        <v>0.5</v>
      </c>
      <c r="L89" s="285" t="s">
        <v>1509</v>
      </c>
      <c r="M89" s="277" t="s">
        <v>1639</v>
      </c>
      <c r="N89" s="284">
        <v>100</v>
      </c>
      <c r="O89" s="283">
        <v>600</v>
      </c>
      <c r="P89" s="282">
        <v>1400</v>
      </c>
      <c r="Q89" s="281">
        <v>300</v>
      </c>
      <c r="R89" s="280" t="s">
        <v>1260</v>
      </c>
      <c r="S89" s="279" t="s">
        <v>1260</v>
      </c>
      <c r="T89" s="278" t="s">
        <v>1638</v>
      </c>
      <c r="U89" s="277" t="s">
        <v>1637</v>
      </c>
    </row>
    <row r="90" spans="2:21" ht="36" customHeight="1">
      <c r="B90" s="279">
        <v>87</v>
      </c>
      <c r="C90" s="288" t="s">
        <v>1636</v>
      </c>
      <c r="D90" s="287" t="s">
        <v>1625</v>
      </c>
      <c r="E90" s="287" t="s">
        <v>1635</v>
      </c>
      <c r="F90" s="287" t="s">
        <v>1634</v>
      </c>
      <c r="G90" s="287" t="s">
        <v>1633</v>
      </c>
      <c r="H90" s="278" t="s">
        <v>1632</v>
      </c>
      <c r="I90" s="278" t="s">
        <v>1631</v>
      </c>
      <c r="J90" s="278" t="s">
        <v>1630</v>
      </c>
      <c r="K90" s="286">
        <v>0.25</v>
      </c>
      <c r="L90" s="285" t="s">
        <v>1542</v>
      </c>
      <c r="M90" s="277" t="s">
        <v>1629</v>
      </c>
      <c r="N90" s="284">
        <v>200</v>
      </c>
      <c r="O90" s="283">
        <v>900</v>
      </c>
      <c r="P90" s="282">
        <v>2500</v>
      </c>
      <c r="Q90" s="281">
        <v>225</v>
      </c>
      <c r="R90" s="280" t="s">
        <v>1609</v>
      </c>
      <c r="S90" s="279" t="s">
        <v>1519</v>
      </c>
      <c r="T90" s="278" t="s">
        <v>1628</v>
      </c>
      <c r="U90" s="277" t="s">
        <v>1627</v>
      </c>
    </row>
    <row r="91" spans="2:21" ht="36" customHeight="1">
      <c r="B91" s="279">
        <v>88</v>
      </c>
      <c r="C91" s="288" t="s">
        <v>1626</v>
      </c>
      <c r="D91" s="287" t="s">
        <v>1625</v>
      </c>
      <c r="E91" s="287" t="s">
        <v>1624</v>
      </c>
      <c r="F91" s="287" t="s">
        <v>1623</v>
      </c>
      <c r="G91" s="287" t="s">
        <v>895</v>
      </c>
      <c r="H91" s="278" t="s">
        <v>1622</v>
      </c>
      <c r="I91" s="278" t="s">
        <v>1621</v>
      </c>
      <c r="J91" s="278" t="s">
        <v>1620</v>
      </c>
      <c r="K91" s="286">
        <v>0.2</v>
      </c>
      <c r="L91" s="285" t="s">
        <v>1542</v>
      </c>
      <c r="M91" s="277" t="s">
        <v>1619</v>
      </c>
      <c r="N91" s="284">
        <v>150</v>
      </c>
      <c r="O91" s="283">
        <v>800</v>
      </c>
      <c r="P91" s="282">
        <v>2400</v>
      </c>
      <c r="Q91" s="281">
        <v>160</v>
      </c>
      <c r="R91" s="280" t="s">
        <v>1507</v>
      </c>
      <c r="S91" s="279" t="s">
        <v>1260</v>
      </c>
      <c r="T91" s="278" t="s">
        <v>1618</v>
      </c>
      <c r="U91" s="277" t="s">
        <v>1617</v>
      </c>
    </row>
    <row r="92" spans="2:21" ht="48" customHeight="1">
      <c r="B92" s="279">
        <v>89</v>
      </c>
      <c r="C92" s="288" t="s">
        <v>1616</v>
      </c>
      <c r="D92" s="287" t="s">
        <v>1596</v>
      </c>
      <c r="E92" s="287" t="s">
        <v>1615</v>
      </c>
      <c r="F92" s="287" t="s">
        <v>1614</v>
      </c>
      <c r="G92" s="287" t="s">
        <v>885</v>
      </c>
      <c r="H92" s="278" t="s">
        <v>1613</v>
      </c>
      <c r="I92" s="278" t="s">
        <v>1612</v>
      </c>
      <c r="J92" s="278" t="s">
        <v>1611</v>
      </c>
      <c r="K92" s="286">
        <v>0.3</v>
      </c>
      <c r="L92" s="285" t="s">
        <v>1542</v>
      </c>
      <c r="M92" s="277" t="s">
        <v>1610</v>
      </c>
      <c r="N92" s="284">
        <v>200</v>
      </c>
      <c r="O92" s="283">
        <v>800</v>
      </c>
      <c r="P92" s="282">
        <v>2300</v>
      </c>
      <c r="Q92" s="281">
        <v>240</v>
      </c>
      <c r="R92" s="280" t="s">
        <v>1609</v>
      </c>
      <c r="S92" s="279" t="s">
        <v>1507</v>
      </c>
      <c r="T92" s="278" t="s">
        <v>1608</v>
      </c>
      <c r="U92" s="277" t="s">
        <v>1607</v>
      </c>
    </row>
    <row r="93" spans="2:21" ht="36" customHeight="1">
      <c r="B93" s="279">
        <v>90</v>
      </c>
      <c r="C93" s="288" t="s">
        <v>1606</v>
      </c>
      <c r="D93" s="287" t="s">
        <v>1596</v>
      </c>
      <c r="E93" s="287" t="s">
        <v>449</v>
      </c>
      <c r="F93" s="287" t="s">
        <v>1605</v>
      </c>
      <c r="G93" s="287" t="s">
        <v>1604</v>
      </c>
      <c r="H93" s="278" t="s">
        <v>1603</v>
      </c>
      <c r="I93" s="278" t="s">
        <v>1602</v>
      </c>
      <c r="J93" s="278" t="s">
        <v>1601</v>
      </c>
      <c r="K93" s="286">
        <v>0.3</v>
      </c>
      <c r="L93" s="285" t="s">
        <v>1542</v>
      </c>
      <c r="M93" s="277" t="s">
        <v>1600</v>
      </c>
      <c r="N93" s="284">
        <v>200</v>
      </c>
      <c r="O93" s="283">
        <v>800</v>
      </c>
      <c r="P93" s="282">
        <v>2300</v>
      </c>
      <c r="Q93" s="281">
        <v>240</v>
      </c>
      <c r="R93" s="280" t="s">
        <v>1507</v>
      </c>
      <c r="S93" s="279" t="s">
        <v>1260</v>
      </c>
      <c r="T93" s="278" t="s">
        <v>1599</v>
      </c>
      <c r="U93" s="277" t="s">
        <v>1598</v>
      </c>
    </row>
    <row r="94" spans="2:21" ht="48" customHeight="1">
      <c r="B94" s="279">
        <v>91</v>
      </c>
      <c r="C94" s="288" t="s">
        <v>1597</v>
      </c>
      <c r="D94" s="287" t="s">
        <v>1596</v>
      </c>
      <c r="E94" s="287" t="s">
        <v>1595</v>
      </c>
      <c r="F94" s="287" t="s">
        <v>1594</v>
      </c>
      <c r="G94" s="287" t="s">
        <v>1593</v>
      </c>
      <c r="H94" s="278" t="s">
        <v>1592</v>
      </c>
      <c r="I94" s="278" t="s">
        <v>1591</v>
      </c>
      <c r="J94" s="278" t="s">
        <v>1590</v>
      </c>
      <c r="K94" s="286">
        <v>0.3</v>
      </c>
      <c r="L94" s="285" t="s">
        <v>1531</v>
      </c>
      <c r="M94" s="277" t="s">
        <v>1589</v>
      </c>
      <c r="N94" s="284">
        <v>200</v>
      </c>
      <c r="O94" s="283">
        <v>800</v>
      </c>
      <c r="P94" s="282">
        <v>2300</v>
      </c>
      <c r="Q94" s="281">
        <v>240</v>
      </c>
      <c r="R94" s="280" t="s">
        <v>1260</v>
      </c>
      <c r="S94" s="279" t="s">
        <v>1260</v>
      </c>
      <c r="T94" s="278" t="s">
        <v>1588</v>
      </c>
      <c r="U94" s="277" t="s">
        <v>1587</v>
      </c>
    </row>
    <row r="95" spans="2:21" ht="48" customHeight="1">
      <c r="B95" s="279">
        <v>92</v>
      </c>
      <c r="C95" s="288" t="s">
        <v>1586</v>
      </c>
      <c r="D95" s="287" t="s">
        <v>1585</v>
      </c>
      <c r="E95" s="287" t="s">
        <v>1584</v>
      </c>
      <c r="F95" s="287" t="s">
        <v>1583</v>
      </c>
      <c r="G95" s="287" t="s">
        <v>895</v>
      </c>
      <c r="H95" s="278" t="s">
        <v>1582</v>
      </c>
      <c r="I95" s="278" t="s">
        <v>1581</v>
      </c>
      <c r="J95" s="278" t="s">
        <v>1580</v>
      </c>
      <c r="K95" s="286">
        <v>0.4</v>
      </c>
      <c r="L95" s="285" t="s">
        <v>1497</v>
      </c>
      <c r="M95" s="277" t="s">
        <v>1579</v>
      </c>
      <c r="N95" s="284">
        <v>250</v>
      </c>
      <c r="O95" s="283">
        <v>1100</v>
      </c>
      <c r="P95" s="282">
        <v>3000</v>
      </c>
      <c r="Q95" s="281">
        <v>440</v>
      </c>
      <c r="R95" s="280" t="s">
        <v>1578</v>
      </c>
      <c r="S95" s="279" t="s">
        <v>1578</v>
      </c>
      <c r="T95" s="278" t="s">
        <v>1577</v>
      </c>
      <c r="U95" s="277" t="s">
        <v>1576</v>
      </c>
    </row>
    <row r="96" spans="2:21" ht="36" customHeight="1">
      <c r="B96" s="279">
        <v>93</v>
      </c>
      <c r="C96" s="288" t="s">
        <v>1575</v>
      </c>
      <c r="D96" s="287" t="s">
        <v>1011</v>
      </c>
      <c r="E96" s="287" t="s">
        <v>1032</v>
      </c>
      <c r="F96" s="287" t="s">
        <v>1574</v>
      </c>
      <c r="G96" s="287" t="s">
        <v>868</v>
      </c>
      <c r="H96" s="278" t="s">
        <v>1573</v>
      </c>
      <c r="I96" s="278" t="s">
        <v>1572</v>
      </c>
      <c r="J96" s="278" t="s">
        <v>1571</v>
      </c>
      <c r="K96" s="286">
        <v>0.4</v>
      </c>
      <c r="L96" s="285" t="s">
        <v>1509</v>
      </c>
      <c r="M96" s="277" t="s">
        <v>1570</v>
      </c>
      <c r="N96" s="284">
        <v>200</v>
      </c>
      <c r="O96" s="283">
        <v>900</v>
      </c>
      <c r="P96" s="282">
        <v>2400</v>
      </c>
      <c r="Q96" s="281">
        <v>360</v>
      </c>
      <c r="R96" s="280" t="s">
        <v>1529</v>
      </c>
      <c r="S96" s="279" t="s">
        <v>1529</v>
      </c>
      <c r="T96" s="278" t="s">
        <v>1569</v>
      </c>
      <c r="U96" s="277" t="s">
        <v>1568</v>
      </c>
    </row>
    <row r="97" spans="2:21" ht="36" customHeight="1">
      <c r="B97" s="279">
        <v>94</v>
      </c>
      <c r="C97" s="288" t="s">
        <v>1567</v>
      </c>
      <c r="D97" s="287" t="s">
        <v>1011</v>
      </c>
      <c r="E97" s="287" t="s">
        <v>1566</v>
      </c>
      <c r="F97" s="287" t="s">
        <v>1565</v>
      </c>
      <c r="G97" s="287" t="s">
        <v>1014</v>
      </c>
      <c r="H97" s="278" t="s">
        <v>1564</v>
      </c>
      <c r="I97" s="278" t="s">
        <v>1563</v>
      </c>
      <c r="J97" s="278" t="s">
        <v>1562</v>
      </c>
      <c r="K97" s="286">
        <v>0.4</v>
      </c>
      <c r="L97" s="285" t="s">
        <v>1542</v>
      </c>
      <c r="M97" s="277" t="s">
        <v>1561</v>
      </c>
      <c r="N97" s="284">
        <v>200</v>
      </c>
      <c r="O97" s="283">
        <v>900</v>
      </c>
      <c r="P97" s="282">
        <v>2300</v>
      </c>
      <c r="Q97" s="281">
        <v>360</v>
      </c>
      <c r="R97" s="280" t="s">
        <v>1529</v>
      </c>
      <c r="S97" s="279" t="s">
        <v>1529</v>
      </c>
      <c r="T97" s="278" t="s">
        <v>1560</v>
      </c>
      <c r="U97" s="277" t="s">
        <v>1559</v>
      </c>
    </row>
    <row r="98" spans="2:21" ht="48" customHeight="1">
      <c r="B98" s="279">
        <v>95</v>
      </c>
      <c r="C98" s="288" t="s">
        <v>1558</v>
      </c>
      <c r="D98" s="287" t="s">
        <v>1548</v>
      </c>
      <c r="E98" s="287" t="s">
        <v>1557</v>
      </c>
      <c r="F98" s="287" t="s">
        <v>1556</v>
      </c>
      <c r="G98" s="287" t="s">
        <v>1014</v>
      </c>
      <c r="H98" s="278" t="s">
        <v>1555</v>
      </c>
      <c r="I98" s="278" t="s">
        <v>1554</v>
      </c>
      <c r="J98" s="278" t="s">
        <v>1553</v>
      </c>
      <c r="K98" s="286">
        <v>0.05</v>
      </c>
      <c r="L98" s="285" t="s">
        <v>1531</v>
      </c>
      <c r="M98" s="277" t="s">
        <v>1552</v>
      </c>
      <c r="N98" s="284">
        <v>3400</v>
      </c>
      <c r="O98" s="283">
        <v>20400</v>
      </c>
      <c r="P98" s="282">
        <v>47600</v>
      </c>
      <c r="Q98" s="281">
        <v>1020</v>
      </c>
      <c r="R98" s="280" t="s">
        <v>1519</v>
      </c>
      <c r="S98" s="279" t="s">
        <v>1507</v>
      </c>
      <c r="T98" s="278" t="s">
        <v>1551</v>
      </c>
      <c r="U98" s="277" t="s">
        <v>1550</v>
      </c>
    </row>
    <row r="99" spans="2:21" ht="48" customHeight="1">
      <c r="B99" s="279">
        <v>96</v>
      </c>
      <c r="C99" s="288" t="s">
        <v>1549</v>
      </c>
      <c r="D99" s="287" t="s">
        <v>1548</v>
      </c>
      <c r="E99" s="287" t="s">
        <v>1547</v>
      </c>
      <c r="F99" s="287" t="s">
        <v>1546</v>
      </c>
      <c r="G99" s="287" t="s">
        <v>895</v>
      </c>
      <c r="H99" s="278" t="s">
        <v>1545</v>
      </c>
      <c r="I99" s="278" t="s">
        <v>1544</v>
      </c>
      <c r="J99" s="278" t="s">
        <v>1543</v>
      </c>
      <c r="K99" s="286">
        <v>0.1</v>
      </c>
      <c r="L99" s="285" t="s">
        <v>1542</v>
      </c>
      <c r="M99" s="277" t="s">
        <v>1541</v>
      </c>
      <c r="N99" s="284">
        <v>900</v>
      </c>
      <c r="O99" s="283">
        <v>4100</v>
      </c>
      <c r="P99" s="282">
        <v>10500</v>
      </c>
      <c r="Q99" s="281">
        <v>410</v>
      </c>
      <c r="R99" s="280" t="s">
        <v>1519</v>
      </c>
      <c r="S99" s="279" t="s">
        <v>1519</v>
      </c>
      <c r="T99" s="278" t="s">
        <v>1540</v>
      </c>
      <c r="U99" s="277" t="s">
        <v>1539</v>
      </c>
    </row>
    <row r="100" spans="2:21" ht="48" customHeight="1">
      <c r="B100" s="279">
        <v>97</v>
      </c>
      <c r="C100" s="288" t="s">
        <v>1538</v>
      </c>
      <c r="D100" s="287" t="s">
        <v>1537</v>
      </c>
      <c r="E100" s="287" t="s">
        <v>1536</v>
      </c>
      <c r="F100" s="287" t="s">
        <v>1535</v>
      </c>
      <c r="G100" s="287" t="s">
        <v>895</v>
      </c>
      <c r="H100" s="278" t="s">
        <v>1534</v>
      </c>
      <c r="I100" s="278" t="s">
        <v>1533</v>
      </c>
      <c r="J100" s="278" t="s">
        <v>1532</v>
      </c>
      <c r="K100" s="286">
        <v>0.15</v>
      </c>
      <c r="L100" s="285" t="s">
        <v>1531</v>
      </c>
      <c r="M100" s="277" t="s">
        <v>1530</v>
      </c>
      <c r="N100" s="284">
        <v>350</v>
      </c>
      <c r="O100" s="283">
        <v>1600</v>
      </c>
      <c r="P100" s="282">
        <v>4900</v>
      </c>
      <c r="Q100" s="281">
        <v>240</v>
      </c>
      <c r="R100" s="280" t="s">
        <v>1529</v>
      </c>
      <c r="S100" s="279" t="s">
        <v>1507</v>
      </c>
      <c r="T100" s="278" t="s">
        <v>1528</v>
      </c>
      <c r="U100" s="277" t="s">
        <v>1527</v>
      </c>
    </row>
    <row r="101" spans="2:21" ht="48" customHeight="1">
      <c r="B101" s="279">
        <v>98</v>
      </c>
      <c r="C101" s="288" t="s">
        <v>1526</v>
      </c>
      <c r="D101" s="287" t="s">
        <v>1515</v>
      </c>
      <c r="E101" s="287" t="s">
        <v>1525</v>
      </c>
      <c r="F101" s="287" t="s">
        <v>1524</v>
      </c>
      <c r="G101" s="287" t="s">
        <v>958</v>
      </c>
      <c r="H101" s="278" t="s">
        <v>1523</v>
      </c>
      <c r="I101" s="278" t="s">
        <v>1522</v>
      </c>
      <c r="J101" s="278" t="s">
        <v>1521</v>
      </c>
      <c r="K101" s="286">
        <v>0.4</v>
      </c>
      <c r="L101" s="285" t="s">
        <v>1509</v>
      </c>
      <c r="M101" s="277" t="s">
        <v>1520</v>
      </c>
      <c r="N101" s="284">
        <v>200</v>
      </c>
      <c r="O101" s="283">
        <v>1100</v>
      </c>
      <c r="P101" s="282">
        <v>3200</v>
      </c>
      <c r="Q101" s="281">
        <v>440</v>
      </c>
      <c r="R101" s="280" t="s">
        <v>1519</v>
      </c>
      <c r="S101" s="279" t="s">
        <v>1507</v>
      </c>
      <c r="T101" s="278" t="s">
        <v>1518</v>
      </c>
      <c r="U101" s="277" t="s">
        <v>1517</v>
      </c>
    </row>
    <row r="102" spans="2:21" ht="48" customHeight="1">
      <c r="B102" s="279">
        <v>99</v>
      </c>
      <c r="C102" s="288" t="s">
        <v>1516</v>
      </c>
      <c r="D102" s="287" t="s">
        <v>1515</v>
      </c>
      <c r="E102" s="287" t="s">
        <v>1514</v>
      </c>
      <c r="F102" s="287" t="s">
        <v>1513</v>
      </c>
      <c r="G102" s="287" t="s">
        <v>1014</v>
      </c>
      <c r="H102" s="278" t="s">
        <v>1512</v>
      </c>
      <c r="I102" s="278" t="s">
        <v>1511</v>
      </c>
      <c r="J102" s="278" t="s">
        <v>1510</v>
      </c>
      <c r="K102" s="286">
        <v>0.4</v>
      </c>
      <c r="L102" s="285" t="s">
        <v>1509</v>
      </c>
      <c r="M102" s="277" t="s">
        <v>1508</v>
      </c>
      <c r="N102" s="284">
        <v>350</v>
      </c>
      <c r="O102" s="283">
        <v>1600</v>
      </c>
      <c r="P102" s="282">
        <v>4300</v>
      </c>
      <c r="Q102" s="281">
        <v>640</v>
      </c>
      <c r="R102" s="280" t="s">
        <v>1507</v>
      </c>
      <c r="S102" s="279" t="s">
        <v>1260</v>
      </c>
      <c r="T102" s="278" t="s">
        <v>1506</v>
      </c>
      <c r="U102" s="277" t="s">
        <v>1505</v>
      </c>
    </row>
    <row r="103" spans="2:21" ht="48" customHeight="1">
      <c r="B103" s="267">
        <v>100</v>
      </c>
      <c r="C103" s="276" t="s">
        <v>1504</v>
      </c>
      <c r="D103" s="275" t="s">
        <v>1503</v>
      </c>
      <c r="E103" s="275" t="s">
        <v>1502</v>
      </c>
      <c r="F103" s="275" t="s">
        <v>1501</v>
      </c>
      <c r="G103" s="275" t="s">
        <v>895</v>
      </c>
      <c r="H103" s="266" t="s">
        <v>1500</v>
      </c>
      <c r="I103" s="266" t="s">
        <v>1499</v>
      </c>
      <c r="J103" s="266" t="s">
        <v>1498</v>
      </c>
      <c r="K103" s="274">
        <v>0.1</v>
      </c>
      <c r="L103" s="273" t="s">
        <v>1497</v>
      </c>
      <c r="M103" s="265" t="s">
        <v>1496</v>
      </c>
      <c r="N103" s="272">
        <v>550</v>
      </c>
      <c r="O103" s="271">
        <v>2300</v>
      </c>
      <c r="P103" s="270">
        <v>6200</v>
      </c>
      <c r="Q103" s="269">
        <v>230</v>
      </c>
      <c r="R103" s="268" t="s">
        <v>1495</v>
      </c>
      <c r="S103" s="267" t="s">
        <v>1495</v>
      </c>
      <c r="T103" s="266" t="s">
        <v>1494</v>
      </c>
      <c r="U103" s="265" t="s">
        <v>1493</v>
      </c>
    </row>
  </sheetData>
  <mergeCells count="1">
    <mergeCell ref="A1:E2"/>
  </mergeCells>
  <conditionalFormatting sqref="K4:K1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Q103">
    <cfRule type="colorScale" priority="2">
      <colorScale>
        <cfvo type="min"/>
        <cfvo type="percentile" val="50"/>
        <cfvo type="max"/>
        <color rgb="FFE8F4F3"/>
        <color rgb="FFFFD966"/>
        <color rgb="FFC000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526D-3424-4012-A2EF-1C203AA260BF}">
  <dimension ref="A1:J77"/>
  <sheetViews>
    <sheetView zoomScale="40" zoomScaleNormal="40" workbookViewId="0">
      <selection activeCell="F7" sqref="F7"/>
    </sheetView>
  </sheetViews>
  <sheetFormatPr defaultRowHeight="15"/>
  <cols>
    <col min="1" max="1" width="26.5703125" customWidth="1"/>
    <col min="2" max="2" width="21.140625" customWidth="1"/>
    <col min="3" max="3" width="31.5703125" customWidth="1"/>
    <col min="4" max="4" width="13.42578125" bestFit="1" customWidth="1"/>
    <col min="5" max="5" width="24.7109375" customWidth="1"/>
    <col min="6" max="6" width="34.7109375" customWidth="1"/>
    <col min="7" max="7" width="27.140625" customWidth="1"/>
  </cols>
  <sheetData>
    <row r="1" spans="1:10">
      <c r="A1" s="103" t="s">
        <v>857</v>
      </c>
      <c r="B1" s="104" t="s">
        <v>858</v>
      </c>
      <c r="C1" s="103" t="s">
        <v>859</v>
      </c>
      <c r="D1" s="105" t="s">
        <v>860</v>
      </c>
      <c r="E1" s="103" t="s">
        <v>479</v>
      </c>
      <c r="F1" s="103" t="s">
        <v>861</v>
      </c>
      <c r="G1" s="103" t="s">
        <v>862</v>
      </c>
      <c r="H1" s="103" t="s">
        <v>863</v>
      </c>
      <c r="I1" s="103" t="s">
        <v>864</v>
      </c>
      <c r="J1" s="103" t="s">
        <v>849</v>
      </c>
    </row>
    <row r="2" spans="1:10" ht="120">
      <c r="A2" s="73" t="s">
        <v>865</v>
      </c>
      <c r="B2" s="73" t="s">
        <v>866</v>
      </c>
      <c r="C2" s="73" t="s">
        <v>867</v>
      </c>
      <c r="D2" s="40" t="s">
        <v>868</v>
      </c>
      <c r="E2" s="73" t="s">
        <v>869</v>
      </c>
      <c r="F2" s="111" t="s">
        <v>870</v>
      </c>
      <c r="G2" s="111" t="s">
        <v>871</v>
      </c>
      <c r="H2" s="112" t="s">
        <v>872</v>
      </c>
      <c r="I2" s="112" t="s">
        <v>872</v>
      </c>
      <c r="J2" s="40"/>
    </row>
    <row r="3" spans="1:10" ht="90">
      <c r="A3" s="73" t="s">
        <v>865</v>
      </c>
      <c r="B3" s="73" t="s">
        <v>866</v>
      </c>
      <c r="C3" s="73" t="s">
        <v>873</v>
      </c>
      <c r="D3" s="40" t="s">
        <v>874</v>
      </c>
      <c r="E3" s="73" t="s">
        <v>875</v>
      </c>
      <c r="F3" s="111" t="s">
        <v>876</v>
      </c>
      <c r="G3" s="111" t="s">
        <v>877</v>
      </c>
      <c r="H3" s="112" t="s">
        <v>878</v>
      </c>
      <c r="I3" s="112" t="s">
        <v>879</v>
      </c>
      <c r="J3" s="40"/>
    </row>
    <row r="4" spans="1:10" ht="75">
      <c r="A4" s="73" t="s">
        <v>865</v>
      </c>
      <c r="B4" s="73" t="s">
        <v>866</v>
      </c>
      <c r="C4" s="73" t="s">
        <v>880</v>
      </c>
      <c r="D4" s="40" t="s">
        <v>868</v>
      </c>
      <c r="E4" s="73" t="s">
        <v>881</v>
      </c>
      <c r="F4" s="111" t="s">
        <v>882</v>
      </c>
      <c r="G4" s="111" t="s">
        <v>883</v>
      </c>
      <c r="H4" s="112" t="s">
        <v>872</v>
      </c>
      <c r="I4" s="112" t="s">
        <v>872</v>
      </c>
      <c r="J4" s="40"/>
    </row>
    <row r="5" spans="1:10" ht="75">
      <c r="A5" s="73" t="s">
        <v>865</v>
      </c>
      <c r="B5" s="73" t="s">
        <v>866</v>
      </c>
      <c r="C5" s="73" t="s">
        <v>884</v>
      </c>
      <c r="D5" s="40" t="s">
        <v>885</v>
      </c>
      <c r="E5" s="73" t="s">
        <v>886</v>
      </c>
      <c r="F5" s="111" t="s">
        <v>887</v>
      </c>
      <c r="G5" s="111" t="s">
        <v>888</v>
      </c>
      <c r="H5" s="112" t="s">
        <v>878</v>
      </c>
      <c r="I5" s="112" t="s">
        <v>878</v>
      </c>
      <c r="J5" s="40"/>
    </row>
    <row r="6" spans="1:10" ht="75">
      <c r="A6" s="73" t="s">
        <v>865</v>
      </c>
      <c r="B6" s="73" t="s">
        <v>889</v>
      </c>
      <c r="C6" s="73" t="s">
        <v>890</v>
      </c>
      <c r="D6" s="40" t="s">
        <v>885</v>
      </c>
      <c r="E6" s="73" t="s">
        <v>891</v>
      </c>
      <c r="F6" s="111" t="s">
        <v>892</v>
      </c>
      <c r="G6" s="111" t="s">
        <v>893</v>
      </c>
      <c r="H6" s="112" t="s">
        <v>878</v>
      </c>
      <c r="I6" s="112" t="s">
        <v>878</v>
      </c>
      <c r="J6" s="40"/>
    </row>
    <row r="7" spans="1:10" ht="60">
      <c r="A7" s="73" t="s">
        <v>865</v>
      </c>
      <c r="B7" s="73" t="s">
        <v>889</v>
      </c>
      <c r="C7" s="73" t="s">
        <v>894</v>
      </c>
      <c r="D7" s="40" t="s">
        <v>895</v>
      </c>
      <c r="E7" s="73" t="s">
        <v>896</v>
      </c>
      <c r="F7" s="111" t="s">
        <v>897</v>
      </c>
      <c r="G7" s="111" t="s">
        <v>898</v>
      </c>
      <c r="H7" s="112" t="s">
        <v>899</v>
      </c>
      <c r="I7" s="112" t="s">
        <v>899</v>
      </c>
      <c r="J7" s="40"/>
    </row>
    <row r="8" spans="1:10" ht="75">
      <c r="A8" s="73" t="s">
        <v>865</v>
      </c>
      <c r="B8" s="73" t="s">
        <v>889</v>
      </c>
      <c r="C8" s="73" t="s">
        <v>900</v>
      </c>
      <c r="D8" s="40" t="s">
        <v>885</v>
      </c>
      <c r="E8" s="73" t="s">
        <v>901</v>
      </c>
      <c r="F8" s="111" t="s">
        <v>902</v>
      </c>
      <c r="G8" s="111" t="s">
        <v>903</v>
      </c>
      <c r="H8" s="112" t="s">
        <v>872</v>
      </c>
      <c r="I8" s="112" t="s">
        <v>872</v>
      </c>
      <c r="J8" s="40"/>
    </row>
    <row r="9" spans="1:10" ht="75">
      <c r="A9" s="73" t="s">
        <v>865</v>
      </c>
      <c r="B9" s="73" t="s">
        <v>904</v>
      </c>
      <c r="C9" s="73" t="s">
        <v>905</v>
      </c>
      <c r="D9" s="40" t="s">
        <v>874</v>
      </c>
      <c r="E9" s="73" t="s">
        <v>906</v>
      </c>
      <c r="F9" s="111" t="s">
        <v>907</v>
      </c>
      <c r="G9" s="111" t="s">
        <v>908</v>
      </c>
      <c r="H9" s="112" t="s">
        <v>909</v>
      </c>
      <c r="I9" s="112" t="s">
        <v>909</v>
      </c>
      <c r="J9" s="40"/>
    </row>
    <row r="10" spans="1:10" ht="75">
      <c r="A10" s="73" t="s">
        <v>865</v>
      </c>
      <c r="B10" s="73" t="s">
        <v>904</v>
      </c>
      <c r="C10" s="73" t="s">
        <v>910</v>
      </c>
      <c r="D10" s="40" t="s">
        <v>868</v>
      </c>
      <c r="E10" s="73" t="s">
        <v>911</v>
      </c>
      <c r="F10" s="111" t="s">
        <v>912</v>
      </c>
      <c r="G10" s="111" t="s">
        <v>913</v>
      </c>
      <c r="H10" s="112" t="s">
        <v>909</v>
      </c>
      <c r="I10" s="112" t="s">
        <v>909</v>
      </c>
      <c r="J10" s="40"/>
    </row>
    <row r="11" spans="1:10" ht="60">
      <c r="A11" s="73" t="s">
        <v>865</v>
      </c>
      <c r="B11" s="73" t="s">
        <v>914</v>
      </c>
      <c r="C11" s="73" t="s">
        <v>915</v>
      </c>
      <c r="D11" s="40" t="s">
        <v>885</v>
      </c>
      <c r="E11" s="73" t="s">
        <v>916</v>
      </c>
      <c r="F11" s="111" t="s">
        <v>917</v>
      </c>
      <c r="G11" s="111" t="s">
        <v>918</v>
      </c>
      <c r="H11" s="112" t="s">
        <v>909</v>
      </c>
      <c r="I11" s="112" t="s">
        <v>909</v>
      </c>
      <c r="J11" s="40"/>
    </row>
    <row r="12" spans="1:10" ht="60">
      <c r="A12" s="73" t="s">
        <v>865</v>
      </c>
      <c r="B12" s="73" t="s">
        <v>914</v>
      </c>
      <c r="C12" s="73" t="s">
        <v>919</v>
      </c>
      <c r="D12" s="40" t="s">
        <v>885</v>
      </c>
      <c r="E12" s="73" t="s">
        <v>920</v>
      </c>
      <c r="F12" s="111" t="s">
        <v>921</v>
      </c>
      <c r="G12" s="111" t="s">
        <v>922</v>
      </c>
      <c r="H12" s="112" t="s">
        <v>872</v>
      </c>
      <c r="I12" s="112" t="s">
        <v>872</v>
      </c>
      <c r="J12" s="40"/>
    </row>
    <row r="13" spans="1:10" ht="75">
      <c r="A13" s="73" t="s">
        <v>865</v>
      </c>
      <c r="B13" s="73" t="s">
        <v>914</v>
      </c>
      <c r="C13" s="73" t="s">
        <v>923</v>
      </c>
      <c r="D13" s="40" t="s">
        <v>885</v>
      </c>
      <c r="E13" s="73" t="s">
        <v>924</v>
      </c>
      <c r="F13" s="111" t="s">
        <v>925</v>
      </c>
      <c r="G13" s="111" t="s">
        <v>926</v>
      </c>
      <c r="H13" s="112" t="s">
        <v>872</v>
      </c>
      <c r="I13" s="112" t="s">
        <v>872</v>
      </c>
      <c r="J13" s="40"/>
    </row>
    <row r="14" spans="1:10" ht="75">
      <c r="A14" s="73" t="s">
        <v>927</v>
      </c>
      <c r="B14" s="73" t="s">
        <v>928</v>
      </c>
      <c r="C14" s="73" t="s">
        <v>929</v>
      </c>
      <c r="D14" s="73" t="s">
        <v>895</v>
      </c>
      <c r="E14" s="73" t="s">
        <v>930</v>
      </c>
      <c r="F14" s="111" t="s">
        <v>931</v>
      </c>
      <c r="G14" s="111" t="s">
        <v>932</v>
      </c>
      <c r="H14" s="112" t="s">
        <v>909</v>
      </c>
      <c r="I14" s="112" t="s">
        <v>909</v>
      </c>
      <c r="J14" s="40"/>
    </row>
    <row r="15" spans="1:10" ht="60">
      <c r="A15" s="73" t="s">
        <v>927</v>
      </c>
      <c r="B15" s="73" t="s">
        <v>928</v>
      </c>
      <c r="C15" s="73" t="s">
        <v>933</v>
      </c>
      <c r="D15" s="40" t="s">
        <v>895</v>
      </c>
      <c r="E15" s="73" t="s">
        <v>934</v>
      </c>
      <c r="F15" s="111" t="s">
        <v>935</v>
      </c>
      <c r="G15" s="111" t="s">
        <v>936</v>
      </c>
      <c r="H15" s="112" t="s">
        <v>514</v>
      </c>
      <c r="I15" s="112" t="s">
        <v>514</v>
      </c>
      <c r="J15" s="40"/>
    </row>
    <row r="16" spans="1:10" ht="60">
      <c r="A16" s="73" t="s">
        <v>927</v>
      </c>
      <c r="B16" s="73" t="s">
        <v>937</v>
      </c>
      <c r="C16" s="73" t="s">
        <v>938</v>
      </c>
      <c r="D16" s="40" t="s">
        <v>895</v>
      </c>
      <c r="E16" s="73" t="s">
        <v>939</v>
      </c>
      <c r="F16" s="111" t="s">
        <v>940</v>
      </c>
      <c r="G16" s="111" t="s">
        <v>941</v>
      </c>
      <c r="H16" s="112" t="s">
        <v>942</v>
      </c>
      <c r="I16" s="112" t="s">
        <v>942</v>
      </c>
      <c r="J16" s="40"/>
    </row>
    <row r="17" spans="1:10" ht="60">
      <c r="A17" s="73" t="s">
        <v>927</v>
      </c>
      <c r="B17" s="73" t="s">
        <v>937</v>
      </c>
      <c r="C17" s="73" t="s">
        <v>943</v>
      </c>
      <c r="D17" s="40" t="s">
        <v>895</v>
      </c>
      <c r="E17" s="73" t="s">
        <v>944</v>
      </c>
      <c r="F17" s="111" t="s">
        <v>945</v>
      </c>
      <c r="G17" s="111" t="s">
        <v>946</v>
      </c>
      <c r="H17" s="112" t="s">
        <v>909</v>
      </c>
      <c r="I17" s="112" t="s">
        <v>909</v>
      </c>
      <c r="J17" s="40"/>
    </row>
    <row r="18" spans="1:10" ht="75">
      <c r="A18" s="73" t="s">
        <v>927</v>
      </c>
      <c r="B18" s="73" t="s">
        <v>937</v>
      </c>
      <c r="C18" s="73" t="s">
        <v>947</v>
      </c>
      <c r="D18" s="40" t="s">
        <v>895</v>
      </c>
      <c r="E18" s="73" t="s">
        <v>948</v>
      </c>
      <c r="F18" s="111" t="s">
        <v>949</v>
      </c>
      <c r="G18" s="111" t="s">
        <v>950</v>
      </c>
      <c r="H18" s="112" t="s">
        <v>909</v>
      </c>
      <c r="I18" s="112" t="s">
        <v>909</v>
      </c>
      <c r="J18" s="40"/>
    </row>
    <row r="19" spans="1:10" ht="60">
      <c r="A19" s="73" t="s">
        <v>927</v>
      </c>
      <c r="B19" s="73" t="s">
        <v>951</v>
      </c>
      <c r="C19" s="73" t="s">
        <v>952</v>
      </c>
      <c r="D19" s="40" t="s">
        <v>895</v>
      </c>
      <c r="E19" s="73" t="s">
        <v>953</v>
      </c>
      <c r="F19" s="111" t="s">
        <v>954</v>
      </c>
      <c r="G19" s="111" t="s">
        <v>955</v>
      </c>
      <c r="H19" s="112" t="s">
        <v>956</v>
      </c>
      <c r="I19" s="112" t="s">
        <v>956</v>
      </c>
      <c r="J19" s="40"/>
    </row>
    <row r="20" spans="1:10" ht="60">
      <c r="A20" s="73" t="s">
        <v>927</v>
      </c>
      <c r="B20" s="73" t="s">
        <v>951</v>
      </c>
      <c r="C20" s="73" t="s">
        <v>957</v>
      </c>
      <c r="D20" s="40" t="s">
        <v>958</v>
      </c>
      <c r="E20" s="73" t="s">
        <v>959</v>
      </c>
      <c r="F20" s="111" t="s">
        <v>960</v>
      </c>
      <c r="G20" s="111" t="s">
        <v>961</v>
      </c>
      <c r="H20" s="112" t="s">
        <v>956</v>
      </c>
      <c r="I20" s="112" t="s">
        <v>956</v>
      </c>
      <c r="J20" s="40"/>
    </row>
    <row r="21" spans="1:10" ht="60">
      <c r="A21" s="73" t="s">
        <v>927</v>
      </c>
      <c r="B21" s="73" t="s">
        <v>962</v>
      </c>
      <c r="C21" s="73" t="s">
        <v>963</v>
      </c>
      <c r="D21" s="40" t="s">
        <v>885</v>
      </c>
      <c r="E21" s="73" t="s">
        <v>964</v>
      </c>
      <c r="F21" s="111" t="s">
        <v>965</v>
      </c>
      <c r="G21" s="111" t="s">
        <v>966</v>
      </c>
      <c r="H21" s="112" t="s">
        <v>956</v>
      </c>
      <c r="I21" s="112" t="s">
        <v>956</v>
      </c>
      <c r="J21" s="40"/>
    </row>
    <row r="22" spans="1:10" ht="75">
      <c r="A22" s="73" t="s">
        <v>927</v>
      </c>
      <c r="B22" s="73" t="s">
        <v>962</v>
      </c>
      <c r="C22" s="73" t="s">
        <v>967</v>
      </c>
      <c r="D22" s="40" t="s">
        <v>895</v>
      </c>
      <c r="E22" s="73" t="s">
        <v>968</v>
      </c>
      <c r="F22" s="111" t="s">
        <v>969</v>
      </c>
      <c r="G22" s="111" t="s">
        <v>970</v>
      </c>
      <c r="H22" s="112" t="s">
        <v>971</v>
      </c>
      <c r="I22" s="112" t="s">
        <v>971</v>
      </c>
      <c r="J22" s="40"/>
    </row>
    <row r="23" spans="1:10" ht="60">
      <c r="A23" s="73" t="s">
        <v>927</v>
      </c>
      <c r="B23" s="73" t="s">
        <v>972</v>
      </c>
      <c r="C23" s="73" t="s">
        <v>973</v>
      </c>
      <c r="D23" s="40" t="s">
        <v>895</v>
      </c>
      <c r="E23" s="73" t="s">
        <v>974</v>
      </c>
      <c r="F23" s="111" t="s">
        <v>975</v>
      </c>
      <c r="G23" s="111" t="s">
        <v>976</v>
      </c>
      <c r="H23" s="112" t="s">
        <v>956</v>
      </c>
      <c r="I23" s="112" t="s">
        <v>956</v>
      </c>
      <c r="J23" s="40"/>
    </row>
    <row r="24" spans="1:10" ht="60">
      <c r="A24" s="73" t="s">
        <v>927</v>
      </c>
      <c r="B24" s="73" t="s">
        <v>972</v>
      </c>
      <c r="C24" s="73" t="s">
        <v>977</v>
      </c>
      <c r="D24" s="40" t="s">
        <v>895</v>
      </c>
      <c r="E24" s="73" t="s">
        <v>978</v>
      </c>
      <c r="F24" s="111" t="s">
        <v>979</v>
      </c>
      <c r="G24" s="111" t="s">
        <v>980</v>
      </c>
      <c r="H24" s="112" t="s">
        <v>956</v>
      </c>
      <c r="I24" s="112" t="s">
        <v>956</v>
      </c>
      <c r="J24" s="40"/>
    </row>
    <row r="25" spans="1:10" ht="75">
      <c r="A25" s="73" t="s">
        <v>927</v>
      </c>
      <c r="B25" s="73" t="s">
        <v>981</v>
      </c>
      <c r="C25" s="73" t="s">
        <v>982</v>
      </c>
      <c r="D25" s="40" t="s">
        <v>895</v>
      </c>
      <c r="E25" s="73" t="s">
        <v>983</v>
      </c>
      <c r="F25" s="111" t="s">
        <v>984</v>
      </c>
      <c r="G25" s="111" t="s">
        <v>985</v>
      </c>
      <c r="H25" s="112" t="s">
        <v>986</v>
      </c>
      <c r="I25" s="112" t="s">
        <v>986</v>
      </c>
      <c r="J25" s="40"/>
    </row>
    <row r="26" spans="1:10" ht="45">
      <c r="A26" s="73" t="s">
        <v>927</v>
      </c>
      <c r="B26" s="73" t="s">
        <v>981</v>
      </c>
      <c r="C26" s="73" t="s">
        <v>987</v>
      </c>
      <c r="D26" s="40" t="s">
        <v>895</v>
      </c>
      <c r="E26" s="73" t="s">
        <v>988</v>
      </c>
      <c r="F26" s="111" t="s">
        <v>989</v>
      </c>
      <c r="G26" s="111" t="s">
        <v>990</v>
      </c>
      <c r="H26" s="112" t="s">
        <v>986</v>
      </c>
      <c r="I26" s="112" t="s">
        <v>986</v>
      </c>
      <c r="J26" s="40"/>
    </row>
    <row r="27" spans="1:10" ht="60">
      <c r="A27" s="73" t="s">
        <v>927</v>
      </c>
      <c r="B27" s="73" t="s">
        <v>991</v>
      </c>
      <c r="C27" s="73" t="s">
        <v>992</v>
      </c>
      <c r="D27" s="40" t="s">
        <v>895</v>
      </c>
      <c r="E27" s="73" t="s">
        <v>993</v>
      </c>
      <c r="F27" s="111" t="s">
        <v>994</v>
      </c>
      <c r="G27" s="111" t="s">
        <v>995</v>
      </c>
      <c r="H27" s="112" t="s">
        <v>986</v>
      </c>
      <c r="I27" s="112" t="s">
        <v>986</v>
      </c>
      <c r="J27" s="40"/>
    </row>
    <row r="28" spans="1:10" ht="45">
      <c r="A28" s="73" t="s">
        <v>927</v>
      </c>
      <c r="B28" s="73" t="s">
        <v>991</v>
      </c>
      <c r="C28" s="73" t="s">
        <v>996</v>
      </c>
      <c r="D28" s="40" t="s">
        <v>895</v>
      </c>
      <c r="E28" s="73" t="s">
        <v>997</v>
      </c>
      <c r="F28" s="111" t="s">
        <v>998</v>
      </c>
      <c r="G28" s="111" t="s">
        <v>999</v>
      </c>
      <c r="H28" s="112" t="s">
        <v>986</v>
      </c>
      <c r="I28" s="112" t="s">
        <v>986</v>
      </c>
      <c r="J28" s="40"/>
    </row>
    <row r="29" spans="1:10" ht="75">
      <c r="A29" s="73" t="s">
        <v>927</v>
      </c>
      <c r="B29" s="73" t="s">
        <v>1000</v>
      </c>
      <c r="C29" s="73" t="s">
        <v>1001</v>
      </c>
      <c r="D29" s="40" t="s">
        <v>895</v>
      </c>
      <c r="E29" s="73" t="s">
        <v>1002</v>
      </c>
      <c r="F29" s="111" t="s">
        <v>1003</v>
      </c>
      <c r="G29" s="111" t="s">
        <v>1004</v>
      </c>
      <c r="H29" s="112" t="s">
        <v>1005</v>
      </c>
      <c r="I29" s="112"/>
      <c r="J29" s="40"/>
    </row>
    <row r="30" spans="1:10" ht="60">
      <c r="A30" s="73" t="s">
        <v>927</v>
      </c>
      <c r="B30" s="73" t="s">
        <v>1000</v>
      </c>
      <c r="C30" s="73" t="s">
        <v>1006</v>
      </c>
      <c r="D30" s="40" t="s">
        <v>885</v>
      </c>
      <c r="E30" s="73" t="s">
        <v>1007</v>
      </c>
      <c r="F30" s="111" t="s">
        <v>1008</v>
      </c>
      <c r="G30" s="111" t="s">
        <v>1009</v>
      </c>
      <c r="H30" s="112" t="s">
        <v>1010</v>
      </c>
      <c r="I30" s="112"/>
      <c r="J30" s="40"/>
    </row>
    <row r="31" spans="1:10" ht="90">
      <c r="A31" s="73" t="s">
        <v>1011</v>
      </c>
      <c r="B31" s="73" t="s">
        <v>1012</v>
      </c>
      <c r="C31" s="73" t="s">
        <v>1013</v>
      </c>
      <c r="D31" s="73" t="s">
        <v>1014</v>
      </c>
      <c r="E31" s="73" t="s">
        <v>1015</v>
      </c>
      <c r="F31" s="111" t="s">
        <v>1016</v>
      </c>
      <c r="G31" s="111" t="s">
        <v>1017</v>
      </c>
      <c r="H31" s="112" t="s">
        <v>1018</v>
      </c>
      <c r="I31" s="112"/>
      <c r="J31" s="40"/>
    </row>
    <row r="32" spans="1:10" ht="75">
      <c r="A32" s="73" t="s">
        <v>1011</v>
      </c>
      <c r="B32" s="73" t="s">
        <v>1012</v>
      </c>
      <c r="C32" s="73" t="s">
        <v>1019</v>
      </c>
      <c r="D32" s="40" t="s">
        <v>1014</v>
      </c>
      <c r="E32" s="73" t="s">
        <v>1020</v>
      </c>
      <c r="F32" s="111" t="s">
        <v>1021</v>
      </c>
      <c r="G32" s="111" t="s">
        <v>1022</v>
      </c>
      <c r="H32" s="112" t="s">
        <v>1023</v>
      </c>
      <c r="I32" s="112"/>
      <c r="J32" s="40"/>
    </row>
    <row r="33" spans="1:10" ht="60">
      <c r="A33" s="73" t="s">
        <v>1011</v>
      </c>
      <c r="B33" s="73" t="s">
        <v>1012</v>
      </c>
      <c r="C33" s="73" t="s">
        <v>1024</v>
      </c>
      <c r="D33" s="40" t="s">
        <v>885</v>
      </c>
      <c r="E33" s="73" t="s">
        <v>1025</v>
      </c>
      <c r="F33" s="111" t="s">
        <v>1026</v>
      </c>
      <c r="G33" s="111" t="s">
        <v>1027</v>
      </c>
      <c r="H33" s="112" t="s">
        <v>909</v>
      </c>
      <c r="I33" s="112" t="s">
        <v>909</v>
      </c>
      <c r="J33" s="40"/>
    </row>
    <row r="34" spans="1:10" ht="60">
      <c r="A34" s="73" t="s">
        <v>1011</v>
      </c>
      <c r="B34" s="73" t="s">
        <v>1012</v>
      </c>
      <c r="C34" s="73" t="s">
        <v>1028</v>
      </c>
      <c r="D34" s="40" t="s">
        <v>1014</v>
      </c>
      <c r="E34" s="73" t="s">
        <v>1029</v>
      </c>
      <c r="F34" s="111" t="s">
        <v>1030</v>
      </c>
      <c r="G34" s="111" t="s">
        <v>1031</v>
      </c>
      <c r="H34" s="112" t="s">
        <v>1010</v>
      </c>
      <c r="I34" s="112"/>
      <c r="J34" s="40"/>
    </row>
    <row r="35" spans="1:10" ht="60">
      <c r="A35" s="73" t="s">
        <v>1011</v>
      </c>
      <c r="B35" s="73" t="s">
        <v>1032</v>
      </c>
      <c r="C35" s="73" t="s">
        <v>1033</v>
      </c>
      <c r="D35" s="40" t="s">
        <v>958</v>
      </c>
      <c r="E35" s="73" t="s">
        <v>1034</v>
      </c>
      <c r="F35" s="111" t="s">
        <v>1035</v>
      </c>
      <c r="G35" s="111" t="s">
        <v>1036</v>
      </c>
      <c r="H35" s="112" t="s">
        <v>1037</v>
      </c>
      <c r="I35" s="112" t="s">
        <v>1037</v>
      </c>
      <c r="J35" s="40"/>
    </row>
    <row r="36" spans="1:10" ht="60">
      <c r="A36" s="73" t="s">
        <v>1011</v>
      </c>
      <c r="B36" s="73" t="s">
        <v>1032</v>
      </c>
      <c r="C36" s="73" t="s">
        <v>1038</v>
      </c>
      <c r="D36" s="40" t="s">
        <v>958</v>
      </c>
      <c r="E36" s="73" t="s">
        <v>1039</v>
      </c>
      <c r="F36" s="111" t="s">
        <v>1040</v>
      </c>
      <c r="G36" s="111" t="s">
        <v>1041</v>
      </c>
      <c r="H36" s="112"/>
      <c r="I36" s="112" t="s">
        <v>942</v>
      </c>
      <c r="J36" s="40"/>
    </row>
    <row r="37" spans="1:10" ht="60">
      <c r="A37" s="73" t="s">
        <v>1011</v>
      </c>
      <c r="B37" s="73" t="s">
        <v>1032</v>
      </c>
      <c r="C37" s="73" t="s">
        <v>1042</v>
      </c>
      <c r="D37" s="40" t="s">
        <v>958</v>
      </c>
      <c r="E37" s="73" t="s">
        <v>1043</v>
      </c>
      <c r="F37" s="111" t="s">
        <v>1044</v>
      </c>
      <c r="G37" s="111" t="s">
        <v>1045</v>
      </c>
      <c r="H37" s="112"/>
      <c r="I37" s="112" t="s">
        <v>942</v>
      </c>
      <c r="J37" s="40"/>
    </row>
    <row r="38" spans="1:10" ht="60">
      <c r="A38" s="73" t="s">
        <v>1011</v>
      </c>
      <c r="B38" s="73" t="s">
        <v>1046</v>
      </c>
      <c r="C38" s="73" t="s">
        <v>1047</v>
      </c>
      <c r="D38" s="40" t="s">
        <v>895</v>
      </c>
      <c r="E38" s="73" t="s">
        <v>1048</v>
      </c>
      <c r="F38" s="111" t="s">
        <v>1049</v>
      </c>
      <c r="G38" s="111" t="s">
        <v>1050</v>
      </c>
      <c r="H38" s="112" t="s">
        <v>1051</v>
      </c>
      <c r="I38" s="112" t="s">
        <v>1051</v>
      </c>
      <c r="J38" s="40"/>
    </row>
    <row r="39" spans="1:10" ht="75">
      <c r="A39" s="73" t="s">
        <v>1011</v>
      </c>
      <c r="B39" s="73" t="s">
        <v>1046</v>
      </c>
      <c r="C39" s="73" t="s">
        <v>1052</v>
      </c>
      <c r="D39" s="40" t="s">
        <v>885</v>
      </c>
      <c r="E39" s="73" t="s">
        <v>1053</v>
      </c>
      <c r="F39" s="111" t="s">
        <v>1054</v>
      </c>
      <c r="G39" s="111" t="s">
        <v>1055</v>
      </c>
      <c r="H39" s="112" t="s">
        <v>1051</v>
      </c>
      <c r="I39" s="112" t="s">
        <v>1051</v>
      </c>
      <c r="J39" s="40"/>
    </row>
    <row r="40" spans="1:10" ht="60">
      <c r="A40" s="73" t="s">
        <v>1011</v>
      </c>
      <c r="B40" s="73" t="s">
        <v>1046</v>
      </c>
      <c r="C40" s="73" t="s">
        <v>1056</v>
      </c>
      <c r="D40" s="40" t="s">
        <v>885</v>
      </c>
      <c r="E40" s="73" t="s">
        <v>1057</v>
      </c>
      <c r="F40" s="111" t="s">
        <v>1058</v>
      </c>
      <c r="G40" s="111" t="s">
        <v>1059</v>
      </c>
      <c r="H40" s="112" t="s">
        <v>1051</v>
      </c>
      <c r="I40" s="112" t="s">
        <v>1051</v>
      </c>
      <c r="J40" s="40"/>
    </row>
    <row r="41" spans="1:10" ht="75">
      <c r="A41" s="73" t="s">
        <v>1011</v>
      </c>
      <c r="B41" s="73" t="s">
        <v>1060</v>
      </c>
      <c r="C41" s="73" t="s">
        <v>1061</v>
      </c>
      <c r="D41" s="40" t="s">
        <v>958</v>
      </c>
      <c r="E41" s="73" t="s">
        <v>1062</v>
      </c>
      <c r="F41" s="111" t="s">
        <v>1063</v>
      </c>
      <c r="G41" s="111" t="s">
        <v>1064</v>
      </c>
      <c r="H41" s="113" t="s">
        <v>1065</v>
      </c>
      <c r="I41" s="113" t="s">
        <v>1065</v>
      </c>
      <c r="J41" s="40"/>
    </row>
    <row r="42" spans="1:10" ht="45">
      <c r="A42" s="73" t="s">
        <v>1011</v>
      </c>
      <c r="B42" s="73" t="s">
        <v>1060</v>
      </c>
      <c r="C42" s="73" t="s">
        <v>1066</v>
      </c>
      <c r="D42" s="40" t="s">
        <v>868</v>
      </c>
      <c r="E42" s="73" t="s">
        <v>1067</v>
      </c>
      <c r="F42" s="111" t="s">
        <v>1068</v>
      </c>
      <c r="G42" s="111" t="s">
        <v>1069</v>
      </c>
      <c r="H42" s="113" t="s">
        <v>878</v>
      </c>
      <c r="I42" s="113" t="s">
        <v>878</v>
      </c>
      <c r="J42" s="40"/>
    </row>
    <row r="43" spans="1:10" ht="60">
      <c r="A43" s="73" t="s">
        <v>1011</v>
      </c>
      <c r="B43" s="73" t="s">
        <v>1060</v>
      </c>
      <c r="C43" s="73" t="s">
        <v>1070</v>
      </c>
      <c r="D43" s="40" t="s">
        <v>885</v>
      </c>
      <c r="E43" s="73" t="s">
        <v>1071</v>
      </c>
      <c r="F43" s="111" t="s">
        <v>1072</v>
      </c>
      <c r="G43" s="111" t="s">
        <v>1073</v>
      </c>
      <c r="H43" s="113" t="s">
        <v>878</v>
      </c>
      <c r="I43" s="113" t="s">
        <v>878</v>
      </c>
      <c r="J43" s="40"/>
    </row>
    <row r="44" spans="1:10" ht="75">
      <c r="A44" s="73" t="s">
        <v>1011</v>
      </c>
      <c r="B44" s="73" t="s">
        <v>1060</v>
      </c>
      <c r="C44" s="73" t="s">
        <v>1074</v>
      </c>
      <c r="D44" s="40" t="s">
        <v>868</v>
      </c>
      <c r="E44" s="73" t="s">
        <v>1075</v>
      </c>
      <c r="F44" s="111" t="s">
        <v>1076</v>
      </c>
      <c r="G44" s="111" t="s">
        <v>1077</v>
      </c>
      <c r="H44" s="112" t="s">
        <v>1023</v>
      </c>
      <c r="I44" s="112"/>
      <c r="J44" s="40"/>
    </row>
    <row r="45" spans="1:10" ht="75">
      <c r="A45" s="73" t="s">
        <v>1011</v>
      </c>
      <c r="B45" s="73" t="s">
        <v>1078</v>
      </c>
      <c r="C45" s="73" t="s">
        <v>1079</v>
      </c>
      <c r="D45" s="40" t="s">
        <v>885</v>
      </c>
      <c r="E45" s="73" t="s">
        <v>1080</v>
      </c>
      <c r="F45" s="111" t="s">
        <v>1081</v>
      </c>
      <c r="G45" s="111" t="s">
        <v>1082</v>
      </c>
      <c r="H45" s="112" t="s">
        <v>956</v>
      </c>
      <c r="I45" s="112" t="s">
        <v>956</v>
      </c>
      <c r="J45" s="40"/>
    </row>
    <row r="46" spans="1:10" ht="45">
      <c r="A46" s="73" t="s">
        <v>1011</v>
      </c>
      <c r="B46" s="73" t="s">
        <v>1078</v>
      </c>
      <c r="C46" s="73" t="s">
        <v>1083</v>
      </c>
      <c r="D46" s="40" t="s">
        <v>895</v>
      </c>
      <c r="E46" s="73" t="s">
        <v>1084</v>
      </c>
      <c r="F46" s="111" t="s">
        <v>1085</v>
      </c>
      <c r="G46" s="111" t="s">
        <v>1086</v>
      </c>
      <c r="H46" s="112" t="s">
        <v>956</v>
      </c>
      <c r="I46" s="112" t="s">
        <v>956</v>
      </c>
      <c r="J46" s="40"/>
    </row>
    <row r="47" spans="1:10" ht="60">
      <c r="A47" s="73" t="s">
        <v>1011</v>
      </c>
      <c r="B47" s="73" t="s">
        <v>1078</v>
      </c>
      <c r="C47" s="73" t="s">
        <v>1087</v>
      </c>
      <c r="D47" s="40" t="s">
        <v>885</v>
      </c>
      <c r="E47" s="73" t="s">
        <v>1088</v>
      </c>
      <c r="F47" s="111" t="s">
        <v>1089</v>
      </c>
      <c r="G47" s="111" t="s">
        <v>1090</v>
      </c>
      <c r="H47" s="112" t="s">
        <v>956</v>
      </c>
      <c r="I47" s="112" t="s">
        <v>956</v>
      </c>
      <c r="J47" s="40"/>
    </row>
    <row r="48" spans="1:10" ht="75">
      <c r="A48" s="73" t="s">
        <v>1011</v>
      </c>
      <c r="B48" s="73" t="s">
        <v>1091</v>
      </c>
      <c r="C48" s="73" t="s">
        <v>1092</v>
      </c>
      <c r="D48" s="40" t="s">
        <v>958</v>
      </c>
      <c r="E48" s="73" t="s">
        <v>1093</v>
      </c>
      <c r="F48" s="111" t="s">
        <v>1094</v>
      </c>
      <c r="G48" s="111" t="s">
        <v>1095</v>
      </c>
      <c r="H48" s="112" t="s">
        <v>1096</v>
      </c>
      <c r="I48" s="112" t="s">
        <v>1096</v>
      </c>
      <c r="J48" s="40"/>
    </row>
    <row r="49" spans="1:10" ht="75">
      <c r="A49" s="73" t="s">
        <v>1011</v>
      </c>
      <c r="B49" s="73" t="s">
        <v>1091</v>
      </c>
      <c r="C49" s="73" t="s">
        <v>1097</v>
      </c>
      <c r="D49" s="40" t="s">
        <v>874</v>
      </c>
      <c r="E49" s="73" t="s">
        <v>1098</v>
      </c>
      <c r="F49" s="111" t="s">
        <v>1099</v>
      </c>
      <c r="G49" s="111" t="s">
        <v>1100</v>
      </c>
      <c r="H49" s="112" t="s">
        <v>1101</v>
      </c>
      <c r="I49" s="112" t="s">
        <v>1101</v>
      </c>
      <c r="J49" s="40"/>
    </row>
    <row r="50" spans="1:10" ht="75">
      <c r="A50" s="73" t="s">
        <v>1011</v>
      </c>
      <c r="B50" s="73" t="s">
        <v>1091</v>
      </c>
      <c r="C50" s="73" t="s">
        <v>1102</v>
      </c>
      <c r="D50" s="40" t="s">
        <v>868</v>
      </c>
      <c r="E50" s="73" t="s">
        <v>1103</v>
      </c>
      <c r="F50" s="111" t="s">
        <v>1104</v>
      </c>
      <c r="G50" s="111" t="s">
        <v>1105</v>
      </c>
      <c r="H50" s="112" t="s">
        <v>1106</v>
      </c>
      <c r="I50" s="112" t="s">
        <v>1106</v>
      </c>
      <c r="J50" s="40"/>
    </row>
    <row r="51" spans="1:10" ht="45">
      <c r="A51" s="73" t="s">
        <v>1011</v>
      </c>
      <c r="B51" s="73" t="s">
        <v>1107</v>
      </c>
      <c r="C51" s="73" t="s">
        <v>1108</v>
      </c>
      <c r="D51" s="40" t="s">
        <v>868</v>
      </c>
      <c r="E51" s="73" t="s">
        <v>1109</v>
      </c>
      <c r="F51" s="111" t="s">
        <v>1110</v>
      </c>
      <c r="G51" s="111" t="s">
        <v>1111</v>
      </c>
      <c r="H51" s="112" t="s">
        <v>1112</v>
      </c>
      <c r="I51" s="112" t="s">
        <v>1112</v>
      </c>
      <c r="J51" s="40"/>
    </row>
    <row r="52" spans="1:10" ht="45">
      <c r="A52" s="73" t="s">
        <v>1011</v>
      </c>
      <c r="B52" s="73" t="s">
        <v>1107</v>
      </c>
      <c r="C52" s="73" t="s">
        <v>1113</v>
      </c>
      <c r="D52" s="40" t="s">
        <v>885</v>
      </c>
      <c r="E52" s="73" t="s">
        <v>1114</v>
      </c>
      <c r="F52" s="111" t="s">
        <v>1115</v>
      </c>
      <c r="G52" s="111" t="s">
        <v>1116</v>
      </c>
      <c r="H52" s="112" t="s">
        <v>1023</v>
      </c>
      <c r="I52" s="112" t="s">
        <v>1023</v>
      </c>
      <c r="J52" s="40"/>
    </row>
    <row r="53" spans="1:10" ht="60">
      <c r="A53" s="73" t="s">
        <v>1117</v>
      </c>
      <c r="B53" s="73" t="s">
        <v>1118</v>
      </c>
      <c r="C53" s="73" t="s">
        <v>1119</v>
      </c>
      <c r="D53" s="73" t="s">
        <v>868</v>
      </c>
      <c r="E53" s="73" t="s">
        <v>1120</v>
      </c>
      <c r="F53" s="111" t="s">
        <v>1121</v>
      </c>
      <c r="G53" s="111" t="s">
        <v>1122</v>
      </c>
      <c r="H53" s="112" t="s">
        <v>1123</v>
      </c>
      <c r="I53" s="112" t="s">
        <v>1123</v>
      </c>
      <c r="J53" s="40"/>
    </row>
    <row r="54" spans="1:10" ht="60">
      <c r="A54" s="73" t="s">
        <v>1117</v>
      </c>
      <c r="B54" s="73" t="s">
        <v>1118</v>
      </c>
      <c r="C54" s="73" t="s">
        <v>1124</v>
      </c>
      <c r="D54" s="40" t="s">
        <v>874</v>
      </c>
      <c r="E54" s="73" t="s">
        <v>1125</v>
      </c>
      <c r="F54" s="111" t="s">
        <v>1126</v>
      </c>
      <c r="G54" s="111" t="s">
        <v>1127</v>
      </c>
      <c r="H54" s="112" t="s">
        <v>1051</v>
      </c>
      <c r="I54" s="112" t="s">
        <v>1051</v>
      </c>
      <c r="J54" s="40"/>
    </row>
    <row r="55" spans="1:10" ht="60">
      <c r="A55" s="73" t="s">
        <v>1117</v>
      </c>
      <c r="B55" s="73" t="s">
        <v>1128</v>
      </c>
      <c r="C55" s="73" t="s">
        <v>1129</v>
      </c>
      <c r="D55" s="40" t="s">
        <v>885</v>
      </c>
      <c r="E55" s="73" t="s">
        <v>1130</v>
      </c>
      <c r="F55" s="111" t="s">
        <v>1131</v>
      </c>
      <c r="G55" s="111" t="s">
        <v>1132</v>
      </c>
      <c r="H55" s="112" t="s">
        <v>942</v>
      </c>
      <c r="I55" s="112" t="s">
        <v>942</v>
      </c>
      <c r="J55" s="40"/>
    </row>
    <row r="56" spans="1:10" ht="60">
      <c r="A56" s="73" t="s">
        <v>1117</v>
      </c>
      <c r="B56" s="73" t="s">
        <v>1128</v>
      </c>
      <c r="C56" s="73" t="s">
        <v>1133</v>
      </c>
      <c r="D56" s="40" t="s">
        <v>1014</v>
      </c>
      <c r="E56" s="73" t="s">
        <v>1134</v>
      </c>
      <c r="F56" s="111" t="s">
        <v>1135</v>
      </c>
      <c r="G56" s="111" t="s">
        <v>1136</v>
      </c>
      <c r="H56" s="112" t="s">
        <v>956</v>
      </c>
      <c r="I56" s="112" t="s">
        <v>956</v>
      </c>
      <c r="J56" s="40"/>
    </row>
    <row r="57" spans="1:10" ht="45">
      <c r="A57" s="73" t="s">
        <v>1117</v>
      </c>
      <c r="B57" s="73" t="s">
        <v>1128</v>
      </c>
      <c r="C57" s="73" t="s">
        <v>1137</v>
      </c>
      <c r="D57" s="40" t="s">
        <v>958</v>
      </c>
      <c r="E57" s="73" t="s">
        <v>1138</v>
      </c>
      <c r="F57" s="111" t="s">
        <v>1139</v>
      </c>
      <c r="G57" s="111" t="s">
        <v>1140</v>
      </c>
      <c r="H57" s="112" t="s">
        <v>1123</v>
      </c>
      <c r="I57" s="112" t="s">
        <v>1123</v>
      </c>
      <c r="J57" s="40"/>
    </row>
    <row r="58" spans="1:10" ht="60">
      <c r="A58" s="73" t="s">
        <v>1117</v>
      </c>
      <c r="B58" s="73" t="s">
        <v>1141</v>
      </c>
      <c r="C58" s="73" t="s">
        <v>1142</v>
      </c>
      <c r="D58" s="40" t="s">
        <v>1014</v>
      </c>
      <c r="E58" s="73" t="s">
        <v>1143</v>
      </c>
      <c r="F58" s="111" t="s">
        <v>1144</v>
      </c>
      <c r="G58" s="111" t="s">
        <v>1145</v>
      </c>
      <c r="H58" s="112" t="s">
        <v>942</v>
      </c>
      <c r="I58" s="112"/>
      <c r="J58" s="40"/>
    </row>
    <row r="59" spans="1:10" ht="60">
      <c r="A59" s="73" t="s">
        <v>1117</v>
      </c>
      <c r="B59" s="73" t="s">
        <v>1141</v>
      </c>
      <c r="C59" s="73" t="s">
        <v>1146</v>
      </c>
      <c r="D59" s="40" t="s">
        <v>1014</v>
      </c>
      <c r="E59" s="73" t="s">
        <v>1147</v>
      </c>
      <c r="F59" s="111" t="s">
        <v>1148</v>
      </c>
      <c r="G59" s="111" t="s">
        <v>1149</v>
      </c>
      <c r="H59" s="112" t="s">
        <v>942</v>
      </c>
      <c r="I59" s="112"/>
      <c r="J59" s="40"/>
    </row>
    <row r="60" spans="1:10" ht="60">
      <c r="A60" s="73" t="s">
        <v>1117</v>
      </c>
      <c r="B60" s="73" t="s">
        <v>1141</v>
      </c>
      <c r="C60" s="73" t="s">
        <v>1150</v>
      </c>
      <c r="D60" s="40" t="s">
        <v>874</v>
      </c>
      <c r="E60" s="73" t="s">
        <v>1151</v>
      </c>
      <c r="F60" s="111" t="s">
        <v>1152</v>
      </c>
      <c r="G60" s="111" t="s">
        <v>1153</v>
      </c>
      <c r="H60" s="112" t="s">
        <v>1101</v>
      </c>
      <c r="I60" s="112" t="s">
        <v>1101</v>
      </c>
      <c r="J60" s="40"/>
    </row>
    <row r="61" spans="1:10" ht="60">
      <c r="A61" s="73" t="s">
        <v>1117</v>
      </c>
      <c r="B61" s="73" t="s">
        <v>1154</v>
      </c>
      <c r="C61" s="73" t="s">
        <v>1155</v>
      </c>
      <c r="D61" s="40" t="s">
        <v>958</v>
      </c>
      <c r="E61" s="73" t="s">
        <v>1156</v>
      </c>
      <c r="F61" s="111" t="s">
        <v>1157</v>
      </c>
      <c r="G61" s="111" t="s">
        <v>1158</v>
      </c>
      <c r="H61" s="112" t="s">
        <v>956</v>
      </c>
      <c r="I61" s="112" t="s">
        <v>956</v>
      </c>
      <c r="J61" s="40"/>
    </row>
    <row r="62" spans="1:10" ht="60">
      <c r="A62" s="73" t="s">
        <v>1117</v>
      </c>
      <c r="B62" s="73" t="s">
        <v>1154</v>
      </c>
      <c r="C62" s="73" t="s">
        <v>1159</v>
      </c>
      <c r="D62" s="40" t="s">
        <v>895</v>
      </c>
      <c r="E62" s="73" t="s">
        <v>1160</v>
      </c>
      <c r="F62" s="111" t="s">
        <v>1161</v>
      </c>
      <c r="G62" s="111" t="s">
        <v>1162</v>
      </c>
      <c r="H62" s="112" t="s">
        <v>942</v>
      </c>
      <c r="I62" s="112" t="s">
        <v>942</v>
      </c>
      <c r="J62" s="40"/>
    </row>
    <row r="63" spans="1:10" ht="60">
      <c r="A63" s="73" t="s">
        <v>1163</v>
      </c>
      <c r="B63" s="73" t="s">
        <v>1164</v>
      </c>
      <c r="C63" s="73" t="s">
        <v>1165</v>
      </c>
      <c r="D63" s="73" t="s">
        <v>874</v>
      </c>
      <c r="E63" s="73" t="s">
        <v>1166</v>
      </c>
      <c r="F63" s="111" t="s">
        <v>1167</v>
      </c>
      <c r="G63" s="111" t="s">
        <v>1168</v>
      </c>
      <c r="H63" s="112" t="s">
        <v>1051</v>
      </c>
      <c r="I63" s="112" t="s">
        <v>1051</v>
      </c>
      <c r="J63" s="40"/>
    </row>
    <row r="64" spans="1:10" ht="75">
      <c r="A64" s="73" t="s">
        <v>1163</v>
      </c>
      <c r="B64" s="73" t="s">
        <v>1164</v>
      </c>
      <c r="C64" s="73" t="s">
        <v>1169</v>
      </c>
      <c r="D64" s="40" t="s">
        <v>874</v>
      </c>
      <c r="E64" s="73" t="s">
        <v>1170</v>
      </c>
      <c r="F64" s="111" t="s">
        <v>1171</v>
      </c>
      <c r="G64" s="111" t="s">
        <v>1172</v>
      </c>
      <c r="H64" s="112" t="s">
        <v>1051</v>
      </c>
      <c r="I64" s="112" t="s">
        <v>1051</v>
      </c>
      <c r="J64" s="40"/>
    </row>
    <row r="65" spans="1:10" ht="75">
      <c r="A65" s="73" t="s">
        <v>1163</v>
      </c>
      <c r="B65" s="73" t="s">
        <v>1173</v>
      </c>
      <c r="C65" s="73" t="s">
        <v>1174</v>
      </c>
      <c r="D65" s="40" t="s">
        <v>874</v>
      </c>
      <c r="E65" s="73" t="s">
        <v>1175</v>
      </c>
      <c r="F65" s="111" t="s">
        <v>1176</v>
      </c>
      <c r="G65" s="111" t="s">
        <v>1177</v>
      </c>
      <c r="H65" s="112" t="s">
        <v>1101</v>
      </c>
      <c r="I65" s="112"/>
      <c r="J65" s="40"/>
    </row>
    <row r="66" spans="1:10" ht="60">
      <c r="A66" s="73" t="s">
        <v>1163</v>
      </c>
      <c r="B66" s="73" t="s">
        <v>1173</v>
      </c>
      <c r="C66" s="73" t="s">
        <v>1178</v>
      </c>
      <c r="D66" s="40" t="s">
        <v>868</v>
      </c>
      <c r="E66" s="73" t="s">
        <v>1179</v>
      </c>
      <c r="F66" s="111" t="s">
        <v>1180</v>
      </c>
      <c r="G66" s="111" t="s">
        <v>1181</v>
      </c>
      <c r="H66" s="112" t="s">
        <v>1101</v>
      </c>
      <c r="I66" s="112" t="s">
        <v>1101</v>
      </c>
      <c r="J66" s="40"/>
    </row>
    <row r="67" spans="1:10" ht="60">
      <c r="A67" s="73" t="s">
        <v>1182</v>
      </c>
      <c r="B67" s="73" t="s">
        <v>1183</v>
      </c>
      <c r="C67" s="73" t="s">
        <v>1184</v>
      </c>
      <c r="D67" s="73" t="s">
        <v>1185</v>
      </c>
      <c r="E67" s="73" t="s">
        <v>1186</v>
      </c>
      <c r="F67" s="111" t="s">
        <v>1187</v>
      </c>
      <c r="G67" s="111" t="s">
        <v>1188</v>
      </c>
      <c r="H67" s="112" t="s">
        <v>956</v>
      </c>
      <c r="I67" s="112" t="s">
        <v>956</v>
      </c>
      <c r="J67" s="40"/>
    </row>
    <row r="68" spans="1:10" ht="45">
      <c r="A68" s="73" t="s">
        <v>1182</v>
      </c>
      <c r="B68" s="73" t="s">
        <v>1183</v>
      </c>
      <c r="C68" s="73" t="s">
        <v>1189</v>
      </c>
      <c r="D68" s="40" t="s">
        <v>1185</v>
      </c>
      <c r="E68" s="73" t="s">
        <v>1190</v>
      </c>
      <c r="F68" s="111" t="s">
        <v>1191</v>
      </c>
      <c r="G68" s="111" t="s">
        <v>1192</v>
      </c>
      <c r="H68" s="112" t="s">
        <v>956</v>
      </c>
      <c r="I68" s="112" t="s">
        <v>956</v>
      </c>
      <c r="J68" s="40"/>
    </row>
    <row r="69" spans="1:10" ht="60">
      <c r="A69" s="73" t="s">
        <v>1182</v>
      </c>
      <c r="B69" s="73" t="s">
        <v>1193</v>
      </c>
      <c r="C69" s="73" t="s">
        <v>1194</v>
      </c>
      <c r="D69" s="40" t="s">
        <v>895</v>
      </c>
      <c r="E69" s="73" t="s">
        <v>1195</v>
      </c>
      <c r="F69" s="111" t="s">
        <v>1196</v>
      </c>
      <c r="G69" s="111" t="s">
        <v>1197</v>
      </c>
      <c r="H69" s="112" t="s">
        <v>956</v>
      </c>
      <c r="I69" s="112" t="s">
        <v>956</v>
      </c>
      <c r="J69" s="40"/>
    </row>
    <row r="70" spans="1:10" ht="60">
      <c r="A70" s="73" t="s">
        <v>1182</v>
      </c>
      <c r="B70" s="73" t="s">
        <v>1193</v>
      </c>
      <c r="C70" s="73" t="s">
        <v>1198</v>
      </c>
      <c r="D70" s="40" t="s">
        <v>895</v>
      </c>
      <c r="E70" s="73" t="s">
        <v>1199</v>
      </c>
      <c r="F70" s="111" t="s">
        <v>1200</v>
      </c>
      <c r="G70" s="111" t="s">
        <v>1201</v>
      </c>
      <c r="H70" s="112" t="s">
        <v>956</v>
      </c>
      <c r="I70" s="112" t="s">
        <v>956</v>
      </c>
      <c r="J70" s="40"/>
    </row>
    <row r="71" spans="1:10" ht="105">
      <c r="A71" s="73" t="s">
        <v>1182</v>
      </c>
      <c r="B71" s="73" t="s">
        <v>1202</v>
      </c>
      <c r="C71" s="73" t="s">
        <v>1203</v>
      </c>
      <c r="D71" s="40" t="s">
        <v>895</v>
      </c>
      <c r="E71" s="73" t="s">
        <v>1204</v>
      </c>
      <c r="F71" s="111" t="s">
        <v>1205</v>
      </c>
      <c r="G71" s="111" t="s">
        <v>1206</v>
      </c>
      <c r="H71" s="113" t="s">
        <v>1207</v>
      </c>
      <c r="I71" s="113" t="s">
        <v>1207</v>
      </c>
      <c r="J71" s="40"/>
    </row>
    <row r="72" spans="1:10" ht="60">
      <c r="A72" s="73" t="s">
        <v>1182</v>
      </c>
      <c r="B72" s="73" t="s">
        <v>1202</v>
      </c>
      <c r="C72" s="73" t="s">
        <v>1208</v>
      </c>
      <c r="D72" s="40" t="s">
        <v>895</v>
      </c>
      <c r="E72" s="73" t="s">
        <v>1209</v>
      </c>
      <c r="F72" s="111" t="s">
        <v>1210</v>
      </c>
      <c r="G72" s="111" t="s">
        <v>1211</v>
      </c>
      <c r="H72" s="112" t="s">
        <v>956</v>
      </c>
      <c r="I72" s="112" t="s">
        <v>956</v>
      </c>
      <c r="J72" s="40"/>
    </row>
    <row r="73" spans="1:10" ht="60">
      <c r="A73" s="73" t="s">
        <v>1182</v>
      </c>
      <c r="B73" s="73" t="s">
        <v>1212</v>
      </c>
      <c r="C73" s="73" t="s">
        <v>1213</v>
      </c>
      <c r="D73" s="40" t="s">
        <v>868</v>
      </c>
      <c r="E73" s="73" t="s">
        <v>1214</v>
      </c>
      <c r="F73" s="111" t="s">
        <v>1215</v>
      </c>
      <c r="G73" s="111" t="s">
        <v>1216</v>
      </c>
      <c r="H73" s="112" t="s">
        <v>1217</v>
      </c>
      <c r="I73" s="112" t="s">
        <v>1217</v>
      </c>
      <c r="J73" s="40"/>
    </row>
    <row r="74" spans="1:10" ht="60">
      <c r="A74" s="73" t="s">
        <v>1218</v>
      </c>
      <c r="B74" s="73" t="s">
        <v>1219</v>
      </c>
      <c r="C74" s="73" t="s">
        <v>1220</v>
      </c>
      <c r="D74" s="73" t="s">
        <v>885</v>
      </c>
      <c r="E74" s="73" t="s">
        <v>1221</v>
      </c>
      <c r="F74" s="111" t="s">
        <v>1222</v>
      </c>
      <c r="G74" s="111" t="s">
        <v>1223</v>
      </c>
      <c r="H74" s="112" t="s">
        <v>1101</v>
      </c>
      <c r="I74" s="112" t="s">
        <v>1101</v>
      </c>
      <c r="J74" s="40"/>
    </row>
    <row r="75" spans="1:10" ht="60">
      <c r="A75" s="73" t="s">
        <v>1218</v>
      </c>
      <c r="B75" s="73" t="s">
        <v>1219</v>
      </c>
      <c r="C75" s="73" t="s">
        <v>1224</v>
      </c>
      <c r="D75" s="40" t="s">
        <v>885</v>
      </c>
      <c r="E75" s="73" t="s">
        <v>1225</v>
      </c>
      <c r="F75" s="111" t="s">
        <v>1226</v>
      </c>
      <c r="G75" s="111" t="s">
        <v>1227</v>
      </c>
      <c r="H75" s="112" t="s">
        <v>1101</v>
      </c>
      <c r="I75" s="112" t="s">
        <v>1101</v>
      </c>
      <c r="J75" s="40"/>
    </row>
    <row r="76" spans="1:10" ht="60">
      <c r="A76" s="73" t="s">
        <v>1218</v>
      </c>
      <c r="B76" s="73" t="s">
        <v>1228</v>
      </c>
      <c r="C76" s="73" t="s">
        <v>1229</v>
      </c>
      <c r="D76" s="40" t="s">
        <v>885</v>
      </c>
      <c r="E76" s="73" t="s">
        <v>1230</v>
      </c>
      <c r="F76" s="111" t="s">
        <v>1231</v>
      </c>
      <c r="G76" s="111" t="s">
        <v>1232</v>
      </c>
      <c r="H76" s="112" t="s">
        <v>1051</v>
      </c>
      <c r="I76" s="112" t="s">
        <v>1051</v>
      </c>
      <c r="J76" s="40"/>
    </row>
    <row r="77" spans="1:10" ht="75">
      <c r="A77" s="73" t="s">
        <v>1218</v>
      </c>
      <c r="B77" s="73" t="s">
        <v>1228</v>
      </c>
      <c r="C77" s="73" t="s">
        <v>1233</v>
      </c>
      <c r="D77" s="40" t="s">
        <v>868</v>
      </c>
      <c r="E77" s="73" t="s">
        <v>1234</v>
      </c>
      <c r="F77" s="111" t="s">
        <v>1235</v>
      </c>
      <c r="G77" s="111" t="s">
        <v>1236</v>
      </c>
      <c r="H77" s="112" t="s">
        <v>909</v>
      </c>
      <c r="I77" s="112" t="s">
        <v>909</v>
      </c>
      <c r="J77" s="4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1317ACE-A650-44BF-8DE0-1621E0268D7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1D8F77C-B4E8-4A37-9E8A-5CA07C7CCB5F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 Page</vt:lpstr>
      <vt:lpstr>1 - Change History</vt:lpstr>
      <vt:lpstr>4d - CBS in JS format</vt:lpstr>
      <vt:lpstr>2 - Phasing Nomenclature</vt:lpstr>
      <vt:lpstr>3 - Phase Durations</vt:lpstr>
      <vt:lpstr>GR&amp;A</vt:lpstr>
      <vt:lpstr>4-PM's sched Scenarios</vt:lpstr>
      <vt:lpstr>5- RAM</vt:lpstr>
      <vt:lpstr>5 - Risk Register</vt:lpstr>
      <vt:lpstr>7-Risk Breakdown Structure</vt:lpstr>
      <vt:lpstr>Costing_Phases</vt:lpstr>
      <vt:lpstr>Costing_Phases_PM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Mireille Bedirian</dc:creator>
  <cp:keywords/>
  <dc:description/>
  <cp:lastModifiedBy>Grecoff, Isabelle (ASC/CSA)</cp:lastModifiedBy>
  <cp:revision/>
  <dcterms:created xsi:type="dcterms:W3CDTF">2025-03-21T19:01:03Z</dcterms:created>
  <dcterms:modified xsi:type="dcterms:W3CDTF">2026-09-25T12:09:14Z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8a8773-bcd3-476c-8adc-f986a36f2c00_Enabled">
    <vt:lpwstr>true</vt:lpwstr>
  </property>
  <property fmtid="{D5CDD505-2E9C-101B-9397-08002B2CF9AE}" pid="3" name="MSIP_Label_658a8773-bcd3-476c-8adc-f986a36f2c00_SetDate">
    <vt:lpwstr>2025-03-21T19:47:03Z</vt:lpwstr>
  </property>
  <property fmtid="{D5CDD505-2E9C-101B-9397-08002B2CF9AE}" pid="4" name="MSIP_Label_658a8773-bcd3-476c-8adc-f986a36f2c00_Method">
    <vt:lpwstr>Privileged</vt:lpwstr>
  </property>
  <property fmtid="{D5CDD505-2E9C-101B-9397-08002B2CF9AE}" pid="5" name="MSIP_Label_658a8773-bcd3-476c-8adc-f986a36f2c00_Name">
    <vt:lpwstr>NON-CLASSIFIÉ NON VISIBLE - UNCLASSIFIED NOT VISIBLE</vt:lpwstr>
  </property>
  <property fmtid="{D5CDD505-2E9C-101B-9397-08002B2CF9AE}" pid="6" name="MSIP_Label_658a8773-bcd3-476c-8adc-f986a36f2c00_SiteId">
    <vt:lpwstr>ea59922f-ea3d-4e45-ba97-caf826fb9335</vt:lpwstr>
  </property>
  <property fmtid="{D5CDD505-2E9C-101B-9397-08002B2CF9AE}" pid="7" name="MSIP_Label_658a8773-bcd3-476c-8adc-f986a36f2c00_ActionId">
    <vt:lpwstr>94a9cdcd-8848-4587-81a8-0b8a7490100b</vt:lpwstr>
  </property>
  <property fmtid="{D5CDD505-2E9C-101B-9397-08002B2CF9AE}" pid="8" name="MSIP_Label_658a8773-bcd3-476c-8adc-f986a36f2c00_ContentBits">
    <vt:lpwstr>0</vt:lpwstr>
  </property>
  <property fmtid="{D5CDD505-2E9C-101B-9397-08002B2CF9AE}" pid="9" name="no" linkTarget="Prop_no">
    <vt:lpwstr>#REF!</vt:lpwstr>
  </property>
</Properties>
</file>